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idrettskontor.nif.no/sites/sortrondelagidrettskrets/documentcontent/Administrativt/Ivan 2016/IK ting/2016/Tingdok OK/"/>
    </mc:Choice>
  </mc:AlternateContent>
  <bookViews>
    <workbookView xWindow="-15" yWindow="15" windowWidth="11325" windowHeight="6225" tabRatio="851"/>
  </bookViews>
  <sheets>
    <sheet name="Forside" sheetId="6" r:id="rId1"/>
    <sheet name="Resultat" sheetId="8" r:id="rId2"/>
    <sheet name="Balanse" sheetId="9" r:id="rId3"/>
    <sheet name="Noter " sheetId="11" r:id="rId4"/>
    <sheet name="Ark1" sheetId="12" r:id="rId5"/>
  </sheets>
  <externalReferences>
    <externalReference r:id="rId6"/>
  </externalReferences>
  <definedNames>
    <definedName name="_Regression_Int" localSheetId="1" hidden="1">1</definedName>
    <definedName name="_Sort" localSheetId="1" hidden="1">Resultat!#REF!</definedName>
    <definedName name="_Sort" hidden="1">#REF!</definedName>
    <definedName name="AS2DocOpenMode" hidden="1">"AS2DocumentEdit"</definedName>
    <definedName name="AS2HasNoAutoHeaderFooter" hidden="1">" "</definedName>
    <definedName name="ffjor" localSheetId="1">Resultat!$F$8</definedName>
    <definedName name="ffjor">#REF!</definedName>
    <definedName name="fjor" localSheetId="1">Resultat!#REF!</definedName>
    <definedName name="fjor">#REF!</definedName>
    <definedName name="note_1">'Noter '!$6:$97</definedName>
    <definedName name="note_10">[1]Noter!#REF!</definedName>
    <definedName name="note_11">[1]Noter!#REF!</definedName>
    <definedName name="note_12">[1]Noter!#REF!</definedName>
    <definedName name="note_13">[1]Noter!#REF!</definedName>
    <definedName name="note_14">'Noter '!$122:$150</definedName>
    <definedName name="note_15">'Noter '!$151:$177</definedName>
    <definedName name="note_16">[1]Noter!#REF!</definedName>
    <definedName name="note_17">[1]Noter!#REF!</definedName>
    <definedName name="note_18">[1]Noter!#REF!</definedName>
    <definedName name="note_19">'Noter '!$178:$197</definedName>
    <definedName name="note_2">[1]Noter!#REF!</definedName>
    <definedName name="note_20">[1]Noter!#REF!</definedName>
    <definedName name="note_21">[1]Noter!#REF!</definedName>
    <definedName name="note_22">[1]Noter!#REF!</definedName>
    <definedName name="note_23">[1]Noter!#REF!</definedName>
    <definedName name="note_24">[1]Noter!#REF!</definedName>
    <definedName name="note_25">[1]Noter!#REF!</definedName>
    <definedName name="note_3">[1]Noter!#REF!</definedName>
    <definedName name="note_4">'Noter '!$99:$121</definedName>
    <definedName name="note_5">[1]Noter!#REF!</definedName>
    <definedName name="note_6">[1]Noter!#REF!</definedName>
    <definedName name="note_7">[1]Noter!#REF!</definedName>
    <definedName name="note_8">[1]Noter!#REF!</definedName>
    <definedName name="note_9">[1]Noter!#REF!</definedName>
    <definedName name="områdebal">#REF!</definedName>
    <definedName name="områderes" localSheetId="1">Resultat!$A$1:$E$32</definedName>
    <definedName name="områderes">#REF!</definedName>
    <definedName name="text_1">'Noter '!$B$6</definedName>
    <definedName name="text_10">[1]Noter!#REF!</definedName>
    <definedName name="text_11">[1]Noter!#REF!</definedName>
    <definedName name="text_12">[1]Noter!#REF!</definedName>
    <definedName name="text_13">[1]Noter!#REF!</definedName>
    <definedName name="text_14">'Noter '!#REF!</definedName>
    <definedName name="text_15">'Noter '!#REF!</definedName>
    <definedName name="text_16">[1]Noter!#REF!</definedName>
    <definedName name="text_17">[1]Noter!#REF!</definedName>
    <definedName name="text_18">[1]Noter!#REF!</definedName>
    <definedName name="text_19">[1]Noter!#REF!</definedName>
    <definedName name="text_2">[1]Noter!#REF!</definedName>
    <definedName name="text_20">[1]Noter!#REF!</definedName>
    <definedName name="text_21">[1]Noter!#REF!</definedName>
    <definedName name="text_22">[1]Noter!#REF!</definedName>
    <definedName name="text_23">[1]Noter!#REF!</definedName>
    <definedName name="text_24">[1]Noter!#REF!</definedName>
    <definedName name="text_25">[1]Noter!#REF!</definedName>
    <definedName name="text_3">[1]Noter!#REF!</definedName>
    <definedName name="text_4">'Noter '!$B$99</definedName>
    <definedName name="text_5">[1]Noter!#REF!</definedName>
    <definedName name="text_6">[1]Noter!#REF!</definedName>
    <definedName name="text_7">[1]Noter!#REF!</definedName>
    <definedName name="text_8">[1]Noter!#REF!</definedName>
    <definedName name="text_9">[1]Noter!#REF!</definedName>
    <definedName name="_xlnm.Print_Area" localSheetId="2">Balanse!$A$1:$H$72</definedName>
    <definedName name="_xlnm.Print_Area" localSheetId="3">'Noter '!$B$1:$J$190</definedName>
    <definedName name="_xlnm.Print_Area" localSheetId="1">Resultat!$A$2:$E$39</definedName>
    <definedName name="_xlnm.Print_Titles" localSheetId="3">'Noter '!$1:$4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år" localSheetId="1">Resultat!#REF!</definedName>
    <definedName name="år">#REF!</definedName>
    <definedName name="åår" localSheetId="1">Resultat!#REF!</definedName>
    <definedName name="åår">#REF!</definedName>
  </definedNames>
  <calcPr calcId="152511"/>
</workbook>
</file>

<file path=xl/calcChain.xml><?xml version="1.0" encoding="utf-8"?>
<calcChain xmlns="http://schemas.openxmlformats.org/spreadsheetml/2006/main">
  <c r="F156" i="11" l="1"/>
  <c r="I142" i="11"/>
  <c r="I146" i="11"/>
  <c r="I145" i="11"/>
  <c r="I143" i="11"/>
  <c r="H83" i="11"/>
  <c r="G83" i="11"/>
  <c r="G20" i="9"/>
  <c r="E20" i="9"/>
  <c r="E27" i="9" s="1"/>
  <c r="E23" i="9"/>
  <c r="H184" i="11" l="1"/>
  <c r="G184" i="11"/>
  <c r="H178" i="11"/>
  <c r="H165" i="11"/>
  <c r="I165" i="11"/>
  <c r="C26" i="8" l="1"/>
  <c r="E26" i="8"/>
  <c r="E14" i="8"/>
  <c r="G119" i="11" l="1"/>
  <c r="H119" i="11"/>
  <c r="H156" i="11" l="1"/>
  <c r="G156" i="11"/>
  <c r="G37" i="9" l="1"/>
  <c r="G46" i="9" s="1"/>
  <c r="E37" i="9"/>
  <c r="E13" i="9"/>
  <c r="E15" i="9" s="1"/>
  <c r="G13" i="9"/>
  <c r="G15" i="9" s="1"/>
  <c r="G178" i="11" l="1"/>
  <c r="H67" i="11" l="1"/>
  <c r="G67" i="11"/>
  <c r="N60" i="8"/>
  <c r="C19" i="8"/>
  <c r="G56" i="8"/>
  <c r="H147" i="11"/>
  <c r="G147" i="11"/>
  <c r="B12" i="8"/>
  <c r="B13" i="8" s="1"/>
  <c r="B16" i="8" s="1"/>
  <c r="H107" i="11"/>
  <c r="G107" i="11"/>
  <c r="H72" i="11"/>
  <c r="G72" i="11"/>
  <c r="B1" i="11"/>
  <c r="B3" i="9"/>
  <c r="E44" i="9"/>
  <c r="E46" i="9" s="1"/>
  <c r="G23" i="9"/>
  <c r="E29" i="9"/>
  <c r="E34" i="8"/>
  <c r="C34" i="8"/>
  <c r="A2" i="8"/>
  <c r="C8" i="8"/>
  <c r="E8" i="8" s="1"/>
  <c r="G9" i="9" s="1"/>
  <c r="G27" i="9" l="1"/>
  <c r="G29" i="9" s="1"/>
  <c r="G48" i="9"/>
  <c r="E48" i="9"/>
  <c r="E21" i="8"/>
  <c r="E28" i="8" s="1"/>
  <c r="H155" i="11"/>
  <c r="G155" i="11"/>
  <c r="G77" i="11"/>
  <c r="H77" i="11"/>
  <c r="E9" i="9"/>
  <c r="C14" i="8"/>
  <c r="C21" i="8" l="1"/>
  <c r="C28" i="8" s="1"/>
  <c r="I156" i="11"/>
  <c r="I147" i="11"/>
</calcChain>
</file>

<file path=xl/comments1.xml><?xml version="1.0" encoding="utf-8"?>
<comments xmlns="http://schemas.openxmlformats.org/spreadsheetml/2006/main">
  <authors>
    <author>US-WENO</author>
  </authors>
  <commentList>
    <comment ref="C95" authorId="0" shapeId="0">
      <text>
        <r>
          <rPr>
            <b/>
            <sz val="8"/>
            <color indexed="81"/>
            <rFont val="Tahoma"/>
            <family val="2"/>
          </rPr>
          <t>US-WENO:</t>
        </r>
        <r>
          <rPr>
            <sz val="8"/>
            <color indexed="81"/>
            <rFont val="Tahoma"/>
            <family val="2"/>
          </rPr>
          <t xml:space="preserve">
evt bonus skal opplyses</t>
        </r>
      </text>
    </comment>
  </commentList>
</comments>
</file>

<file path=xl/sharedStrings.xml><?xml version="1.0" encoding="utf-8"?>
<sst xmlns="http://schemas.openxmlformats.org/spreadsheetml/2006/main" count="255" uniqueCount="221">
  <si>
    <t>EIENDELER</t>
  </si>
  <si>
    <t>Omløpsmidler</t>
  </si>
  <si>
    <t>Sum omløpsmidler</t>
  </si>
  <si>
    <t>Kortsiktig gjeld</t>
  </si>
  <si>
    <t>Annen kortsiktig gjeld</t>
  </si>
  <si>
    <t>Sum kortsiktig gjeld</t>
  </si>
  <si>
    <t>Sum gjeld</t>
  </si>
  <si>
    <t>Egenkapital</t>
  </si>
  <si>
    <t>Andre inntekter</t>
  </si>
  <si>
    <t>Sum driftsinntekter</t>
  </si>
  <si>
    <t>Sum</t>
  </si>
  <si>
    <t>Styremedlem</t>
  </si>
  <si>
    <t>SUM EIENDELER</t>
  </si>
  <si>
    <t>Antall</t>
  </si>
  <si>
    <t>Sum disponering</t>
  </si>
  <si>
    <t>Tilskudd</t>
  </si>
  <si>
    <t>Andre driftskostnader</t>
  </si>
  <si>
    <t>Regnskapsprinsipper</t>
  </si>
  <si>
    <t>Periodiseringsregler</t>
  </si>
  <si>
    <t>Årsregnskap</t>
  </si>
  <si>
    <t>Regnskapsposten består av:</t>
  </si>
  <si>
    <t>Sponsor- og salgsinntekter</t>
  </si>
  <si>
    <t>Finansielle anleggsmidler</t>
  </si>
  <si>
    <t>Årets endring i egenkapital:</t>
  </si>
  <si>
    <t>Fordringer</t>
  </si>
  <si>
    <t>Kundefordringer og andre fordringer er oppført i balansen til pålydende etter fradrag for avsetning til</t>
  </si>
  <si>
    <t xml:space="preserve">forventet tap. Avsetning til tap gjøres på grunnlag av individuelle vurderinger av de enkelte fordringene. </t>
  </si>
  <si>
    <t>Aksjer og andeler i andre selskap</t>
  </si>
  <si>
    <t>Pensjon</t>
  </si>
  <si>
    <t xml:space="preserve">Barteravtaler inntektsføres på grunnlag av de mottatte verdier i den perioden verdien mottas. Motsvarende </t>
  </si>
  <si>
    <t>kostnader blir kostnadsført i samme periode.</t>
  </si>
  <si>
    <t>Sponsorinntekter inntektsføres over avtaleperioden.</t>
  </si>
  <si>
    <t>NOTE</t>
  </si>
  <si>
    <t>DRIFTSINNTEKTER OG DRIFTSKOSTNADER</t>
  </si>
  <si>
    <t>Offentlige tilskudd</t>
  </si>
  <si>
    <t>Sum driftskostnader</t>
  </si>
  <si>
    <t>Driftsresultat</t>
  </si>
  <si>
    <t>ÅRSRESULTAT</t>
  </si>
  <si>
    <t>Finansposter</t>
  </si>
  <si>
    <t>Disponering av årets resultat</t>
  </si>
  <si>
    <t>Kundefordringer</t>
  </si>
  <si>
    <t>Sum fordringer</t>
  </si>
  <si>
    <t>Bankinnskudd, kontanter o.l.</t>
  </si>
  <si>
    <t xml:space="preserve"> </t>
  </si>
  <si>
    <t>EGENKAPITAL OG GJELD</t>
  </si>
  <si>
    <t>Sum egenkapital</t>
  </si>
  <si>
    <t>Leverandørgjeld</t>
  </si>
  <si>
    <t>SUM EGENKAPITAL OG GJELD</t>
  </si>
  <si>
    <t>Investeringer i aksjer og andeler</t>
  </si>
  <si>
    <t>Sum anleggsmider</t>
  </si>
  <si>
    <t>Note 1</t>
  </si>
  <si>
    <t>Note 2</t>
  </si>
  <si>
    <t>Note 3</t>
  </si>
  <si>
    <t>Note 4</t>
  </si>
  <si>
    <t>Note 5</t>
  </si>
  <si>
    <t>Note 8</t>
  </si>
  <si>
    <t>Til/fra egenkapital</t>
  </si>
  <si>
    <t>Avsetning/selvpålagte restriksjoner</t>
  </si>
  <si>
    <t>Pensjonsforpliktelser</t>
  </si>
  <si>
    <t>Lån</t>
  </si>
  <si>
    <t>Hovedbokskonto</t>
  </si>
  <si>
    <t>Sum finansielle anleggsmidler</t>
  </si>
  <si>
    <t>Årsregnskapet er satt opp i samsvar med regnskapsloven av 1998 og god regnskapsskikk i Norge</t>
  </si>
  <si>
    <t>Utgifter kostnadsføres i samme periode som tilhørende inntekt</t>
  </si>
  <si>
    <t>Driftsinntekter og offentlige tilskudd inntektsføres når de er opptjent.</t>
  </si>
  <si>
    <t>Hovedregel for vurdering og klassifisering av eiendeler og gjeld</t>
  </si>
  <si>
    <t>Eiendeler bestemt til varig eie eller bruk, er klassifisert som anleggsmidler. Andre eiendeler er klassifisert som</t>
  </si>
  <si>
    <t>Omløpsmidler er vurdert til laveste av anskaffelseskost og virkelig verdi.</t>
  </si>
  <si>
    <t>Annen langsiktig gjeld og krotsiktig gjeld er vurdert til pålydende beløp.</t>
  </si>
  <si>
    <t>Aksjer hvor selskapet ikke har betydelig innflytelse, er klassifisert som anleggsmidler og er balanseført</t>
  </si>
  <si>
    <t>til anskaffelseskost. Investeringene nedskrives til virkelig verdi ved verdifall som foreventes å ikke være</t>
  </si>
  <si>
    <t>forbigående. Mottatt utbytte fra selskapene inntektsføres som annen finansinntekt.</t>
  </si>
  <si>
    <t>Nedskrivninger reverseres når grunnlaget for nedskrivning ikke lengre er til stede.</t>
  </si>
  <si>
    <t>er kortere enn tre måneder fra anskaffelse.</t>
  </si>
  <si>
    <t>Inntektsføringsprinsipper</t>
  </si>
  <si>
    <t>Skatter</t>
  </si>
  <si>
    <t>Lønns- og personalkostnader</t>
  </si>
  <si>
    <t>Note 9</t>
  </si>
  <si>
    <t>Bankinnskudd</t>
  </si>
  <si>
    <t>Note 13</t>
  </si>
  <si>
    <t>Note 14</t>
  </si>
  <si>
    <t>??</t>
  </si>
  <si>
    <t>Bokført gjeld</t>
  </si>
  <si>
    <t>Annen</t>
  </si>
  <si>
    <t>egenkapital</t>
  </si>
  <si>
    <t>Egenkapital med</t>
  </si>
  <si>
    <t>selvpålagte restriksjoner</t>
  </si>
  <si>
    <t>30xx-32xx</t>
  </si>
  <si>
    <t>34xx</t>
  </si>
  <si>
    <t>3500-3999</t>
  </si>
  <si>
    <t>7450-7460</t>
  </si>
  <si>
    <t>80xx</t>
  </si>
  <si>
    <t>18xx</t>
  </si>
  <si>
    <t>19xx</t>
  </si>
  <si>
    <t>20xx</t>
  </si>
  <si>
    <t>24xx</t>
  </si>
  <si>
    <t>15xx,1380,1381</t>
  </si>
  <si>
    <t>5xxx</t>
  </si>
  <si>
    <t>2940,2942-2999</t>
  </si>
  <si>
    <t>6100-7449,7461-7999</t>
  </si>
  <si>
    <t>Bankinnskudd, kontanter o.l. inkluderer kontanter, bankinnskudd og andre betalingsmidler med forfallsdato som</t>
  </si>
  <si>
    <t>Lønn fakturert fra NIF</t>
  </si>
  <si>
    <t>Andre ytelser fakturert fra NIF</t>
  </si>
  <si>
    <t xml:space="preserve">Fra 2005 ble alle lønnskostnader i Idrettskretsen ført brutto i NIFs regnskap og </t>
  </si>
  <si>
    <t>viderefakturert Idrettskretsen.</t>
  </si>
  <si>
    <t>NIF har det formelle arbeidsgiveransvaret for ansatte i Idrettskretsen og kostnaden</t>
  </si>
  <si>
    <t>presentert i kretsens regnskap utgjør viderefaktureringen av lønn fra NIF.</t>
  </si>
  <si>
    <t>Antall årsverk reflekterer antall årsverk som er utført for kretsen i regnskapsåret.</t>
  </si>
  <si>
    <t>Antall årsverk</t>
  </si>
  <si>
    <t>Sør-Trøndelag Idrettskrets</t>
  </si>
  <si>
    <t>Resultatregnskap 2014</t>
  </si>
  <si>
    <t>Balanse per 31.desember 2014</t>
  </si>
  <si>
    <t>Noter til regnskapet 2014</t>
  </si>
  <si>
    <t>Styreleder</t>
  </si>
  <si>
    <t>Nestleder</t>
  </si>
  <si>
    <t>Varamedlem</t>
  </si>
  <si>
    <t>Organisasjonssjef</t>
  </si>
  <si>
    <t>Kjell Bjarne Helland</t>
  </si>
  <si>
    <t>Terje Roel</t>
  </si>
  <si>
    <t>May Romundstad</t>
  </si>
  <si>
    <t>Ådne Røkkum</t>
  </si>
  <si>
    <t>Sigrid Bratsberg</t>
  </si>
  <si>
    <t>Bjørn Åge Berntsen</t>
  </si>
  <si>
    <t>Linda Hofstad Helleland</t>
  </si>
  <si>
    <t>Ronald Lindberg</t>
  </si>
  <si>
    <t>Julie Hole</t>
  </si>
  <si>
    <t>Kristian Pettersen</t>
  </si>
  <si>
    <t>Sør-Trøndelag Idrettskrets driver ikke skattepliktig virksomhet og er derfor ikke skattepliktig.</t>
  </si>
  <si>
    <t>Rammetilskudd Norges Idrettsforbund</t>
  </si>
  <si>
    <t>Tilskudd idrettens Hederskveld</t>
  </si>
  <si>
    <t>Fylkestilskudd</t>
  </si>
  <si>
    <t>Fylkestilskudd Olympiatoppen</t>
  </si>
  <si>
    <t>Tilskudd Olympiatoppen</t>
  </si>
  <si>
    <t>Tilskudd sosial integrasjon</t>
  </si>
  <si>
    <t>Klubbutvikling/idrettsråd</t>
  </si>
  <si>
    <t>Ramme/aktivitetstilskudd</t>
  </si>
  <si>
    <t>Andre tilskudd og tilskudd ikke anvendt, men avsatt</t>
  </si>
  <si>
    <t>Refusjoner (leieinntekter)</t>
  </si>
  <si>
    <t>Bingoinntekter</t>
  </si>
  <si>
    <t>Momskompentasjon</t>
  </si>
  <si>
    <t>Andre driftsinntekter</t>
  </si>
  <si>
    <t>Det er utbetalt honorar eller annen godtgjørelse til kretstyret i 2014. Det er ikke gitt lån til ansatte pr 31.12.14.</t>
  </si>
  <si>
    <t>Kjøp av utstyr til aktivitet</t>
  </si>
  <si>
    <t>Porto/kopiering/trykksaker</t>
  </si>
  <si>
    <t>Data/husleie</t>
  </si>
  <si>
    <t>Renhold/strøm</t>
  </si>
  <si>
    <t xml:space="preserve">Bistand/tjenester/konsulent </t>
  </si>
  <si>
    <t>Idrettsfaglig bistand/lønn</t>
  </si>
  <si>
    <t>Kostnader Idrettens Hederskveld</t>
  </si>
  <si>
    <t>Av likvide midler på kr 22.865.715,- utgjør bundne skattetrekksmidler kr 0,-</t>
  </si>
  <si>
    <t>Egenkapital pr 01.01.14</t>
  </si>
  <si>
    <t>Egenkapital pr. 31.12.14</t>
  </si>
  <si>
    <t>Endring eksterne fonds/legater</t>
  </si>
  <si>
    <t>Forskudd Sør-Trøndelag Fylkeskommune</t>
  </si>
  <si>
    <t>Forskudd frafall/aktiv ungdom</t>
  </si>
  <si>
    <t>Forskudd kompetansestilling anlegg</t>
  </si>
  <si>
    <t>Forskudd kompetansesenter/nytt hus</t>
  </si>
  <si>
    <t>Forskud toppidrett og studiebyen</t>
  </si>
  <si>
    <t>Forskudd den fysiske skolesekken og utdanning</t>
  </si>
  <si>
    <t>Forskudd toppidrett</t>
  </si>
  <si>
    <t>Forskudd sosial integrasjon</t>
  </si>
  <si>
    <t xml:space="preserve">Idrettskretsen er pliktig til å ha tjenestepensjonsordning etter lov om obligatorisk tjenestepensjon. Kretsens  </t>
  </si>
  <si>
    <t>ansatte har gått av med AFP pr 31.12.14.</t>
  </si>
  <si>
    <t xml:space="preserve">kr 157.152 i pensjonspremie. Kretsens ansatte kan velge å gå av med AFP fra fylte 62 år. Ingen av Kretsens </t>
  </si>
  <si>
    <t xml:space="preserve">pensjonsordninger tilfredsstiller kravene i denne lov. For 2014 er det betalt inn kr. 157.152 og kostnadsført  </t>
  </si>
  <si>
    <t>Disposisjonsfond</t>
  </si>
  <si>
    <t>Fonds og avsetninger</t>
  </si>
  <si>
    <t>av kortsiktig og langsiktig gjeld er tilvsvarende kriterier lagt til grunn.</t>
  </si>
  <si>
    <t xml:space="preserve">omløpsmidler. Fordringer som skal tilbakebetales innen et år er klassifisert som omløpsmidler. Ved klassfisering  </t>
  </si>
  <si>
    <t xml:space="preserve">Anleggsmidler er vurdert til anksaffelseskost med fradrag for planmessige avskrivninger. Dersom virkelig verdi av </t>
  </si>
  <si>
    <t xml:space="preserve">anleggsmidler er lavere enn balanseført verdi og verdifallet forventes ikke å være forbigående, er det foretatt </t>
  </si>
  <si>
    <t>økonomiske levetiden.</t>
  </si>
  <si>
    <t xml:space="preserve">nedskrivning til virkelig verdi. Anleggsmidler med begrenset økonomisk levetid avskrives lineært over den </t>
  </si>
  <si>
    <t>inntektsavsetninger.</t>
  </si>
  <si>
    <t xml:space="preserve">For prosjekter som har øremerkede midler der aktiviteten ikke er fullført ved periodens utløp, foretas det </t>
  </si>
  <si>
    <t>Note 7</t>
  </si>
  <si>
    <t>Investering i aksjer</t>
  </si>
  <si>
    <t>Kostpris</t>
  </si>
  <si>
    <t>Bokført verdi</t>
  </si>
  <si>
    <t>Eierandel</t>
  </si>
  <si>
    <t>520.000</t>
  </si>
  <si>
    <t xml:space="preserve">Trondheim Spektrum          </t>
  </si>
  <si>
    <t>1 aksje</t>
  </si>
  <si>
    <t xml:space="preserve">Trondheim Idrettsklinikk     </t>
  </si>
  <si>
    <t>260 aksjer</t>
  </si>
  <si>
    <t>Note 6</t>
  </si>
  <si>
    <t>Formuesforvaltning</t>
  </si>
  <si>
    <t xml:space="preserve">Andre driftskostnader </t>
  </si>
  <si>
    <t>Andre driftskostnader Granåsen</t>
  </si>
  <si>
    <t>Andre kostnader</t>
  </si>
  <si>
    <t>Leie Hall/møterom</t>
  </si>
  <si>
    <t>Sum finansposter</t>
  </si>
  <si>
    <t>Andre finansinntekter</t>
  </si>
  <si>
    <t>Renteinntekter</t>
  </si>
  <si>
    <t>Spesifikasjon av fonds (Egenkapital med selvpålagte restriksjoner)</t>
  </si>
  <si>
    <t>Avsetning Idrettens Hus</t>
  </si>
  <si>
    <t>Avsetning vedlikeholdsfond Haukvatnet</t>
  </si>
  <si>
    <t>Avsetning Mendelsohns legat</t>
  </si>
  <si>
    <t>Avsetning disposisjonsfon integrering</t>
  </si>
  <si>
    <t>Avsetning til disposisjonsfond for tingets anvendelse</t>
  </si>
  <si>
    <t>Trondheim, 02. mars 2015</t>
  </si>
  <si>
    <t>Regnskapsposten består av :</t>
  </si>
  <si>
    <t>Olympiatoppen Midt-Norge resultatregnskap 2014 (tallene inngår i totalene)</t>
  </si>
  <si>
    <t>Offentlige/anvendte tilskudd</t>
  </si>
  <si>
    <t>Note10</t>
  </si>
  <si>
    <t>Det foreligger innskuddsbasert pensjonsavtale med de ansatte.</t>
  </si>
  <si>
    <t>Pensjonspremien, som kostnadsføres løpenede, anses i disse tilfeller</t>
  </si>
  <si>
    <t>som pensjonskostnad og klassifiseres sammen med lønnskostnader.</t>
  </si>
  <si>
    <t>Lønn til organisasjonssjef utgjør kr 716 261 og annen godtgjørelse var kr 14 836,-.</t>
  </si>
  <si>
    <t xml:space="preserve">Revisjonshonorar for 2014 er avregnet med kr 51 500 inkl. mva. for ordinær revisjon og kr 64 718 inkl. mva   </t>
  </si>
  <si>
    <t>i andre attestasjonsoppdrag.</t>
  </si>
  <si>
    <t>Markedsverdi</t>
  </si>
  <si>
    <t>Investeringer i fondsplasseringer</t>
  </si>
  <si>
    <t>Investeringer i aksjer og fondsplasseringer</t>
  </si>
  <si>
    <t>Disposisjonsfond/selvpålagte restriksjoner</t>
  </si>
  <si>
    <t>Avsetning</t>
  </si>
  <si>
    <t>Kortsiktige fondsplasseringer</t>
  </si>
  <si>
    <t>Fonds</t>
  </si>
  <si>
    <t>Sum fonds</t>
  </si>
  <si>
    <t>Andre lønns- og personalkostnader</t>
  </si>
  <si>
    <t>Forskudd Trondheim 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</si>
</sst>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#,##0_);[Red]\(#,##0\);\-___)"/>
  </numFmts>
  <fonts count="30" x14ac:knownFonts="1">
    <font>
      <sz val="11"/>
      <name val="Times New Roman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48"/>
      <name val="Times New Roman"/>
      <family val="1"/>
    </font>
    <font>
      <b/>
      <sz val="24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Times New Roman"/>
      <family val="1"/>
    </font>
    <font>
      <sz val="10"/>
      <name val="Arial"/>
      <family val="2"/>
    </font>
    <font>
      <b/>
      <i/>
      <sz val="11"/>
      <color rgb="FFFF0000"/>
      <name val="Arial"/>
      <family val="2"/>
    </font>
    <font>
      <u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37" fontId="8" fillId="0" borderId="0">
      <alignment horizontal="centerContinuous"/>
    </xf>
    <xf numFmtId="37" fontId="11" fillId="0" borderId="0">
      <alignment horizontal="centerContinuous"/>
    </xf>
    <xf numFmtId="0" fontId="13" fillId="0" borderId="0"/>
    <xf numFmtId="0" fontId="13" fillId="0" borderId="0"/>
    <xf numFmtId="14" fontId="15" fillId="0" borderId="0"/>
    <xf numFmtId="1" fontId="15" fillId="0" borderId="0"/>
    <xf numFmtId="40" fontId="15" fillId="0" borderId="0"/>
    <xf numFmtId="0" fontId="7" fillId="0" borderId="0"/>
    <xf numFmtId="37" fontId="12" fillId="0" borderId="0">
      <alignment horizontal="centerContinuous"/>
    </xf>
    <xf numFmtId="37" fontId="9" fillId="0" borderId="0">
      <alignment horizontal="centerContinuous"/>
    </xf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</cellStyleXfs>
  <cellXfs count="221">
    <xf numFmtId="0" fontId="0" fillId="0" borderId="0" xfId="0"/>
    <xf numFmtId="0" fontId="0" fillId="0" borderId="0" xfId="0" applyNumberFormat="1"/>
    <xf numFmtId="0" fontId="0" fillId="0" borderId="0" xfId="0" applyNumberFormat="1" applyBorder="1"/>
    <xf numFmtId="0" fontId="6" fillId="0" borderId="0" xfId="2"/>
    <xf numFmtId="3" fontId="6" fillId="0" borderId="0" xfId="2" applyNumberFormat="1" applyFont="1"/>
    <xf numFmtId="3" fontId="6" fillId="0" borderId="0" xfId="2" applyNumberFormat="1"/>
    <xf numFmtId="37" fontId="9" fillId="0" borderId="0" xfId="3" applyFont="1">
      <alignment horizontal="centerContinuous"/>
    </xf>
    <xf numFmtId="3" fontId="10" fillId="0" borderId="0" xfId="2" applyNumberFormat="1" applyFont="1" applyAlignment="1">
      <alignment horizontal="centerContinuous"/>
    </xf>
    <xf numFmtId="0" fontId="13" fillId="0" borderId="0" xfId="5" applyFont="1" applyAlignment="1">
      <alignment horizontal="center"/>
    </xf>
    <xf numFmtId="0" fontId="13" fillId="0" borderId="0" xfId="5"/>
    <xf numFmtId="1" fontId="14" fillId="0" borderId="0" xfId="2" quotePrefix="1" applyNumberFormat="1" applyFont="1" applyAlignment="1">
      <alignment horizontal="center"/>
    </xf>
    <xf numFmtId="1" fontId="6" fillId="0" borderId="0" xfId="2" applyNumberFormat="1" applyAlignment="1">
      <alignment horizontal="center"/>
    </xf>
    <xf numFmtId="0" fontId="6" fillId="0" borderId="0" xfId="2" applyAlignment="1">
      <alignment horizontal="center"/>
    </xf>
    <xf numFmtId="0" fontId="13" fillId="0" borderId="0" xfId="6"/>
    <xf numFmtId="3" fontId="13" fillId="0" borderId="4" xfId="2" applyNumberFormat="1" applyFont="1" applyBorder="1"/>
    <xf numFmtId="0" fontId="6" fillId="0" borderId="0" xfId="2" applyBorder="1" applyAlignment="1">
      <alignment horizontal="center"/>
    </xf>
    <xf numFmtId="3" fontId="6" fillId="0" borderId="0" xfId="2" applyNumberFormat="1" applyBorder="1"/>
    <xf numFmtId="0" fontId="6" fillId="0" borderId="0" xfId="2" applyBorder="1"/>
    <xf numFmtId="0" fontId="6" fillId="0" borderId="0" xfId="2" applyFont="1" applyAlignment="1">
      <alignment wrapText="1"/>
    </xf>
    <xf numFmtId="0" fontId="6" fillId="0" borderId="0" xfId="2" applyFont="1"/>
    <xf numFmtId="3" fontId="13" fillId="0" borderId="1" xfId="2" applyNumberFormat="1" applyFont="1" applyBorder="1"/>
    <xf numFmtId="0" fontId="6" fillId="0" borderId="0" xfId="5" applyFont="1"/>
    <xf numFmtId="0" fontId="13" fillId="0" borderId="0" xfId="6" applyFont="1"/>
    <xf numFmtId="0" fontId="13" fillId="0" borderId="0" xfId="2" applyFont="1"/>
    <xf numFmtId="3" fontId="14" fillId="0" borderId="2" xfId="2" applyNumberFormat="1" applyFont="1" applyBorder="1"/>
    <xf numFmtId="0" fontId="14" fillId="0" borderId="0" xfId="2" applyFont="1" applyBorder="1"/>
    <xf numFmtId="3" fontId="6" fillId="0" borderId="0" xfId="2" applyNumberFormat="1" applyFont="1" applyBorder="1"/>
    <xf numFmtId="3" fontId="13" fillId="0" borderId="0" xfId="2" applyNumberFormat="1" applyFont="1" applyBorder="1"/>
    <xf numFmtId="3" fontId="13" fillId="0" borderId="3" xfId="2" applyNumberFormat="1" applyFont="1" applyBorder="1"/>
    <xf numFmtId="0" fontId="9" fillId="0" borderId="0" xfId="0" applyFont="1" applyAlignment="1">
      <alignment horizontal="centerContinuous"/>
    </xf>
    <xf numFmtId="3" fontId="16" fillId="0" borderId="0" xfId="0" applyNumberFormat="1" applyFont="1" applyAlignment="1">
      <alignment horizontal="centerContinuous"/>
    </xf>
    <xf numFmtId="3" fontId="6" fillId="0" borderId="0" xfId="0" applyNumberFormat="1" applyFont="1"/>
    <xf numFmtId="3" fontId="0" fillId="0" borderId="0" xfId="0" applyNumberFormat="1"/>
    <xf numFmtId="37" fontId="9" fillId="0" borderId="0" xfId="4" applyFont="1">
      <alignment horizontal="centerContinuous"/>
    </xf>
    <xf numFmtId="0" fontId="14" fillId="0" borderId="0" xfId="5" applyFont="1" applyAlignment="1">
      <alignment horizontal="center"/>
    </xf>
    <xf numFmtId="0" fontId="14" fillId="0" borderId="0" xfId="5" applyFont="1"/>
    <xf numFmtId="1" fontId="14" fillId="0" borderId="0" xfId="0" quotePrefix="1" applyNumberFormat="1" applyFont="1" applyAlignment="1">
      <alignment horizontal="right"/>
    </xf>
    <xf numFmtId="3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3" fontId="6" fillId="0" borderId="1" xfId="0" applyNumberFormat="1" applyFont="1" applyBorder="1"/>
    <xf numFmtId="3" fontId="6" fillId="0" borderId="1" xfId="0" quotePrefix="1" applyNumberFormat="1" applyFont="1" applyBorder="1" applyAlignment="1">
      <alignment horizontal="right"/>
    </xf>
    <xf numFmtId="0" fontId="14" fillId="0" borderId="0" xfId="6" applyFont="1"/>
    <xf numFmtId="0" fontId="14" fillId="0" borderId="0" xfId="0" applyFont="1"/>
    <xf numFmtId="3" fontId="6" fillId="0" borderId="0" xfId="0" applyNumberFormat="1" applyFont="1" applyBorder="1"/>
    <xf numFmtId="3" fontId="6" fillId="0" borderId="0" xfId="0" quotePrefix="1" applyNumberFormat="1" applyFont="1" applyAlignment="1">
      <alignment horizontal="right"/>
    </xf>
    <xf numFmtId="3" fontId="6" fillId="0" borderId="4" xfId="0" applyNumberFormat="1" applyFont="1" applyBorder="1"/>
    <xf numFmtId="3" fontId="14" fillId="0" borderId="0" xfId="0" applyNumberFormat="1" applyFont="1" applyBorder="1"/>
    <xf numFmtId="3" fontId="14" fillId="0" borderId="1" xfId="0" applyNumberFormat="1" applyFont="1" applyBorder="1"/>
    <xf numFmtId="1" fontId="6" fillId="0" borderId="0" xfId="0" applyNumberFormat="1" applyFont="1" applyAlignment="1">
      <alignment horizontal="center"/>
    </xf>
    <xf numFmtId="3" fontId="14" fillId="0" borderId="0" xfId="0" quotePrefix="1" applyNumberFormat="1" applyFont="1" applyBorder="1" applyAlignment="1">
      <alignment horizontal="right"/>
    </xf>
    <xf numFmtId="0" fontId="14" fillId="0" borderId="0" xfId="5" applyFont="1" applyBorder="1"/>
    <xf numFmtId="0" fontId="6" fillId="0" borderId="0" xfId="0" applyFont="1" applyBorder="1"/>
    <xf numFmtId="0" fontId="14" fillId="0" borderId="0" xfId="0" applyFont="1" applyBorder="1"/>
    <xf numFmtId="0" fontId="0" fillId="0" borderId="0" xfId="0" applyBorder="1"/>
    <xf numFmtId="0" fontId="1" fillId="0" borderId="0" xfId="0" applyFont="1"/>
    <xf numFmtId="3" fontId="14" fillId="0" borderId="4" xfId="0" applyNumberFormat="1" applyFont="1" applyBorder="1"/>
    <xf numFmtId="0" fontId="9" fillId="0" borderId="0" xfId="2" applyFont="1" applyAlignment="1">
      <alignment horizontal="centerContinuous"/>
    </xf>
    <xf numFmtId="0" fontId="6" fillId="0" borderId="0" xfId="2" applyAlignment="1">
      <alignment horizontal="centerContinuous"/>
    </xf>
    <xf numFmtId="3" fontId="6" fillId="0" borderId="0" xfId="2" applyNumberFormat="1" applyFont="1" applyAlignment="1">
      <alignment horizontal="centerContinuous"/>
    </xf>
    <xf numFmtId="3" fontId="6" fillId="0" borderId="0" xfId="2" applyNumberFormat="1" applyAlignment="1">
      <alignment horizontal="centerContinuous"/>
    </xf>
    <xf numFmtId="0" fontId="12" fillId="0" borderId="0" xfId="2" applyFont="1" applyAlignment="1">
      <alignment horizontal="centerContinuous" vertical="center"/>
    </xf>
    <xf numFmtId="0" fontId="12" fillId="0" borderId="0" xfId="0" applyFont="1" applyAlignment="1">
      <alignment horizontal="centerContinuous"/>
    </xf>
    <xf numFmtId="3" fontId="0" fillId="0" borderId="0" xfId="0" applyNumberFormat="1" applyBorder="1"/>
    <xf numFmtId="0" fontId="1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5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NumberFormat="1" applyFont="1"/>
    <xf numFmtId="0" fontId="14" fillId="0" borderId="0" xfId="0" applyNumberFormat="1" applyFont="1"/>
    <xf numFmtId="3" fontId="6" fillId="0" borderId="0" xfId="0" applyNumberFormat="1" applyFont="1" applyFill="1"/>
    <xf numFmtId="37" fontId="9" fillId="0" borderId="0" xfId="11" applyFont="1" applyAlignment="1">
      <alignment horizontal="center"/>
    </xf>
    <xf numFmtId="0" fontId="3" fillId="0" borderId="0" xfId="2" applyFont="1"/>
    <xf numFmtId="37" fontId="9" fillId="0" borderId="0" xfId="11" applyFont="1" applyAlignment="1">
      <alignment horizontal="left"/>
    </xf>
    <xf numFmtId="37" fontId="9" fillId="0" borderId="0" xfId="11" applyFont="1">
      <alignment horizontal="centerContinuous"/>
    </xf>
    <xf numFmtId="0" fontId="3" fillId="0" borderId="0" xfId="2" applyFont="1" applyAlignment="1">
      <alignment horizontal="center"/>
    </xf>
    <xf numFmtId="0" fontId="20" fillId="0" borderId="0" xfId="2" applyFont="1"/>
    <xf numFmtId="3" fontId="6" fillId="0" borderId="0" xfId="2" applyNumberFormat="1" applyFont="1" applyFill="1"/>
    <xf numFmtId="3" fontId="14" fillId="0" borderId="4" xfId="2" applyNumberFormat="1" applyFont="1" applyBorder="1"/>
    <xf numFmtId="0" fontId="6" fillId="0" borderId="0" xfId="2" applyFill="1"/>
    <xf numFmtId="0" fontId="6" fillId="0" borderId="0" xfId="2" applyFont="1" applyBorder="1"/>
    <xf numFmtId="0" fontId="6" fillId="0" borderId="0" xfId="2" applyFill="1" applyBorder="1"/>
    <xf numFmtId="0" fontId="20" fillId="0" borderId="0" xfId="2" applyFont="1" applyBorder="1"/>
    <xf numFmtId="38" fontId="6" fillId="0" borderId="0" xfId="2" applyNumberFormat="1" applyFont="1" applyBorder="1"/>
    <xf numFmtId="38" fontId="14" fillId="0" borderId="0" xfId="2" applyNumberFormat="1" applyFont="1" applyBorder="1" applyAlignment="1">
      <alignment horizontal="right"/>
    </xf>
    <xf numFmtId="38" fontId="20" fillId="0" borderId="0" xfId="2" applyNumberFormat="1" applyFont="1" applyBorder="1" applyAlignment="1"/>
    <xf numFmtId="0" fontId="6" fillId="0" borderId="0" xfId="2" applyFont="1" applyFill="1" applyBorder="1"/>
    <xf numFmtId="3" fontId="6" fillId="0" borderId="0" xfId="13" applyNumberFormat="1" applyFont="1" applyBorder="1"/>
    <xf numFmtId="38" fontId="6" fillId="0" borderId="0" xfId="13" applyNumberFormat="1" applyFont="1" applyBorder="1"/>
    <xf numFmtId="38" fontId="14" fillId="0" borderId="0" xfId="13" applyNumberFormat="1" applyFont="1" applyBorder="1"/>
    <xf numFmtId="3" fontId="14" fillId="0" borderId="0" xfId="13" applyNumberFormat="1" applyFont="1" applyBorder="1"/>
    <xf numFmtId="38" fontId="20" fillId="0" borderId="0" xfId="2" applyNumberFormat="1" applyFont="1" applyBorder="1"/>
    <xf numFmtId="38" fontId="14" fillId="0" borderId="0" xfId="2" applyNumberFormat="1" applyFont="1" applyBorder="1"/>
    <xf numFmtId="3" fontId="6" fillId="0" borderId="0" xfId="14" applyNumberFormat="1" applyFont="1" applyBorder="1"/>
    <xf numFmtId="3" fontId="14" fillId="0" borderId="0" xfId="13" quotePrefix="1" applyNumberFormat="1" applyFont="1" applyBorder="1" applyAlignment="1">
      <alignment horizontal="right"/>
    </xf>
    <xf numFmtId="3" fontId="6" fillId="0" borderId="0" xfId="15" applyNumberFormat="1" applyFont="1" applyBorder="1"/>
    <xf numFmtId="38" fontId="14" fillId="0" borderId="0" xfId="15" applyNumberFormat="1" applyFont="1" applyBorder="1" applyAlignment="1">
      <alignment horizontal="right"/>
    </xf>
    <xf numFmtId="38" fontId="14" fillId="0" borderId="0" xfId="15" applyNumberFormat="1" applyFont="1" applyBorder="1" applyAlignment="1">
      <alignment horizontal="center"/>
    </xf>
    <xf numFmtId="38" fontId="6" fillId="0" borderId="0" xfId="15" applyNumberFormat="1" applyFont="1" applyBorder="1"/>
    <xf numFmtId="3" fontId="6" fillId="0" borderId="0" xfId="15" applyNumberFormat="1" applyFont="1" applyBorder="1" applyAlignment="1">
      <alignment horizontal="right"/>
    </xf>
    <xf numFmtId="38" fontId="14" fillId="0" borderId="0" xfId="15" applyNumberFormat="1" applyFont="1" applyBorder="1"/>
    <xf numFmtId="38" fontId="22" fillId="0" borderId="0" xfId="15" applyNumberFormat="1" applyFont="1" applyBorder="1"/>
    <xf numFmtId="3" fontId="14" fillId="0" borderId="0" xfId="15" applyNumberFormat="1" applyFont="1" applyBorder="1"/>
    <xf numFmtId="3" fontId="20" fillId="0" borderId="0" xfId="16" applyNumberFormat="1" applyFont="1" applyBorder="1" applyAlignment="1">
      <alignment horizontal="left"/>
    </xf>
    <xf numFmtId="3" fontId="20" fillId="0" borderId="0" xfId="16" applyNumberFormat="1" applyFont="1" applyBorder="1"/>
    <xf numFmtId="3" fontId="19" fillId="0" borderId="0" xfId="16" applyNumberFormat="1" applyFont="1" applyBorder="1"/>
    <xf numFmtId="3" fontId="18" fillId="0" borderId="0" xfId="16" applyNumberFormat="1" applyFont="1" applyBorder="1"/>
    <xf numFmtId="38" fontId="14" fillId="0" borderId="0" xfId="16" applyNumberFormat="1" applyFont="1" applyBorder="1"/>
    <xf numFmtId="38" fontId="6" fillId="0" borderId="0" xfId="16" applyNumberFormat="1" applyFont="1" applyBorder="1"/>
    <xf numFmtId="3" fontId="6" fillId="0" borderId="0" xfId="17" applyNumberFormat="1" applyFont="1" applyBorder="1"/>
    <xf numFmtId="164" fontId="14" fillId="0" borderId="0" xfId="16" applyNumberFormat="1" applyFont="1" applyBorder="1"/>
    <xf numFmtId="165" fontId="14" fillId="0" borderId="0" xfId="2" applyNumberFormat="1" applyFont="1" applyBorder="1" applyAlignment="1">
      <alignment horizontal="right"/>
    </xf>
    <xf numFmtId="164" fontId="6" fillId="0" borderId="0" xfId="16" applyNumberFormat="1" applyFont="1" applyBorder="1"/>
    <xf numFmtId="3" fontId="14" fillId="0" borderId="0" xfId="18" applyNumberFormat="1" applyFont="1" applyBorder="1"/>
    <xf numFmtId="3" fontId="14" fillId="0" borderId="0" xfId="18" applyNumberFormat="1" applyFont="1" applyBorder="1" applyAlignment="1">
      <alignment wrapText="1"/>
    </xf>
    <xf numFmtId="0" fontId="6" fillId="2" borderId="0" xfId="2" applyFill="1" applyBorder="1"/>
    <xf numFmtId="0" fontId="6" fillId="0" borderId="0" xfId="2" applyFont="1" applyBorder="1" applyAlignment="1">
      <alignment horizontal="center"/>
    </xf>
    <xf numFmtId="0" fontId="6" fillId="0" borderId="0" xfId="2" applyFont="1" applyBorder="1" applyAlignment="1">
      <alignment horizontal="right"/>
    </xf>
    <xf numFmtId="0" fontId="6" fillId="2" borderId="0" xfId="2" applyFill="1"/>
    <xf numFmtId="0" fontId="6" fillId="3" borderId="0" xfId="2" applyFill="1"/>
    <xf numFmtId="3" fontId="6" fillId="0" borderId="0" xfId="18" applyNumberFormat="1" applyFont="1" applyBorder="1"/>
    <xf numFmtId="38" fontId="6" fillId="0" borderId="0" xfId="18" applyNumberFormat="1" applyFont="1" applyBorder="1"/>
    <xf numFmtId="38" fontId="6" fillId="0" borderId="0" xfId="17" applyNumberFormat="1" applyFont="1" applyBorder="1"/>
    <xf numFmtId="9" fontId="6" fillId="0" borderId="0" xfId="17" applyNumberFormat="1" applyFont="1" applyBorder="1"/>
    <xf numFmtId="37" fontId="6" fillId="0" borderId="0" xfId="14" applyNumberFormat="1" applyFont="1" applyBorder="1"/>
    <xf numFmtId="37" fontId="6" fillId="0" borderId="0" xfId="17" applyNumberFormat="1" applyFont="1" applyBorder="1"/>
    <xf numFmtId="38" fontId="21" fillId="0" borderId="0" xfId="18" applyNumberFormat="1" applyFont="1" applyBorder="1" applyAlignment="1">
      <alignment horizontal="left"/>
    </xf>
    <xf numFmtId="38" fontId="6" fillId="0" borderId="0" xfId="2" applyNumberFormat="1" applyBorder="1"/>
    <xf numFmtId="0" fontId="6" fillId="0" borderId="0" xfId="2" quotePrefix="1" applyBorder="1"/>
    <xf numFmtId="0" fontId="6" fillId="0" borderId="0" xfId="2" quotePrefix="1" applyFill="1" applyBorder="1"/>
    <xf numFmtId="0" fontId="6" fillId="0" borderId="0" xfId="2" applyBorder="1" applyAlignment="1">
      <alignment horizontal="left"/>
    </xf>
    <xf numFmtId="0" fontId="14" fillId="0" borderId="0" xfId="2" applyFont="1" applyBorder="1" applyAlignment="1">
      <alignment horizontal="center"/>
    </xf>
    <xf numFmtId="0" fontId="13" fillId="0" borderId="0" xfId="0" applyFont="1"/>
    <xf numFmtId="3" fontId="14" fillId="0" borderId="3" xfId="0" applyNumberFormat="1" applyFont="1" applyBorder="1"/>
    <xf numFmtId="0" fontId="6" fillId="0" borderId="0" xfId="0" applyFont="1" applyFill="1"/>
    <xf numFmtId="0" fontId="13" fillId="0" borderId="0" xfId="0" applyFont="1" applyFill="1"/>
    <xf numFmtId="0" fontId="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3" fontId="14" fillId="0" borderId="0" xfId="2" applyNumberFormat="1" applyFont="1" applyBorder="1"/>
    <xf numFmtId="0" fontId="13" fillId="0" borderId="4" xfId="0" applyFont="1" applyBorder="1"/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0" fontId="13" fillId="0" borderId="4" xfId="2" applyFont="1" applyBorder="1"/>
    <xf numFmtId="0" fontId="6" fillId="0" borderId="4" xfId="2" applyFont="1" applyBorder="1"/>
    <xf numFmtId="0" fontId="6" fillId="0" borderId="4" xfId="0" applyFont="1" applyBorder="1"/>
    <xf numFmtId="0" fontId="13" fillId="0" borderId="0" xfId="2" applyFont="1" applyBorder="1"/>
    <xf numFmtId="0" fontId="13" fillId="0" borderId="0" xfId="2" applyFont="1" applyBorder="1" applyAlignment="1">
      <alignment horizontal="center"/>
    </xf>
    <xf numFmtId="0" fontId="3" fillId="0" borderId="0" xfId="2" applyFont="1" applyBorder="1"/>
    <xf numFmtId="0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6" fillId="0" borderId="0" xfId="1" applyNumberFormat="1" applyFont="1"/>
    <xf numFmtId="38" fontId="13" fillId="0" borderId="0" xfId="15" applyNumberFormat="1" applyFont="1" applyBorder="1"/>
    <xf numFmtId="3" fontId="23" fillId="0" borderId="0" xfId="15" applyNumberFormat="1" applyFont="1" applyBorder="1"/>
    <xf numFmtId="0" fontId="6" fillId="0" borderId="4" xfId="2" applyBorder="1"/>
    <xf numFmtId="38" fontId="14" fillId="0" borderId="4" xfId="15" applyNumberFormat="1" applyFont="1" applyBorder="1"/>
    <xf numFmtId="3" fontId="14" fillId="0" borderId="4" xfId="15" applyNumberFormat="1" applyFont="1" applyBorder="1"/>
    <xf numFmtId="0" fontId="6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Continuous"/>
    </xf>
    <xf numFmtId="0" fontId="13" fillId="0" borderId="0" xfId="2" applyFont="1" applyBorder="1" applyAlignment="1">
      <alignment horizontal="centerContinuous"/>
    </xf>
    <xf numFmtId="0" fontId="26" fillId="0" borderId="0" xfId="0" applyNumberFormat="1" applyFont="1"/>
    <xf numFmtId="0" fontId="13" fillId="0" borderId="0" xfId="6" applyAlignment="1">
      <alignment horizontal="center"/>
    </xf>
    <xf numFmtId="0" fontId="6" fillId="0" borderId="0" xfId="2" applyFont="1" applyAlignment="1">
      <alignment horizontal="center" wrapText="1"/>
    </xf>
    <xf numFmtId="0" fontId="6" fillId="0" borderId="0" xfId="5" applyFont="1" applyAlignment="1">
      <alignment horizontal="center"/>
    </xf>
    <xf numFmtId="0" fontId="13" fillId="0" borderId="0" xfId="6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2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3" fontId="28" fillId="0" borderId="0" xfId="16" applyNumberFormat="1" applyFont="1" applyBorder="1"/>
    <xf numFmtId="0" fontId="14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5" applyFont="1"/>
    <xf numFmtId="3" fontId="13" fillId="0" borderId="1" xfId="0" applyNumberFormat="1" applyFont="1" applyBorder="1"/>
    <xf numFmtId="3" fontId="13" fillId="0" borderId="2" xfId="0" applyNumberFormat="1" applyFont="1" applyBorder="1"/>
    <xf numFmtId="3" fontId="6" fillId="0" borderId="0" xfId="0" quotePrefix="1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3" fillId="0" borderId="1" xfId="2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9" fontId="6" fillId="0" borderId="0" xfId="0" applyNumberFormat="1" applyFont="1" applyBorder="1"/>
    <xf numFmtId="38" fontId="13" fillId="0" borderId="4" xfId="15" applyNumberFormat="1" applyFont="1" applyBorder="1"/>
    <xf numFmtId="3" fontId="13" fillId="0" borderId="4" xfId="15" applyNumberFormat="1" applyFont="1" applyBorder="1"/>
    <xf numFmtId="3" fontId="13" fillId="0" borderId="0" xfId="15" applyNumberFormat="1" applyFont="1" applyBorder="1"/>
    <xf numFmtId="0" fontId="6" fillId="4" borderId="0" xfId="2" applyFont="1" applyFill="1"/>
    <xf numFmtId="0" fontId="20" fillId="5" borderId="0" xfId="2" applyFont="1" applyFill="1" applyBorder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38" fontId="6" fillId="5" borderId="0" xfId="2" applyNumberFormat="1" applyFont="1" applyFill="1" applyBorder="1"/>
    <xf numFmtId="0" fontId="14" fillId="0" borderId="0" xfId="2" applyFont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3" fontId="29" fillId="0" borderId="0" xfId="0" applyNumberFormat="1" applyFont="1"/>
    <xf numFmtId="0" fontId="1" fillId="0" borderId="0" xfId="0" applyFont="1" applyFill="1" applyBorder="1"/>
    <xf numFmtId="3" fontId="13" fillId="0" borderId="0" xfId="0" applyNumberFormat="1" applyFont="1" applyBorder="1"/>
    <xf numFmtId="38" fontId="14" fillId="0" borderId="4" xfId="15" applyNumberFormat="1" applyFont="1" applyBorder="1" applyAlignment="1">
      <alignment horizontal="right"/>
    </xf>
    <xf numFmtId="38" fontId="6" fillId="0" borderId="0" xfId="15" applyNumberFormat="1" applyFont="1" applyBorder="1" applyAlignment="1">
      <alignment horizontal="right"/>
    </xf>
    <xf numFmtId="0" fontId="6" fillId="0" borderId="1" xfId="2" applyBorder="1"/>
    <xf numFmtId="0" fontId="13" fillId="0" borderId="1" xfId="2" applyFont="1" applyBorder="1"/>
    <xf numFmtId="3" fontId="13" fillId="0" borderId="1" xfId="15" applyNumberFormat="1" applyFont="1" applyBorder="1"/>
    <xf numFmtId="38" fontId="20" fillId="0" borderId="0" xfId="15" applyNumberFormat="1" applyFont="1" applyBorder="1"/>
    <xf numFmtId="38" fontId="20" fillId="0" borderId="0" xfId="16" applyNumberFormat="1" applyFont="1" applyBorder="1"/>
    <xf numFmtId="0" fontId="6" fillId="0" borderId="0" xfId="6" applyFont="1" applyAlignment="1">
      <alignment horizontal="center"/>
    </xf>
    <xf numFmtId="0" fontId="6" fillId="0" borderId="0" xfId="6" applyFont="1"/>
    <xf numFmtId="0" fontId="13" fillId="0" borderId="4" xfId="6" applyBorder="1"/>
    <xf numFmtId="0" fontId="13" fillId="0" borderId="0" xfId="0" applyFont="1" applyBorder="1" applyAlignment="1">
      <alignment horizontal="centerContinuous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/>
    </xf>
    <xf numFmtId="37" fontId="8" fillId="0" borderId="0" xfId="4" applyFont="1" applyAlignment="1">
      <alignment horizontal="center"/>
    </xf>
    <xf numFmtId="37" fontId="9" fillId="0" borderId="0" xfId="11" applyFont="1" applyAlignment="1">
      <alignment horizontal="center"/>
    </xf>
    <xf numFmtId="37" fontId="17" fillId="0" borderId="0" xfId="12" applyFont="1" applyAlignment="1">
      <alignment horizontal="center"/>
    </xf>
    <xf numFmtId="0" fontId="14" fillId="0" borderId="0" xfId="2" applyFont="1" applyBorder="1" applyAlignment="1">
      <alignment horizontal="center"/>
    </xf>
  </cellXfs>
  <cellStyles count="20">
    <cellStyle name="Dato" xfId="7"/>
    <cellStyle name="Komma" xfId="1" builtinId="3"/>
    <cellStyle name="Konto" xfId="8"/>
    <cellStyle name="Navn" xfId="3"/>
    <cellStyle name="Navn 2" xfId="11"/>
    <cellStyle name="Normal" xfId="0" builtinId="0"/>
    <cellStyle name="Normal 2" xfId="2"/>
    <cellStyle name="Normal 3" xfId="10"/>
    <cellStyle name="Normal 4" xfId="19"/>
    <cellStyle name="Normal_20 2" xfId="17"/>
    <cellStyle name="Normal_21 2" xfId="16"/>
    <cellStyle name="Normal_21a 2" xfId="18"/>
    <cellStyle name="Normal_22 2" xfId="15"/>
    <cellStyle name="Normal_23 2" xfId="13"/>
    <cellStyle name="Overskrift" xfId="5"/>
    <cellStyle name="Prosent 2" xfId="14"/>
    <cellStyle name="Rapport" xfId="4"/>
    <cellStyle name="Rapport 2" xfId="12"/>
    <cellStyle name="Sum" xfId="6"/>
    <cellStyle name="Tall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102</xdr:row>
      <xdr:rowOff>0</xdr:rowOff>
    </xdr:from>
    <xdr:to>
      <xdr:col>1</xdr:col>
      <xdr:colOff>152381</xdr:colOff>
      <xdr:row>102</xdr:row>
      <xdr:rowOff>152381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7240250"/>
          <a:ext cx="152381" cy="1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65.128\Documents%20and%20Settings\us-weno\Local%20Settings\Temporary%20Internet%20Files\Content.Outlook\SWUTQ8JQ\Notearbeid-Norges_Bokseforbund_-_&#197;rsoppgj&#248;rspakke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Resultat"/>
      <sheetName val="Råbalanse regnskap"/>
      <sheetName val="Balanse"/>
      <sheetName val="Råbalanse balanse"/>
      <sheetName val="Noter"/>
      <sheetName val="Prosjektregnskap"/>
    </sheetNames>
    <sheetDataSet>
      <sheetData sheetId="0" refreshError="1"/>
      <sheetData sheetId="1"/>
      <sheetData sheetId="2">
        <row r="8">
          <cell r="D8">
            <v>-245122.14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7:H30"/>
  <sheetViews>
    <sheetView showGridLines="0" tabSelected="1" workbookViewId="0">
      <selection activeCell="J10" sqref="J10"/>
    </sheetView>
  </sheetViews>
  <sheetFormatPr baseColWidth="10" defaultColWidth="9.140625" defaultRowHeight="15" x14ac:dyDescent="0.25"/>
  <cols>
    <col min="1" max="1" width="13.140625" style="1" customWidth="1"/>
    <col min="2" max="16384" width="9.140625" style="1"/>
  </cols>
  <sheetData>
    <row r="7" spans="2:8" x14ac:dyDescent="0.25">
      <c r="B7" s="2"/>
      <c r="C7" s="2"/>
      <c r="D7" s="2"/>
      <c r="E7" s="2"/>
      <c r="F7" s="2"/>
      <c r="G7" s="2"/>
      <c r="H7" s="2"/>
    </row>
    <row r="8" spans="2:8" x14ac:dyDescent="0.25">
      <c r="B8" s="2"/>
      <c r="C8" s="2"/>
      <c r="D8" s="2"/>
      <c r="E8" s="2"/>
      <c r="F8" s="2"/>
      <c r="G8" s="2"/>
      <c r="H8" s="2"/>
    </row>
    <row r="9" spans="2:8" x14ac:dyDescent="0.25">
      <c r="B9" s="2"/>
      <c r="C9" s="2"/>
      <c r="D9" s="2"/>
      <c r="E9" s="2"/>
      <c r="F9" s="2"/>
      <c r="G9" s="2"/>
      <c r="H9" s="2"/>
    </row>
    <row r="10" spans="2:8" ht="60.75" x14ac:dyDescent="0.8">
      <c r="B10" s="214" t="s">
        <v>19</v>
      </c>
      <c r="C10" s="214"/>
      <c r="D10" s="214"/>
      <c r="E10" s="214"/>
      <c r="F10" s="214"/>
      <c r="G10" s="214"/>
      <c r="H10" s="214"/>
    </row>
    <row r="11" spans="2:8" x14ac:dyDescent="0.25">
      <c r="B11" s="2"/>
      <c r="C11" s="2"/>
      <c r="D11" s="2"/>
      <c r="E11" s="2"/>
      <c r="F11" s="2"/>
      <c r="G11" s="2"/>
      <c r="H11" s="2"/>
    </row>
    <row r="12" spans="2:8" x14ac:dyDescent="0.25">
      <c r="B12" s="215" t="s">
        <v>109</v>
      </c>
      <c r="C12" s="215"/>
      <c r="D12" s="215"/>
      <c r="E12" s="215"/>
      <c r="F12" s="215"/>
      <c r="G12" s="215"/>
      <c r="H12" s="215"/>
    </row>
    <row r="13" spans="2:8" x14ac:dyDescent="0.25">
      <c r="B13" s="215"/>
      <c r="C13" s="215"/>
      <c r="D13" s="215"/>
      <c r="E13" s="215"/>
      <c r="F13" s="215"/>
      <c r="G13" s="215"/>
      <c r="H13" s="215"/>
    </row>
    <row r="14" spans="2:8" x14ac:dyDescent="0.25">
      <c r="B14" s="215"/>
      <c r="C14" s="215"/>
      <c r="D14" s="215"/>
      <c r="E14" s="215"/>
      <c r="F14" s="215"/>
      <c r="G14" s="215"/>
      <c r="H14" s="215"/>
    </row>
    <row r="15" spans="2:8" x14ac:dyDescent="0.25">
      <c r="B15" s="215"/>
      <c r="C15" s="215"/>
      <c r="D15" s="215"/>
      <c r="E15" s="215"/>
      <c r="F15" s="215"/>
      <c r="G15" s="215"/>
      <c r="H15" s="215"/>
    </row>
    <row r="16" spans="2:8" x14ac:dyDescent="0.25">
      <c r="B16" s="215"/>
      <c r="C16" s="215"/>
      <c r="D16" s="215"/>
      <c r="E16" s="215"/>
      <c r="F16" s="215"/>
      <c r="G16" s="215"/>
      <c r="H16" s="215"/>
    </row>
    <row r="17" spans="2:8" x14ac:dyDescent="0.25">
      <c r="B17" s="215"/>
      <c r="C17" s="215"/>
      <c r="D17" s="215"/>
      <c r="E17" s="215"/>
      <c r="F17" s="215"/>
      <c r="G17" s="215"/>
      <c r="H17" s="215"/>
    </row>
    <row r="18" spans="2:8" x14ac:dyDescent="0.25">
      <c r="B18" s="215"/>
      <c r="C18" s="215"/>
      <c r="D18" s="215"/>
      <c r="E18" s="215"/>
      <c r="F18" s="215"/>
      <c r="G18" s="215"/>
      <c r="H18" s="215"/>
    </row>
    <row r="19" spans="2:8" x14ac:dyDescent="0.25">
      <c r="B19" s="2"/>
      <c r="C19" s="2"/>
      <c r="D19" s="2"/>
      <c r="E19" s="2"/>
      <c r="F19" s="2"/>
      <c r="G19" s="2"/>
      <c r="H19" s="2"/>
    </row>
    <row r="20" spans="2:8" x14ac:dyDescent="0.25">
      <c r="B20" s="2"/>
      <c r="C20" s="2"/>
      <c r="D20" s="2"/>
      <c r="E20" s="2"/>
      <c r="F20" s="2"/>
      <c r="G20" s="2"/>
      <c r="H20" s="2"/>
    </row>
    <row r="21" spans="2:8" x14ac:dyDescent="0.25">
      <c r="B21" s="2"/>
      <c r="C21" s="2"/>
      <c r="D21" s="2"/>
      <c r="E21" s="2"/>
      <c r="F21" s="2"/>
      <c r="G21" s="2"/>
      <c r="H21" s="2"/>
    </row>
    <row r="22" spans="2:8" ht="30" x14ac:dyDescent="0.4">
      <c r="B22" s="216">
        <v>2014</v>
      </c>
      <c r="C22" s="216"/>
      <c r="D22" s="216"/>
      <c r="E22" s="216"/>
      <c r="F22" s="216"/>
      <c r="G22" s="216"/>
      <c r="H22" s="216"/>
    </row>
    <row r="23" spans="2:8" x14ac:dyDescent="0.25">
      <c r="B23" s="2"/>
      <c r="C23" s="2"/>
      <c r="D23" s="2"/>
      <c r="E23" s="2"/>
      <c r="F23" s="2"/>
      <c r="G23" s="2"/>
      <c r="H23" s="2"/>
    </row>
    <row r="24" spans="2:8" x14ac:dyDescent="0.25">
      <c r="B24" s="2"/>
      <c r="C24" s="2"/>
      <c r="D24" s="2"/>
      <c r="E24" s="2"/>
      <c r="F24" s="2"/>
      <c r="G24" s="2"/>
      <c r="H24" s="2"/>
    </row>
    <row r="25" spans="2:8" x14ac:dyDescent="0.25">
      <c r="B25" s="2"/>
      <c r="C25" s="2"/>
      <c r="D25" s="2"/>
      <c r="E25" s="2"/>
      <c r="F25" s="2"/>
      <c r="G25" s="2"/>
      <c r="H25" s="2"/>
    </row>
    <row r="30" spans="2:8" x14ac:dyDescent="0.25">
      <c r="E30" s="167"/>
    </row>
  </sheetData>
  <mergeCells count="3">
    <mergeCell ref="B10:H10"/>
    <mergeCell ref="B12:H18"/>
    <mergeCell ref="B22:H22"/>
  </mergeCells>
  <phoneticPr fontId="0" type="noConversion"/>
  <pageMargins left="0.78740157499999996" right="0.78740157499999996" top="0.984251969" bottom="0.984251969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A2:N60"/>
  <sheetViews>
    <sheetView showGridLines="0" zoomScaleNormal="100" workbookViewId="0">
      <selection activeCell="B22" sqref="B22"/>
    </sheetView>
  </sheetViews>
  <sheetFormatPr baseColWidth="10" defaultColWidth="9.140625" defaultRowHeight="12.75" x14ac:dyDescent="0.2"/>
  <cols>
    <col min="1" max="1" width="44.5703125" style="3" customWidth="1"/>
    <col min="2" max="2" width="6" style="12" bestFit="1" customWidth="1"/>
    <col min="3" max="3" width="11.7109375" style="4" customWidth="1"/>
    <col min="4" max="4" width="4.42578125" style="5" customWidth="1"/>
    <col min="5" max="5" width="11.7109375" style="4" customWidth="1"/>
    <col min="6" max="6" width="9.140625" style="3"/>
    <col min="7" max="7" width="31.28515625" style="3" bestFit="1" customWidth="1"/>
    <col min="8" max="8" width="9.140625" style="3"/>
    <col min="9" max="9" width="44" style="3" bestFit="1" customWidth="1"/>
    <col min="10" max="10" width="11.5703125" style="5" bestFit="1" customWidth="1"/>
    <col min="11" max="11" width="32" style="3" customWidth="1"/>
    <col min="12" max="12" width="11.5703125" style="5" bestFit="1" customWidth="1"/>
    <col min="13" max="13" width="9.140625" style="3"/>
    <col min="14" max="14" width="11" style="3" bestFit="1" customWidth="1"/>
    <col min="15" max="16384" width="9.140625" style="3"/>
  </cols>
  <sheetData>
    <row r="2" spans="1:7" ht="23.25" x14ac:dyDescent="0.35">
      <c r="A2" s="58" t="str">
        <f>+Forside!B12</f>
        <v>Sør-Trøndelag Idrettskrets</v>
      </c>
      <c r="B2" s="58"/>
      <c r="C2" s="59"/>
      <c r="D2" s="7"/>
      <c r="E2" s="7"/>
    </row>
    <row r="3" spans="1:7" x14ac:dyDescent="0.2">
      <c r="A3" s="59"/>
      <c r="C3" s="60"/>
      <c r="D3" s="61"/>
      <c r="E3" s="60"/>
    </row>
    <row r="4" spans="1:7" ht="18" x14ac:dyDescent="0.25">
      <c r="A4" s="174" t="s">
        <v>110</v>
      </c>
      <c r="B4" s="62"/>
      <c r="C4" s="59"/>
      <c r="D4" s="7"/>
      <c r="E4" s="7"/>
    </row>
    <row r="5" spans="1:7" ht="18" x14ac:dyDescent="0.25">
      <c r="A5" s="217"/>
      <c r="B5" s="217"/>
      <c r="C5" s="217"/>
      <c r="D5" s="217"/>
      <c r="E5" s="217"/>
    </row>
    <row r="8" spans="1:7" x14ac:dyDescent="0.2">
      <c r="A8" s="9" t="s">
        <v>33</v>
      </c>
      <c r="B8" s="8" t="s">
        <v>32</v>
      </c>
      <c r="C8" s="10">
        <f>+Forside!B22</f>
        <v>2014</v>
      </c>
      <c r="D8" s="11"/>
      <c r="E8" s="10">
        <f>+C8-1</f>
        <v>2013</v>
      </c>
      <c r="G8" s="23" t="s">
        <v>60</v>
      </c>
    </row>
    <row r="9" spans="1:7" x14ac:dyDescent="0.2">
      <c r="B9" s="12">
        <v>1</v>
      </c>
    </row>
    <row r="11" spans="1:7" x14ac:dyDescent="0.2">
      <c r="A11" s="3" t="s">
        <v>21</v>
      </c>
      <c r="C11" s="4">
        <v>264740</v>
      </c>
      <c r="E11" s="4">
        <v>311316</v>
      </c>
      <c r="G11" s="3" t="s">
        <v>87</v>
      </c>
    </row>
    <row r="12" spans="1:7" x14ac:dyDescent="0.2">
      <c r="A12" s="3" t="s">
        <v>34</v>
      </c>
      <c r="B12" s="12">
        <f>1+B9</f>
        <v>2</v>
      </c>
      <c r="C12" s="4">
        <v>14712010</v>
      </c>
      <c r="E12" s="4">
        <v>13531160</v>
      </c>
      <c r="G12" s="3" t="s">
        <v>88</v>
      </c>
    </row>
    <row r="13" spans="1:7" x14ac:dyDescent="0.2">
      <c r="A13" s="3" t="s">
        <v>8</v>
      </c>
      <c r="B13" s="12">
        <f>1+B12</f>
        <v>3</v>
      </c>
      <c r="C13" s="4">
        <v>2540512</v>
      </c>
      <c r="E13" s="4">
        <v>2332979</v>
      </c>
      <c r="G13" s="3" t="s">
        <v>89</v>
      </c>
    </row>
    <row r="14" spans="1:7" ht="12.75" customHeight="1" x14ac:dyDescent="0.2">
      <c r="A14" s="13" t="s">
        <v>9</v>
      </c>
      <c r="B14" s="168"/>
      <c r="C14" s="14">
        <f>SUM(C11:C13)</f>
        <v>17517262</v>
      </c>
      <c r="E14" s="14">
        <f>SUM(E11:E13)</f>
        <v>16175455</v>
      </c>
    </row>
    <row r="16" spans="1:7" ht="13.5" customHeight="1" x14ac:dyDescent="0.2">
      <c r="A16" s="18" t="s">
        <v>76</v>
      </c>
      <c r="B16" s="169">
        <f>1+B13</f>
        <v>4</v>
      </c>
      <c r="C16" s="4">
        <v>7661983</v>
      </c>
      <c r="E16" s="4">
        <v>7200052</v>
      </c>
      <c r="G16" s="3" t="s">
        <v>97</v>
      </c>
    </row>
    <row r="17" spans="1:13" ht="13.5" customHeight="1" x14ac:dyDescent="0.2">
      <c r="A17" s="19" t="s">
        <v>15</v>
      </c>
      <c r="B17" s="141"/>
      <c r="C17" s="4">
        <v>2671802</v>
      </c>
      <c r="E17" s="4">
        <v>2223589</v>
      </c>
      <c r="G17" s="3" t="s">
        <v>90</v>
      </c>
    </row>
    <row r="18" spans="1:13" ht="13.5" customHeight="1" x14ac:dyDescent="0.2">
      <c r="A18" s="19" t="s">
        <v>16</v>
      </c>
      <c r="B18" s="141">
        <v>5</v>
      </c>
      <c r="C18" s="4">
        <v>6452728</v>
      </c>
      <c r="E18" s="4">
        <v>6776944</v>
      </c>
      <c r="G18" s="3" t="s">
        <v>99</v>
      </c>
    </row>
    <row r="19" spans="1:13" ht="12.75" customHeight="1" x14ac:dyDescent="0.2">
      <c r="A19" s="13" t="s">
        <v>35</v>
      </c>
      <c r="B19" s="168"/>
      <c r="C19" s="14">
        <f>SUM(C16:C18)</f>
        <v>16786513</v>
      </c>
      <c r="E19" s="14">
        <v>16200585</v>
      </c>
    </row>
    <row r="21" spans="1:13" x14ac:dyDescent="0.2">
      <c r="A21" s="13" t="s">
        <v>36</v>
      </c>
      <c r="B21" s="208">
        <v>10</v>
      </c>
      <c r="C21" s="20">
        <f>C14-C19</f>
        <v>730749</v>
      </c>
      <c r="E21" s="20">
        <f>E14-E19</f>
        <v>-25130</v>
      </c>
    </row>
    <row r="23" spans="1:13" x14ac:dyDescent="0.2">
      <c r="A23" s="13" t="s">
        <v>38</v>
      </c>
      <c r="B23" s="168"/>
    </row>
    <row r="24" spans="1:13" x14ac:dyDescent="0.2">
      <c r="A24" s="21" t="s">
        <v>193</v>
      </c>
      <c r="B24" s="170"/>
      <c r="C24" s="4">
        <v>681176</v>
      </c>
      <c r="E24" s="4">
        <v>468751</v>
      </c>
      <c r="G24" s="3" t="s">
        <v>91</v>
      </c>
    </row>
    <row r="25" spans="1:13" x14ac:dyDescent="0.2">
      <c r="A25" s="21" t="s">
        <v>192</v>
      </c>
      <c r="B25" s="170"/>
      <c r="C25" s="4">
        <v>0</v>
      </c>
      <c r="E25" s="4">
        <v>9894016</v>
      </c>
    </row>
    <row r="26" spans="1:13" ht="12" customHeight="1" x14ac:dyDescent="0.2">
      <c r="A26" s="22" t="s">
        <v>191</v>
      </c>
      <c r="B26" s="171"/>
      <c r="C26" s="14">
        <f>C24+C25</f>
        <v>681176</v>
      </c>
      <c r="D26" s="27"/>
      <c r="E26" s="14">
        <f>E24+E25</f>
        <v>10362767</v>
      </c>
    </row>
    <row r="27" spans="1:13" x14ac:dyDescent="0.2">
      <c r="A27" s="23"/>
      <c r="B27" s="142"/>
    </row>
    <row r="28" spans="1:13" ht="13.5" thickBot="1" x14ac:dyDescent="0.25">
      <c r="A28" s="13" t="s">
        <v>37</v>
      </c>
      <c r="B28" s="168"/>
      <c r="C28" s="24">
        <f>+C21+C24</f>
        <v>1411925</v>
      </c>
      <c r="E28" s="24">
        <f>+E21+E26</f>
        <v>10337637</v>
      </c>
    </row>
    <row r="29" spans="1:13" ht="13.5" thickTop="1" x14ac:dyDescent="0.2"/>
    <row r="31" spans="1:13" s="17" customFormat="1" x14ac:dyDescent="0.2">
      <c r="A31" s="25" t="s">
        <v>39</v>
      </c>
      <c r="B31" s="136"/>
      <c r="C31" s="26"/>
      <c r="D31" s="16"/>
      <c r="E31" s="26"/>
      <c r="I31" s="3"/>
      <c r="J31" s="5"/>
      <c r="K31" s="3"/>
      <c r="L31" s="5"/>
      <c r="M31" s="3"/>
    </row>
    <row r="32" spans="1:13" s="17" customFormat="1" x14ac:dyDescent="0.2">
      <c r="A32" s="17" t="s">
        <v>56</v>
      </c>
      <c r="B32" s="15"/>
      <c r="C32" s="26"/>
      <c r="D32" s="16"/>
      <c r="E32" s="26"/>
      <c r="I32" s="3"/>
      <c r="J32" s="5"/>
      <c r="K32" s="3"/>
      <c r="L32" s="5"/>
      <c r="M32" s="3"/>
    </row>
    <row r="33" spans="1:13" s="17" customFormat="1" x14ac:dyDescent="0.2">
      <c r="A33" s="17" t="s">
        <v>57</v>
      </c>
      <c r="B33" s="15"/>
      <c r="C33" s="26">
        <v>1411925</v>
      </c>
      <c r="D33" s="16"/>
      <c r="E33" s="26">
        <v>10337637</v>
      </c>
      <c r="I33" s="3"/>
      <c r="J33" s="5"/>
      <c r="K33" s="3"/>
      <c r="L33" s="5"/>
      <c r="M33" s="3"/>
    </row>
    <row r="34" spans="1:13" s="17" customFormat="1" ht="13.5" thickBot="1" x14ac:dyDescent="0.25">
      <c r="A34" s="25" t="s">
        <v>14</v>
      </c>
      <c r="B34" s="136"/>
      <c r="C34" s="28">
        <f>+C32+C33</f>
        <v>1411925</v>
      </c>
      <c r="D34" s="27"/>
      <c r="E34" s="28">
        <f>+E32+E33</f>
        <v>10337637</v>
      </c>
      <c r="I34" s="3"/>
      <c r="J34" s="5"/>
      <c r="K34" s="3"/>
      <c r="L34" s="5"/>
      <c r="M34" s="3"/>
    </row>
    <row r="35" spans="1:13" s="17" customFormat="1" ht="13.5" thickTop="1" x14ac:dyDescent="0.2">
      <c r="B35" s="15"/>
      <c r="C35" s="26"/>
      <c r="D35" s="16"/>
      <c r="E35" s="26"/>
      <c r="I35" s="3"/>
      <c r="J35" s="5"/>
      <c r="K35" s="3"/>
      <c r="L35" s="5"/>
      <c r="M35" s="3"/>
    </row>
    <row r="36" spans="1:13" s="17" customFormat="1" x14ac:dyDescent="0.2">
      <c r="A36" s="25"/>
      <c r="B36" s="136"/>
      <c r="C36" s="26"/>
      <c r="D36" s="16"/>
      <c r="E36" s="26"/>
      <c r="I36" s="3"/>
      <c r="J36" s="5"/>
      <c r="K36" s="3"/>
      <c r="L36" s="5"/>
      <c r="M36" s="3"/>
    </row>
    <row r="56" spans="7:14" x14ac:dyDescent="0.2">
      <c r="G56" s="5">
        <f>+J57-J46+J70+J77+J84+J100</f>
        <v>0</v>
      </c>
    </row>
    <row r="60" spans="7:14" x14ac:dyDescent="0.2">
      <c r="N60" s="5">
        <f>+L58+L72+L79+L86+L104</f>
        <v>0</v>
      </c>
    </row>
  </sheetData>
  <mergeCells count="1">
    <mergeCell ref="A5:E5"/>
  </mergeCells>
  <printOptions horizontalCentered="1"/>
  <pageMargins left="0.39370078740157483" right="0.39370078740157483" top="0.70866141732283472" bottom="0.39370078740157483" header="0" footer="0"/>
  <pageSetup paperSize="9" orientation="portrait" horizontalDpi="2400" verticalDpi="2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4"/>
  <sheetViews>
    <sheetView showGridLines="0" topLeftCell="A25" zoomScaleNormal="100" workbookViewId="0">
      <selection activeCell="C14" sqref="C14"/>
    </sheetView>
  </sheetViews>
  <sheetFormatPr baseColWidth="10" defaultRowHeight="15" x14ac:dyDescent="0.25"/>
  <cols>
    <col min="1" max="1" width="2.5703125" customWidth="1"/>
    <col min="2" max="2" width="29.85546875" customWidth="1"/>
    <col min="3" max="3" width="19.5703125" customWidth="1"/>
    <col min="4" max="4" width="6" style="39" bestFit="1" customWidth="1"/>
    <col min="5" max="5" width="13" customWidth="1"/>
    <col min="6" max="6" width="5" customWidth="1"/>
    <col min="7" max="7" width="13" customWidth="1"/>
    <col min="8" max="8" width="12.42578125" customWidth="1"/>
    <col min="9" max="9" width="15" bestFit="1" customWidth="1"/>
    <col min="10" max="10" width="40.5703125" bestFit="1" customWidth="1"/>
  </cols>
  <sheetData>
    <row r="2" spans="1:13" x14ac:dyDescent="0.25">
      <c r="J2" s="32"/>
      <c r="K2" s="32"/>
      <c r="L2" s="32"/>
      <c r="M2" s="32"/>
    </row>
    <row r="3" spans="1:13" ht="23.25" x14ac:dyDescent="0.35">
      <c r="A3" s="6"/>
      <c r="B3" s="29" t="str">
        <f>+Forside!B12</f>
        <v>Sør-Trøndelag Idrettskrets</v>
      </c>
      <c r="C3" s="29"/>
      <c r="D3" s="29"/>
      <c r="E3" s="30"/>
      <c r="F3" s="30"/>
      <c r="G3" s="30"/>
      <c r="J3" s="32"/>
      <c r="K3" s="32"/>
      <c r="L3" s="32"/>
      <c r="M3" s="32"/>
    </row>
    <row r="4" spans="1:13" x14ac:dyDescent="0.25">
      <c r="E4" s="31"/>
      <c r="F4" s="32"/>
      <c r="G4" s="32"/>
      <c r="J4" s="32"/>
      <c r="K4" s="32"/>
      <c r="L4" s="32"/>
      <c r="M4" s="32"/>
    </row>
    <row r="5" spans="1:13" ht="23.25" x14ac:dyDescent="0.35">
      <c r="A5" s="33"/>
      <c r="B5" s="175" t="s">
        <v>111</v>
      </c>
      <c r="C5" s="63"/>
      <c r="D5" s="63"/>
      <c r="E5" s="30"/>
      <c r="F5" s="30"/>
      <c r="G5" s="30"/>
      <c r="J5" s="32"/>
      <c r="K5" s="32"/>
      <c r="L5" s="32"/>
      <c r="M5" s="32"/>
    </row>
    <row r="6" spans="1:13" ht="23.25" x14ac:dyDescent="0.35">
      <c r="A6" s="33"/>
      <c r="B6" s="63"/>
      <c r="C6" s="63"/>
      <c r="D6" s="172"/>
      <c r="E6" s="30"/>
      <c r="F6" s="30"/>
      <c r="G6" s="30"/>
      <c r="J6" s="32"/>
      <c r="K6" s="32"/>
      <c r="L6" s="32"/>
      <c r="M6" s="32"/>
    </row>
    <row r="7" spans="1:13" ht="23.25" x14ac:dyDescent="0.35">
      <c r="A7" s="33"/>
      <c r="B7" s="63"/>
      <c r="C7" s="63"/>
      <c r="D7" s="172"/>
      <c r="E7" s="30"/>
      <c r="F7" s="30"/>
      <c r="G7" s="30"/>
      <c r="J7" s="32"/>
      <c r="K7" s="32"/>
      <c r="L7" s="32"/>
      <c r="M7" s="32"/>
    </row>
    <row r="8" spans="1:13" x14ac:dyDescent="0.25">
      <c r="E8" s="31"/>
      <c r="F8" s="32"/>
      <c r="G8" s="32"/>
      <c r="I8" s="56" t="s">
        <v>60</v>
      </c>
      <c r="J8" s="32"/>
      <c r="K8" s="32"/>
      <c r="L8" s="32"/>
      <c r="M8" s="32"/>
    </row>
    <row r="9" spans="1:13" x14ac:dyDescent="0.25">
      <c r="A9" s="34"/>
      <c r="B9" s="35" t="s">
        <v>0</v>
      </c>
      <c r="C9" s="35"/>
      <c r="D9" s="34" t="s">
        <v>32</v>
      </c>
      <c r="E9" s="36">
        <f>+Resultat!C8</f>
        <v>2014</v>
      </c>
      <c r="F9" s="37"/>
      <c r="G9" s="36">
        <f>+Resultat!E8</f>
        <v>2013</v>
      </c>
      <c r="J9" s="32"/>
      <c r="K9" s="32"/>
      <c r="L9" s="32"/>
      <c r="M9" s="32"/>
    </row>
    <row r="10" spans="1:13" x14ac:dyDescent="0.25">
      <c r="A10" s="39"/>
      <c r="B10" s="22"/>
      <c r="C10" s="22"/>
      <c r="E10" s="45"/>
      <c r="F10" s="31"/>
      <c r="G10" s="45"/>
      <c r="J10" s="32"/>
      <c r="K10" s="32"/>
      <c r="L10" s="32"/>
      <c r="M10" s="32"/>
    </row>
    <row r="11" spans="1:13" x14ac:dyDescent="0.25">
      <c r="A11" s="39"/>
      <c r="B11" s="35" t="s">
        <v>22</v>
      </c>
      <c r="C11" s="35"/>
      <c r="E11" s="31"/>
      <c r="F11" s="38"/>
      <c r="G11" s="31"/>
      <c r="J11" s="32"/>
      <c r="K11" s="32"/>
      <c r="L11" s="32"/>
      <c r="M11" s="32"/>
    </row>
    <row r="12" spans="1:13" x14ac:dyDescent="0.25">
      <c r="A12" s="39"/>
      <c r="B12" s="40" t="s">
        <v>48</v>
      </c>
      <c r="C12" s="40"/>
      <c r="D12" s="39">
        <v>6</v>
      </c>
      <c r="E12" s="41">
        <v>520001</v>
      </c>
      <c r="F12" s="31"/>
      <c r="G12" s="42">
        <v>312001</v>
      </c>
      <c r="I12" s="56" t="s">
        <v>92</v>
      </c>
      <c r="J12" s="32"/>
      <c r="K12" s="32"/>
      <c r="L12" s="32"/>
      <c r="M12" s="32"/>
    </row>
    <row r="13" spans="1:13" x14ac:dyDescent="0.25">
      <c r="A13" s="39"/>
      <c r="B13" s="22" t="s">
        <v>61</v>
      </c>
      <c r="C13" s="43"/>
      <c r="E13" s="31">
        <f>SUM(E12)</f>
        <v>520001</v>
      </c>
      <c r="F13" s="31"/>
      <c r="G13" s="31">
        <f>SUM(G12)</f>
        <v>312001</v>
      </c>
      <c r="J13" s="32"/>
      <c r="K13" s="32"/>
      <c r="L13" s="32"/>
      <c r="M13" s="32"/>
    </row>
    <row r="15" spans="1:13" x14ac:dyDescent="0.25">
      <c r="A15" s="39"/>
      <c r="B15" s="22" t="s">
        <v>49</v>
      </c>
      <c r="C15" s="22"/>
      <c r="E15" s="180">
        <f>+E13</f>
        <v>520001</v>
      </c>
      <c r="F15" s="31"/>
      <c r="G15" s="180">
        <f>+G13</f>
        <v>312001</v>
      </c>
      <c r="J15" s="32"/>
      <c r="K15" s="32"/>
      <c r="L15" s="32"/>
      <c r="M15" s="32"/>
    </row>
    <row r="16" spans="1:13" ht="15" customHeight="1" x14ac:dyDescent="0.25">
      <c r="A16" s="39"/>
      <c r="B16" s="22"/>
      <c r="C16" s="22"/>
      <c r="E16" s="31"/>
      <c r="F16" s="31"/>
      <c r="G16" s="31"/>
      <c r="J16" s="32"/>
      <c r="K16" s="32"/>
      <c r="L16" s="32"/>
      <c r="M16" s="32"/>
    </row>
    <row r="17" spans="1:13" x14ac:dyDescent="0.25">
      <c r="A17" s="39"/>
      <c r="B17" s="179" t="s">
        <v>1</v>
      </c>
      <c r="C17" s="179"/>
      <c r="E17" s="31"/>
      <c r="F17" s="31"/>
      <c r="G17" s="31"/>
      <c r="J17" s="32"/>
      <c r="K17" s="32"/>
      <c r="L17" s="32"/>
      <c r="M17" s="32"/>
    </row>
    <row r="18" spans="1:13" x14ac:dyDescent="0.25">
      <c r="A18" s="39"/>
      <c r="B18" s="179" t="s">
        <v>217</v>
      </c>
      <c r="C18" s="179"/>
      <c r="E18" s="31"/>
      <c r="F18" s="31"/>
      <c r="G18" s="31"/>
      <c r="J18" s="32"/>
      <c r="K18" s="32"/>
      <c r="L18" s="32"/>
      <c r="M18" s="32"/>
    </row>
    <row r="19" spans="1:13" x14ac:dyDescent="0.25">
      <c r="A19" s="39"/>
      <c r="B19" s="21" t="s">
        <v>216</v>
      </c>
      <c r="C19" s="179"/>
      <c r="D19" s="39">
        <v>6</v>
      </c>
      <c r="E19" s="31">
        <v>3000000</v>
      </c>
      <c r="F19" s="31"/>
      <c r="G19" s="31">
        <v>0</v>
      </c>
      <c r="J19" s="32"/>
      <c r="K19" s="32"/>
      <c r="L19" s="32"/>
      <c r="M19" s="32"/>
    </row>
    <row r="20" spans="1:13" x14ac:dyDescent="0.25">
      <c r="A20" s="39"/>
      <c r="B20" s="179" t="s">
        <v>218</v>
      </c>
      <c r="C20" s="179"/>
      <c r="E20" s="47">
        <f>SUM(E19:E19)</f>
        <v>3000000</v>
      </c>
      <c r="F20" s="31"/>
      <c r="G20" s="47">
        <f>SUM(G19:G19)</f>
        <v>0</v>
      </c>
      <c r="J20" s="32"/>
      <c r="K20" s="32"/>
      <c r="L20" s="32"/>
      <c r="M20" s="32"/>
    </row>
    <row r="21" spans="1:13" x14ac:dyDescent="0.25">
      <c r="A21" s="39"/>
      <c r="B21" s="137" t="s">
        <v>24</v>
      </c>
      <c r="C21" s="137"/>
      <c r="E21" s="31"/>
      <c r="F21" s="31"/>
      <c r="G21" s="31"/>
      <c r="J21" s="32"/>
      <c r="K21" s="32"/>
      <c r="L21" s="32"/>
      <c r="M21" s="32"/>
    </row>
    <row r="22" spans="1:13" x14ac:dyDescent="0.25">
      <c r="A22" s="39"/>
      <c r="B22" s="40" t="s">
        <v>40</v>
      </c>
      <c r="C22" s="40"/>
      <c r="E22" s="31">
        <v>794036</v>
      </c>
      <c r="F22" s="31"/>
      <c r="G22" s="31">
        <v>2173584</v>
      </c>
      <c r="I22" s="56" t="s">
        <v>96</v>
      </c>
      <c r="J22" s="32"/>
      <c r="K22" s="32"/>
      <c r="L22" s="32"/>
      <c r="M22" s="32"/>
    </row>
    <row r="23" spans="1:13" x14ac:dyDescent="0.25">
      <c r="A23" s="39"/>
      <c r="B23" s="44" t="s">
        <v>41</v>
      </c>
      <c r="C23" s="44"/>
      <c r="E23" s="47">
        <f>SUM(E22:E22)</f>
        <v>794036</v>
      </c>
      <c r="F23" s="45"/>
      <c r="G23" s="47">
        <f>SUM(G22:G22)</f>
        <v>2173584</v>
      </c>
      <c r="J23" s="32"/>
      <c r="K23" s="32"/>
      <c r="L23" s="32"/>
      <c r="M23" s="32"/>
    </row>
    <row r="24" spans="1:13" ht="12" customHeight="1" x14ac:dyDescent="0.25">
      <c r="A24" s="39"/>
      <c r="B24" s="40"/>
      <c r="C24" s="40"/>
      <c r="E24" s="31"/>
      <c r="F24" s="31"/>
      <c r="G24" s="31"/>
      <c r="J24" s="32"/>
      <c r="K24" s="32"/>
      <c r="L24" s="32"/>
      <c r="M24" s="32"/>
    </row>
    <row r="25" spans="1:13" x14ac:dyDescent="0.25">
      <c r="A25" s="39"/>
      <c r="B25" s="44" t="s">
        <v>42</v>
      </c>
      <c r="C25" s="44"/>
      <c r="D25" s="39">
        <v>7</v>
      </c>
      <c r="E25" s="45">
        <v>22865715</v>
      </c>
      <c r="F25" s="45"/>
      <c r="G25" s="45">
        <v>23401770</v>
      </c>
      <c r="I25" s="56" t="s">
        <v>93</v>
      </c>
      <c r="J25" s="32"/>
      <c r="K25" s="32"/>
      <c r="L25" s="32"/>
      <c r="M25" s="32"/>
    </row>
    <row r="26" spans="1:13" x14ac:dyDescent="0.25">
      <c r="A26" s="39"/>
      <c r="B26" s="40" t="s">
        <v>43</v>
      </c>
      <c r="C26" s="40"/>
      <c r="E26" s="31"/>
      <c r="F26" s="31"/>
      <c r="G26" s="48"/>
      <c r="J26" s="32"/>
      <c r="K26" s="32"/>
      <c r="L26" s="32"/>
      <c r="M26" s="32"/>
    </row>
    <row r="27" spans="1:13" x14ac:dyDescent="0.25">
      <c r="A27" s="39"/>
      <c r="B27" s="43" t="s">
        <v>2</v>
      </c>
      <c r="C27" s="43"/>
      <c r="E27" s="49">
        <f>+E25+E23+E20</f>
        <v>26659751</v>
      </c>
      <c r="F27" s="31"/>
      <c r="G27" s="49">
        <f>+G25+G23+G20</f>
        <v>25575354</v>
      </c>
      <c r="J27" s="32"/>
      <c r="K27" s="32"/>
      <c r="L27" s="32"/>
      <c r="M27" s="32"/>
    </row>
    <row r="28" spans="1:13" x14ac:dyDescent="0.25">
      <c r="A28" s="39"/>
      <c r="B28" s="40"/>
      <c r="C28" s="40"/>
      <c r="E28" s="31"/>
      <c r="F28" s="31"/>
      <c r="G28" s="31"/>
      <c r="J28" s="32"/>
      <c r="K28" s="32"/>
      <c r="L28" s="32"/>
      <c r="M28" s="32"/>
    </row>
    <row r="29" spans="1:13" ht="15.75" thickBot="1" x14ac:dyDescent="0.3">
      <c r="A29" s="39"/>
      <c r="B29" s="35" t="s">
        <v>12</v>
      </c>
      <c r="C29" s="35"/>
      <c r="E29" s="138">
        <f>+E15+E27</f>
        <v>27179752</v>
      </c>
      <c r="F29" s="31"/>
      <c r="G29" s="138">
        <f>+G15+G27</f>
        <v>25887355</v>
      </c>
      <c r="J29" s="32"/>
      <c r="K29" s="32"/>
      <c r="L29" s="32"/>
      <c r="M29" s="32"/>
    </row>
    <row r="30" spans="1:13" ht="15.75" thickTop="1" x14ac:dyDescent="0.25">
      <c r="A30" s="69"/>
      <c r="B30" s="40"/>
      <c r="C30" s="40"/>
      <c r="D30" s="173"/>
      <c r="E30" s="31"/>
      <c r="F30" s="31"/>
      <c r="G30" s="31"/>
      <c r="J30" s="32"/>
      <c r="K30" s="32"/>
      <c r="L30" s="32"/>
      <c r="M30" s="32"/>
    </row>
    <row r="31" spans="1:13" x14ac:dyDescent="0.25">
      <c r="E31" s="31"/>
      <c r="F31" s="32"/>
      <c r="G31" s="32"/>
      <c r="J31" s="32"/>
      <c r="K31" s="32"/>
      <c r="L31" s="32"/>
      <c r="M31" s="32"/>
    </row>
    <row r="32" spans="1:13" x14ac:dyDescent="0.25">
      <c r="A32" s="34"/>
      <c r="B32" s="35" t="s">
        <v>44</v>
      </c>
      <c r="C32" s="35"/>
      <c r="D32" s="34"/>
      <c r="E32" s="36"/>
      <c r="F32" s="50"/>
      <c r="G32" s="51"/>
      <c r="J32" s="32"/>
      <c r="K32" s="32"/>
      <c r="L32" s="32"/>
      <c r="M32" s="32"/>
    </row>
    <row r="33" spans="1:13" x14ac:dyDescent="0.25">
      <c r="B33" s="40"/>
      <c r="C33" s="40"/>
      <c r="E33" s="31"/>
      <c r="F33" s="31"/>
      <c r="G33" s="45"/>
      <c r="J33" s="32"/>
      <c r="K33" s="32"/>
      <c r="L33" s="32"/>
      <c r="M33" s="32"/>
    </row>
    <row r="34" spans="1:13" x14ac:dyDescent="0.25">
      <c r="A34" s="39"/>
      <c r="B34" s="70" t="s">
        <v>7</v>
      </c>
      <c r="C34" s="52"/>
      <c r="D34" s="39">
        <v>8</v>
      </c>
      <c r="E34" s="46">
        <v>5000000</v>
      </c>
      <c r="F34" s="45"/>
      <c r="G34" s="46">
        <v>5000000</v>
      </c>
      <c r="I34" s="56" t="s">
        <v>94</v>
      </c>
      <c r="J34" s="32"/>
      <c r="K34" s="32"/>
      <c r="L34" s="32"/>
      <c r="M34" s="32"/>
    </row>
    <row r="35" spans="1:13" x14ac:dyDescent="0.25">
      <c r="A35" s="39"/>
      <c r="B35" s="53" t="s">
        <v>165</v>
      </c>
      <c r="C35" s="53"/>
      <c r="D35" s="39">
        <v>8</v>
      </c>
      <c r="E35" s="45">
        <v>2683217</v>
      </c>
      <c r="F35" s="45"/>
      <c r="G35" s="182">
        <v>1546248</v>
      </c>
      <c r="J35" s="32"/>
      <c r="K35" s="32"/>
      <c r="L35" s="32"/>
      <c r="M35" s="32"/>
    </row>
    <row r="36" spans="1:13" x14ac:dyDescent="0.25">
      <c r="A36" s="39"/>
      <c r="B36" s="53" t="s">
        <v>166</v>
      </c>
      <c r="C36" s="53"/>
      <c r="D36" s="39">
        <v>8</v>
      </c>
      <c r="E36" s="41">
        <v>13328142</v>
      </c>
      <c r="F36" s="45"/>
      <c r="G36" s="42">
        <v>13073875</v>
      </c>
      <c r="J36" s="32"/>
      <c r="K36" s="32"/>
      <c r="L36" s="32"/>
      <c r="M36" s="32"/>
    </row>
    <row r="37" spans="1:13" x14ac:dyDescent="0.25">
      <c r="A37" s="39"/>
      <c r="B37" s="54" t="s">
        <v>45</v>
      </c>
      <c r="C37" s="54"/>
      <c r="E37" s="47">
        <f>SUM(E34:E36)</f>
        <v>21011359</v>
      </c>
      <c r="F37" s="45"/>
      <c r="G37" s="47">
        <f>SUM(G34:G36)</f>
        <v>19620123</v>
      </c>
      <c r="J37" s="32"/>
      <c r="K37" s="32"/>
      <c r="L37" s="32"/>
      <c r="M37" s="32"/>
    </row>
    <row r="38" spans="1:13" x14ac:dyDescent="0.25">
      <c r="A38" s="39"/>
      <c r="B38" s="54"/>
      <c r="C38" s="54"/>
      <c r="E38" s="45"/>
      <c r="F38" s="45"/>
      <c r="G38" s="45"/>
      <c r="J38" s="32"/>
      <c r="K38" s="32"/>
      <c r="L38" s="32"/>
      <c r="M38" s="32"/>
    </row>
    <row r="39" spans="1:13" x14ac:dyDescent="0.25">
      <c r="A39" s="39"/>
      <c r="B39" s="54"/>
      <c r="C39" s="54"/>
      <c r="E39" s="45"/>
      <c r="F39" s="45"/>
      <c r="G39" s="45"/>
      <c r="J39" s="32"/>
      <c r="K39" s="32"/>
      <c r="L39" s="32"/>
      <c r="M39" s="32"/>
    </row>
    <row r="40" spans="1:13" x14ac:dyDescent="0.25">
      <c r="A40" s="39"/>
      <c r="B40" s="40"/>
      <c r="C40" s="40"/>
      <c r="E40" s="31"/>
      <c r="F40" s="31"/>
      <c r="G40" s="45"/>
      <c r="J40" s="32"/>
      <c r="K40" s="32"/>
      <c r="L40" s="32"/>
      <c r="M40" s="32"/>
    </row>
    <row r="41" spans="1:13" x14ac:dyDescent="0.25">
      <c r="A41" s="39"/>
      <c r="B41" s="44" t="s">
        <v>3</v>
      </c>
      <c r="C41" s="44"/>
      <c r="E41" s="31"/>
      <c r="F41" s="31"/>
      <c r="G41" s="45"/>
      <c r="J41" s="32"/>
      <c r="K41" s="32"/>
      <c r="L41" s="32"/>
      <c r="M41" s="32"/>
    </row>
    <row r="42" spans="1:13" x14ac:dyDescent="0.25">
      <c r="A42" s="39"/>
      <c r="B42" s="40" t="s">
        <v>46</v>
      </c>
      <c r="C42" s="40"/>
      <c r="E42" s="31">
        <v>1216129</v>
      </c>
      <c r="F42" s="31"/>
      <c r="G42" s="46">
        <v>1263564</v>
      </c>
      <c r="I42" s="56" t="s">
        <v>95</v>
      </c>
      <c r="J42" s="32"/>
      <c r="K42" s="32"/>
      <c r="L42" s="32"/>
      <c r="M42" s="32"/>
    </row>
    <row r="43" spans="1:13" x14ac:dyDescent="0.25">
      <c r="A43" s="39"/>
      <c r="B43" s="40" t="s">
        <v>4</v>
      </c>
      <c r="C43" s="40"/>
      <c r="D43" s="39">
        <v>9</v>
      </c>
      <c r="E43" s="31">
        <v>4952264</v>
      </c>
      <c r="F43" s="31"/>
      <c r="G43" s="46">
        <v>5003668</v>
      </c>
      <c r="I43" s="56" t="s">
        <v>98</v>
      </c>
    </row>
    <row r="44" spans="1:13" x14ac:dyDescent="0.25">
      <c r="A44" s="39"/>
      <c r="B44" s="44" t="s">
        <v>5</v>
      </c>
      <c r="C44" s="44"/>
      <c r="E44" s="47">
        <f>SUM(E42:E43)</f>
        <v>6168393</v>
      </c>
      <c r="F44" s="45"/>
      <c r="G44" s="47">
        <v>6267232</v>
      </c>
    </row>
    <row r="45" spans="1:13" x14ac:dyDescent="0.25">
      <c r="A45" s="39"/>
      <c r="B45" s="40"/>
      <c r="C45" s="40"/>
      <c r="D45" s="71"/>
      <c r="E45" s="31"/>
      <c r="F45" s="31"/>
      <c r="G45" s="45"/>
    </row>
    <row r="46" spans="1:13" x14ac:dyDescent="0.25">
      <c r="A46" s="39"/>
      <c r="B46" s="22" t="s">
        <v>6</v>
      </c>
      <c r="C46" s="22"/>
      <c r="D46" s="171"/>
      <c r="E46" s="180">
        <f>+E44+E37</f>
        <v>27179752</v>
      </c>
      <c r="F46" s="32"/>
      <c r="G46" s="180">
        <f>+G44+G37</f>
        <v>25887355</v>
      </c>
    </row>
    <row r="47" spans="1:13" x14ac:dyDescent="0.25">
      <c r="A47" s="39"/>
      <c r="E47" s="31"/>
      <c r="F47" s="32"/>
      <c r="G47" s="45"/>
    </row>
    <row r="48" spans="1:13" ht="15.75" thickBot="1" x14ac:dyDescent="0.3">
      <c r="A48" s="39"/>
      <c r="B48" s="179" t="s">
        <v>47</v>
      </c>
      <c r="C48" s="179"/>
      <c r="D48" s="8"/>
      <c r="E48" s="181">
        <f>+E30+E46</f>
        <v>27179752</v>
      </c>
      <c r="F48" s="32"/>
      <c r="G48" s="181">
        <f>+G30+G46</f>
        <v>25887355</v>
      </c>
    </row>
    <row r="49" spans="1:8" ht="15.75" thickTop="1" x14ac:dyDescent="0.25">
      <c r="A49" s="39"/>
      <c r="B49" s="179"/>
      <c r="C49" s="179"/>
      <c r="D49" s="8"/>
      <c r="E49" s="200"/>
      <c r="F49" s="32"/>
      <c r="G49" s="200"/>
    </row>
    <row r="50" spans="1:8" x14ac:dyDescent="0.25">
      <c r="A50" s="39"/>
      <c r="B50" s="35"/>
      <c r="C50" s="35"/>
      <c r="D50" s="34"/>
      <c r="E50" s="48"/>
      <c r="F50" s="32"/>
      <c r="G50" s="48"/>
    </row>
    <row r="51" spans="1:8" x14ac:dyDescent="0.25">
      <c r="C51" s="199" t="s">
        <v>200</v>
      </c>
      <c r="D51" s="197"/>
      <c r="E51" s="198"/>
      <c r="F51" s="32"/>
      <c r="G51" s="32"/>
    </row>
    <row r="54" spans="1:8" x14ac:dyDescent="0.25">
      <c r="B54" s="55"/>
      <c r="C54" s="55"/>
      <c r="D54" s="67"/>
      <c r="E54" s="31"/>
      <c r="F54" s="55"/>
      <c r="G54" s="64"/>
      <c r="H54" s="55"/>
    </row>
    <row r="55" spans="1:8" x14ac:dyDescent="0.25">
      <c r="B55" s="65" t="s">
        <v>118</v>
      </c>
      <c r="C55" s="65" t="s">
        <v>119</v>
      </c>
      <c r="D55" s="65"/>
      <c r="E55" s="66"/>
      <c r="F55" s="65" t="s">
        <v>120</v>
      </c>
      <c r="G55" s="65"/>
      <c r="H55" s="67"/>
    </row>
    <row r="56" spans="1:8" x14ac:dyDescent="0.25">
      <c r="B56" s="65" t="s">
        <v>113</v>
      </c>
      <c r="C56" s="65" t="s">
        <v>114</v>
      </c>
      <c r="D56" s="65"/>
      <c r="E56" s="67"/>
      <c r="F56" s="65" t="s">
        <v>11</v>
      </c>
      <c r="G56" s="65"/>
      <c r="H56" s="67"/>
    </row>
    <row r="57" spans="1:8" x14ac:dyDescent="0.25">
      <c r="B57" s="65"/>
      <c r="C57" s="65"/>
      <c r="D57" s="65"/>
      <c r="E57" s="67"/>
      <c r="F57" s="65"/>
      <c r="G57" s="65"/>
      <c r="H57" s="67"/>
    </row>
    <row r="58" spans="1:8" x14ac:dyDescent="0.25">
      <c r="B58" s="65"/>
      <c r="C58" s="65"/>
      <c r="D58" s="65"/>
      <c r="E58" s="67"/>
      <c r="F58" s="65"/>
      <c r="G58" s="65"/>
      <c r="H58" s="67"/>
    </row>
    <row r="59" spans="1:8" x14ac:dyDescent="0.25">
      <c r="B59" s="67"/>
      <c r="C59" s="67"/>
      <c r="D59" s="67"/>
      <c r="E59" s="66"/>
      <c r="F59" s="67"/>
      <c r="G59" s="68"/>
      <c r="H59" s="67"/>
    </row>
    <row r="60" spans="1:8" x14ac:dyDescent="0.25">
      <c r="B60" s="65" t="s">
        <v>121</v>
      </c>
      <c r="C60" s="65" t="s">
        <v>122</v>
      </c>
      <c r="D60" s="65"/>
      <c r="E60" s="66"/>
      <c r="F60" s="65" t="s">
        <v>123</v>
      </c>
      <c r="G60" s="65"/>
      <c r="H60" s="67"/>
    </row>
    <row r="61" spans="1:8" x14ac:dyDescent="0.25">
      <c r="B61" s="65" t="s">
        <v>11</v>
      </c>
      <c r="C61" s="65" t="s">
        <v>11</v>
      </c>
      <c r="D61" s="65"/>
      <c r="E61" s="67"/>
      <c r="F61" s="65" t="s">
        <v>11</v>
      </c>
      <c r="G61" s="65"/>
      <c r="H61" s="67"/>
    </row>
    <row r="62" spans="1:8" x14ac:dyDescent="0.25">
      <c r="B62" s="65"/>
      <c r="C62" s="65"/>
      <c r="D62" s="65"/>
      <c r="E62" s="67"/>
      <c r="F62" s="65"/>
      <c r="G62" s="65"/>
      <c r="H62" s="67"/>
    </row>
    <row r="63" spans="1:8" x14ac:dyDescent="0.25">
      <c r="B63" s="65"/>
      <c r="C63" s="65"/>
      <c r="D63" s="65"/>
      <c r="E63" s="67"/>
      <c r="F63" s="65"/>
      <c r="G63" s="65"/>
      <c r="H63" s="67"/>
    </row>
    <row r="64" spans="1:8" x14ac:dyDescent="0.25">
      <c r="B64" s="39"/>
      <c r="C64" s="39"/>
      <c r="E64" s="39"/>
      <c r="F64" s="39"/>
      <c r="G64" s="68"/>
      <c r="H64" s="67"/>
    </row>
    <row r="65" spans="2:8" x14ac:dyDescent="0.25">
      <c r="B65" s="65" t="s">
        <v>124</v>
      </c>
      <c r="C65" s="65" t="s">
        <v>125</v>
      </c>
      <c r="D65" s="65"/>
      <c r="E65" s="66"/>
      <c r="F65" s="65" t="s">
        <v>126</v>
      </c>
      <c r="G65" s="65"/>
      <c r="H65" s="67"/>
    </row>
    <row r="66" spans="2:8" x14ac:dyDescent="0.25">
      <c r="B66" s="65" t="s">
        <v>11</v>
      </c>
      <c r="C66" s="65" t="s">
        <v>115</v>
      </c>
      <c r="D66" s="65"/>
      <c r="E66" s="66"/>
      <c r="F66" s="65" t="s">
        <v>115</v>
      </c>
      <c r="G66" s="65"/>
      <c r="H66" s="67"/>
    </row>
    <row r="67" spans="2:8" x14ac:dyDescent="0.25">
      <c r="B67" s="65"/>
      <c r="C67" s="65"/>
      <c r="D67" s="65"/>
      <c r="E67" s="66"/>
      <c r="F67" s="65"/>
      <c r="G67" s="65"/>
      <c r="H67" s="67"/>
    </row>
    <row r="68" spans="2:8" x14ac:dyDescent="0.25">
      <c r="B68" s="65"/>
      <c r="C68" s="65"/>
      <c r="D68" s="65"/>
      <c r="E68" s="66"/>
      <c r="F68" s="65"/>
      <c r="G68" s="65"/>
      <c r="H68" s="67"/>
    </row>
    <row r="69" spans="2:8" x14ac:dyDescent="0.25">
      <c r="B69" s="65"/>
      <c r="C69" s="65"/>
      <c r="D69" s="65"/>
      <c r="E69" s="66"/>
      <c r="F69" s="65"/>
      <c r="G69" s="65"/>
      <c r="H69" s="67"/>
    </row>
    <row r="70" spans="2:8" x14ac:dyDescent="0.25">
      <c r="B70" s="65" t="s">
        <v>117</v>
      </c>
      <c r="C70" s="65"/>
      <c r="D70" s="65"/>
      <c r="E70" s="66"/>
      <c r="F70" s="65"/>
      <c r="G70" s="65"/>
      <c r="H70" s="67"/>
    </row>
    <row r="71" spans="2:8" x14ac:dyDescent="0.25">
      <c r="B71" s="65" t="s">
        <v>116</v>
      </c>
      <c r="C71" s="65"/>
      <c r="D71" s="65"/>
      <c r="E71" s="66"/>
      <c r="F71" s="65"/>
      <c r="G71" s="65"/>
      <c r="H71" s="67"/>
    </row>
    <row r="72" spans="2:8" x14ac:dyDescent="0.25">
      <c r="B72" s="67"/>
      <c r="C72" s="67"/>
      <c r="D72" s="67"/>
      <c r="E72" s="67"/>
      <c r="F72" s="67"/>
      <c r="G72" s="67"/>
      <c r="H72" s="67"/>
    </row>
    <row r="73" spans="2:8" x14ac:dyDescent="0.25">
      <c r="B73" s="55"/>
      <c r="C73" s="55"/>
      <c r="D73" s="67"/>
      <c r="E73" s="55"/>
      <c r="F73" s="55"/>
      <c r="G73" s="55"/>
      <c r="H73" s="55"/>
    </row>
    <row r="74" spans="2:8" x14ac:dyDescent="0.25">
      <c r="B74" s="55"/>
      <c r="C74" s="55"/>
      <c r="D74" s="67"/>
      <c r="E74" s="55"/>
      <c r="F74" s="55"/>
      <c r="G74" s="55"/>
      <c r="H74" s="55"/>
    </row>
  </sheetData>
  <pageMargins left="0.70866141732283472" right="0.70866141732283472" top="0.75" bottom="0.19685039370078741" header="0.31496062992125984" footer="0.31496062992125984"/>
  <pageSetup paperSize="9" scale="86" orientation="portrait" r:id="rId1"/>
  <rowBreaks count="1" manualBreakCount="1">
    <brk id="3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P231"/>
  <sheetViews>
    <sheetView showGridLines="0" topLeftCell="A4" zoomScaleNormal="100" workbookViewId="0">
      <selection activeCell="I176" sqref="I176"/>
    </sheetView>
  </sheetViews>
  <sheetFormatPr baseColWidth="10" defaultColWidth="9.140625" defaultRowHeight="12.75" x14ac:dyDescent="0.2"/>
  <cols>
    <col min="1" max="1" width="4.7109375" style="84" customWidth="1"/>
    <col min="2" max="2" width="8.7109375" style="3" customWidth="1"/>
    <col min="3" max="3" width="7.5703125" style="3" customWidth="1"/>
    <col min="4" max="4" width="17.140625" style="3" customWidth="1"/>
    <col min="5" max="5" width="11.28515625" style="3" customWidth="1"/>
    <col min="6" max="6" width="11.85546875" style="3" customWidth="1"/>
    <col min="7" max="8" width="11.5703125" style="3" customWidth="1"/>
    <col min="9" max="9" width="11.7109375" style="3" customWidth="1"/>
    <col min="10" max="10" width="11.28515625" style="3" customWidth="1"/>
    <col min="11" max="11" width="9.7109375" style="3" customWidth="1"/>
    <col min="12" max="16384" width="9.140625" style="3"/>
  </cols>
  <sheetData>
    <row r="1" spans="2:9" ht="23.25" x14ac:dyDescent="0.35">
      <c r="B1" s="218" t="str">
        <f>+Forside!B12</f>
        <v>Sør-Trøndelag Idrettskrets</v>
      </c>
      <c r="C1" s="218"/>
      <c r="D1" s="218"/>
      <c r="E1" s="218"/>
      <c r="F1" s="218"/>
      <c r="G1" s="218"/>
      <c r="H1" s="218"/>
      <c r="I1" s="218"/>
    </row>
    <row r="2" spans="2:9" ht="12.75" customHeight="1" x14ac:dyDescent="0.35">
      <c r="B2" s="76"/>
      <c r="C2" s="77"/>
      <c r="D2" s="77"/>
      <c r="E2" s="78"/>
      <c r="F2" s="79"/>
      <c r="G2" s="77"/>
      <c r="H2" s="77"/>
      <c r="I2" s="77"/>
    </row>
    <row r="3" spans="2:9" ht="23.25" customHeight="1" x14ac:dyDescent="0.3">
      <c r="B3" s="219" t="s">
        <v>112</v>
      </c>
      <c r="C3" s="219"/>
      <c r="D3" s="219"/>
      <c r="E3" s="219"/>
      <c r="F3" s="219"/>
      <c r="G3" s="219"/>
      <c r="H3" s="219"/>
      <c r="I3" s="219"/>
    </row>
    <row r="4" spans="2:9" x14ac:dyDescent="0.2">
      <c r="B4" s="77"/>
      <c r="C4" s="77"/>
      <c r="D4" s="77"/>
      <c r="E4" s="77"/>
      <c r="F4" s="80"/>
      <c r="G4" s="77"/>
      <c r="H4" s="77"/>
      <c r="I4" s="77"/>
    </row>
    <row r="5" spans="2:9" ht="12.75" customHeight="1" x14ac:dyDescent="0.2">
      <c r="B5" s="77"/>
      <c r="C5" s="77"/>
      <c r="D5" s="77"/>
      <c r="E5" s="77"/>
      <c r="F5" s="77"/>
      <c r="G5" s="77"/>
      <c r="H5" s="77"/>
      <c r="I5" s="77"/>
    </row>
    <row r="6" spans="2:9" ht="15" x14ac:dyDescent="0.25">
      <c r="B6" s="81" t="s">
        <v>50</v>
      </c>
      <c r="C6" s="81" t="s">
        <v>17</v>
      </c>
      <c r="D6" s="19"/>
      <c r="E6" s="77"/>
      <c r="F6" s="77"/>
      <c r="G6" s="77"/>
      <c r="H6" s="77"/>
      <c r="I6" s="77"/>
    </row>
    <row r="7" spans="2:9" x14ac:dyDescent="0.2">
      <c r="B7" s="77"/>
      <c r="C7" s="139" t="s">
        <v>62</v>
      </c>
      <c r="D7" s="77"/>
      <c r="E7" s="77"/>
      <c r="F7" s="77"/>
      <c r="G7" s="77"/>
      <c r="H7" s="77"/>
      <c r="I7" s="77"/>
    </row>
    <row r="8" spans="2:9" x14ac:dyDescent="0.2">
      <c r="B8" s="77"/>
      <c r="C8" s="139"/>
      <c r="D8" s="77"/>
      <c r="E8" s="77"/>
      <c r="F8" s="77"/>
      <c r="G8" s="77"/>
      <c r="H8" s="77"/>
      <c r="I8" s="77"/>
    </row>
    <row r="9" spans="2:9" x14ac:dyDescent="0.2">
      <c r="B9" s="77"/>
      <c r="C9" s="140" t="s">
        <v>65</v>
      </c>
      <c r="D9" s="77"/>
      <c r="E9" s="77"/>
      <c r="F9" s="77"/>
      <c r="G9" s="77"/>
      <c r="H9" s="77"/>
      <c r="I9" s="77"/>
    </row>
    <row r="10" spans="2:9" x14ac:dyDescent="0.2">
      <c r="B10" s="77"/>
      <c r="C10" s="139" t="s">
        <v>66</v>
      </c>
      <c r="D10" s="77"/>
      <c r="E10" s="77"/>
      <c r="F10" s="77"/>
      <c r="G10" s="77"/>
      <c r="H10" s="77"/>
      <c r="I10" s="77"/>
    </row>
    <row r="11" spans="2:9" x14ac:dyDescent="0.2">
      <c r="B11" s="77"/>
      <c r="C11" s="139" t="s">
        <v>168</v>
      </c>
      <c r="D11" s="77"/>
      <c r="E11" s="77"/>
      <c r="F11" s="77"/>
      <c r="G11" s="77"/>
      <c r="H11" s="77"/>
      <c r="I11" s="77"/>
    </row>
    <row r="12" spans="2:9" x14ac:dyDescent="0.2">
      <c r="B12" s="77"/>
      <c r="C12" s="139" t="s">
        <v>167</v>
      </c>
      <c r="D12" s="77"/>
      <c r="E12" s="77"/>
      <c r="F12" s="77"/>
      <c r="G12" s="77"/>
      <c r="H12" s="77"/>
      <c r="I12" s="77"/>
    </row>
    <row r="13" spans="2:9" x14ac:dyDescent="0.2">
      <c r="B13" s="77"/>
      <c r="C13" s="139"/>
      <c r="D13" s="77"/>
      <c r="E13" s="77"/>
      <c r="F13" s="77"/>
      <c r="G13" s="77"/>
      <c r="H13" s="77"/>
      <c r="I13" s="77"/>
    </row>
    <row r="14" spans="2:9" x14ac:dyDescent="0.2">
      <c r="B14" s="77"/>
      <c r="C14" s="139" t="s">
        <v>169</v>
      </c>
      <c r="D14" s="77"/>
      <c r="E14" s="77"/>
      <c r="F14" s="77"/>
      <c r="G14" s="77"/>
      <c r="H14" s="77"/>
      <c r="I14" s="77"/>
    </row>
    <row r="15" spans="2:9" x14ac:dyDescent="0.2">
      <c r="B15" s="77"/>
      <c r="C15" s="139" t="s">
        <v>170</v>
      </c>
      <c r="D15" s="77"/>
      <c r="E15" s="77"/>
      <c r="F15" s="77"/>
      <c r="G15" s="77"/>
      <c r="H15" s="77"/>
      <c r="I15" s="77"/>
    </row>
    <row r="16" spans="2:9" x14ac:dyDescent="0.2">
      <c r="B16" s="77"/>
      <c r="C16" s="139" t="s">
        <v>172</v>
      </c>
      <c r="D16" s="77"/>
      <c r="E16" s="77"/>
      <c r="F16" s="77"/>
      <c r="G16" s="77"/>
      <c r="H16" s="77"/>
      <c r="I16" s="77"/>
    </row>
    <row r="17" spans="2:9" x14ac:dyDescent="0.2">
      <c r="B17" s="77"/>
      <c r="C17" s="139" t="s">
        <v>171</v>
      </c>
      <c r="D17" s="77"/>
      <c r="E17" s="77"/>
      <c r="F17" s="77"/>
      <c r="G17" s="77"/>
      <c r="H17" s="77"/>
      <c r="I17" s="77"/>
    </row>
    <row r="18" spans="2:9" x14ac:dyDescent="0.2">
      <c r="B18" s="77"/>
      <c r="C18" s="139"/>
      <c r="D18" s="77"/>
      <c r="E18" s="77"/>
      <c r="F18" s="77"/>
      <c r="G18" s="77"/>
      <c r="H18" s="77"/>
      <c r="I18" s="77"/>
    </row>
    <row r="19" spans="2:9" x14ac:dyDescent="0.2">
      <c r="B19" s="77"/>
      <c r="C19" s="139" t="s">
        <v>67</v>
      </c>
      <c r="D19" s="77"/>
      <c r="E19" s="77"/>
      <c r="F19" s="77"/>
      <c r="G19" s="77"/>
      <c r="H19" s="77"/>
      <c r="I19" s="77"/>
    </row>
    <row r="20" spans="2:9" x14ac:dyDescent="0.2">
      <c r="B20" s="77"/>
      <c r="C20" s="139"/>
      <c r="D20" s="77"/>
      <c r="E20" s="77"/>
      <c r="F20" s="77"/>
      <c r="G20" s="77"/>
      <c r="H20" s="77"/>
      <c r="I20" s="77"/>
    </row>
    <row r="21" spans="2:9" x14ac:dyDescent="0.2">
      <c r="B21" s="77"/>
      <c r="C21" s="139" t="s">
        <v>68</v>
      </c>
      <c r="D21" s="77"/>
      <c r="E21" s="77"/>
      <c r="F21" s="77"/>
      <c r="G21" s="77"/>
      <c r="H21" s="77"/>
      <c r="I21" s="77"/>
    </row>
    <row r="22" spans="2:9" x14ac:dyDescent="0.2">
      <c r="B22" s="77"/>
      <c r="C22" s="139"/>
      <c r="D22" s="77"/>
      <c r="E22" s="77"/>
      <c r="F22" s="77"/>
      <c r="G22" s="77"/>
      <c r="H22" s="77"/>
      <c r="I22" s="77"/>
    </row>
    <row r="23" spans="2:9" x14ac:dyDescent="0.2">
      <c r="B23" s="77"/>
      <c r="C23" s="44" t="s">
        <v>27</v>
      </c>
      <c r="D23" s="77"/>
      <c r="E23" s="77"/>
      <c r="F23" s="77"/>
      <c r="G23" s="77"/>
      <c r="H23" s="77"/>
      <c r="I23" s="77"/>
    </row>
    <row r="24" spans="2:9" x14ac:dyDescent="0.2">
      <c r="B24" s="77"/>
      <c r="C24" s="40" t="s">
        <v>69</v>
      </c>
      <c r="D24" s="77"/>
      <c r="E24" s="77"/>
      <c r="F24" s="77"/>
      <c r="G24" s="77"/>
      <c r="H24" s="77"/>
      <c r="I24" s="77"/>
    </row>
    <row r="25" spans="2:9" x14ac:dyDescent="0.2">
      <c r="B25" s="77"/>
      <c r="C25" s="73" t="s">
        <v>70</v>
      </c>
      <c r="D25" s="77"/>
      <c r="E25" s="77"/>
      <c r="F25" s="77"/>
      <c r="G25" s="77"/>
      <c r="H25" s="77"/>
      <c r="I25" s="77"/>
    </row>
    <row r="26" spans="2:9" x14ac:dyDescent="0.2">
      <c r="B26" s="77"/>
      <c r="C26" s="73" t="s">
        <v>71</v>
      </c>
      <c r="D26" s="77"/>
      <c r="E26" s="77"/>
      <c r="F26" s="77"/>
      <c r="G26" s="77"/>
      <c r="H26" s="77"/>
      <c r="I26" s="77"/>
    </row>
    <row r="27" spans="2:9" x14ac:dyDescent="0.2">
      <c r="B27" s="77"/>
      <c r="C27" s="73" t="s">
        <v>72</v>
      </c>
      <c r="D27" s="77"/>
      <c r="E27" s="77"/>
      <c r="F27" s="77"/>
      <c r="G27" s="77"/>
      <c r="H27" s="77"/>
      <c r="I27" s="77"/>
    </row>
    <row r="28" spans="2:9" x14ac:dyDescent="0.2">
      <c r="B28" s="77"/>
      <c r="C28" s="73"/>
      <c r="D28" s="77"/>
      <c r="E28" s="77"/>
      <c r="F28" s="77"/>
      <c r="G28" s="77"/>
      <c r="H28" s="77"/>
      <c r="I28" s="77"/>
    </row>
    <row r="29" spans="2:9" x14ac:dyDescent="0.2">
      <c r="B29" s="77"/>
      <c r="C29" s="44" t="s">
        <v>24</v>
      </c>
      <c r="D29" s="77"/>
      <c r="E29" s="77"/>
      <c r="F29" s="77"/>
      <c r="G29" s="77"/>
      <c r="H29" s="77"/>
      <c r="I29" s="77"/>
    </row>
    <row r="30" spans="2:9" x14ac:dyDescent="0.2">
      <c r="B30" s="77"/>
      <c r="C30" s="40" t="s">
        <v>25</v>
      </c>
      <c r="D30" s="77"/>
      <c r="E30" s="77"/>
      <c r="F30" s="77"/>
      <c r="G30" s="77"/>
      <c r="H30" s="77"/>
      <c r="I30" s="77"/>
    </row>
    <row r="31" spans="2:9" x14ac:dyDescent="0.2">
      <c r="B31" s="77"/>
      <c r="C31" s="40" t="s">
        <v>26</v>
      </c>
      <c r="D31" s="77"/>
      <c r="E31" s="77"/>
      <c r="F31" s="77"/>
      <c r="G31" s="77"/>
      <c r="H31" s="77"/>
      <c r="I31" s="77"/>
    </row>
    <row r="32" spans="2:9" x14ac:dyDescent="0.2">
      <c r="B32" s="77"/>
      <c r="C32" s="40"/>
      <c r="D32" s="77"/>
      <c r="E32" s="77"/>
      <c r="F32" s="77"/>
      <c r="G32" s="77"/>
      <c r="H32" s="77"/>
      <c r="I32" s="77"/>
    </row>
    <row r="33" spans="2:9" x14ac:dyDescent="0.2">
      <c r="B33" s="77"/>
      <c r="C33" s="137" t="s">
        <v>42</v>
      </c>
      <c r="D33" s="77"/>
      <c r="E33" s="77"/>
      <c r="F33" s="77"/>
      <c r="G33" s="77"/>
      <c r="H33" s="77"/>
      <c r="I33" s="77"/>
    </row>
    <row r="34" spans="2:9" x14ac:dyDescent="0.2">
      <c r="B34" s="77"/>
      <c r="C34" s="40" t="s">
        <v>100</v>
      </c>
      <c r="D34" s="77"/>
      <c r="E34" s="77"/>
      <c r="F34" s="77"/>
      <c r="G34" s="77"/>
      <c r="H34" s="77"/>
      <c r="I34" s="77"/>
    </row>
    <row r="35" spans="2:9" x14ac:dyDescent="0.2">
      <c r="B35" s="77"/>
      <c r="C35" s="40" t="s">
        <v>73</v>
      </c>
      <c r="D35" s="77"/>
      <c r="E35" s="77"/>
      <c r="F35" s="77"/>
      <c r="G35" s="77"/>
      <c r="H35" s="77"/>
      <c r="I35" s="77"/>
    </row>
    <row r="36" spans="2:9" x14ac:dyDescent="0.2">
      <c r="B36" s="77"/>
      <c r="C36" s="40"/>
      <c r="D36" s="77"/>
      <c r="E36" s="77"/>
      <c r="F36" s="77"/>
      <c r="G36" s="77"/>
      <c r="H36" s="77"/>
      <c r="I36" s="77"/>
    </row>
    <row r="37" spans="2:9" x14ac:dyDescent="0.2">
      <c r="B37" s="77"/>
      <c r="C37" s="74" t="s">
        <v>28</v>
      </c>
      <c r="D37" s="77"/>
      <c r="E37" s="77"/>
      <c r="F37" s="77"/>
      <c r="G37" s="77"/>
      <c r="H37" s="77"/>
      <c r="I37" s="77"/>
    </row>
    <row r="38" spans="2:9" x14ac:dyDescent="0.2">
      <c r="B38" s="77"/>
      <c r="C38" s="73" t="s">
        <v>205</v>
      </c>
      <c r="D38" s="77"/>
      <c r="E38" s="77"/>
      <c r="F38" s="77"/>
      <c r="G38" s="77"/>
      <c r="H38" s="77"/>
      <c r="I38" s="77"/>
    </row>
    <row r="39" spans="2:9" x14ac:dyDescent="0.2">
      <c r="B39" s="77"/>
      <c r="C39" s="73" t="s">
        <v>206</v>
      </c>
      <c r="D39" s="77"/>
      <c r="E39" s="77"/>
      <c r="F39" s="77"/>
      <c r="G39" s="77"/>
      <c r="H39" s="77"/>
      <c r="I39" s="77"/>
    </row>
    <row r="40" spans="2:9" x14ac:dyDescent="0.2">
      <c r="B40" s="77"/>
      <c r="C40" s="73" t="s">
        <v>207</v>
      </c>
      <c r="D40" s="77"/>
      <c r="E40" s="77"/>
      <c r="F40" s="77"/>
      <c r="G40" s="77"/>
      <c r="H40" s="77"/>
      <c r="I40" s="77"/>
    </row>
    <row r="41" spans="2:9" x14ac:dyDescent="0.2">
      <c r="B41" s="77"/>
      <c r="C41" s="40"/>
      <c r="D41" s="77"/>
      <c r="E41" s="77"/>
      <c r="F41" s="77"/>
      <c r="G41" s="77"/>
      <c r="H41" s="77"/>
      <c r="I41" s="77"/>
    </row>
    <row r="42" spans="2:9" x14ac:dyDescent="0.2">
      <c r="B42" s="77"/>
      <c r="C42" s="137" t="s">
        <v>74</v>
      </c>
      <c r="D42" s="77"/>
      <c r="E42" s="77"/>
      <c r="F42" s="77"/>
      <c r="G42" s="77"/>
      <c r="H42" s="77"/>
      <c r="I42" s="77"/>
    </row>
    <row r="43" spans="2:9" x14ac:dyDescent="0.2">
      <c r="B43" s="77"/>
      <c r="C43" s="40" t="s">
        <v>64</v>
      </c>
      <c r="D43" s="77"/>
      <c r="E43" s="77"/>
      <c r="F43" s="77"/>
      <c r="G43" s="77"/>
      <c r="H43" s="77"/>
      <c r="I43" s="77"/>
    </row>
    <row r="44" spans="2:9" x14ac:dyDescent="0.2">
      <c r="B44" s="77"/>
      <c r="C44" s="72" t="s">
        <v>31</v>
      </c>
      <c r="D44" s="77"/>
      <c r="E44" s="77"/>
      <c r="F44" s="77"/>
      <c r="G44" s="77"/>
      <c r="H44" s="77"/>
      <c r="I44" s="77"/>
    </row>
    <row r="45" spans="2:9" x14ac:dyDescent="0.2">
      <c r="B45" s="77"/>
      <c r="C45" s="40" t="s">
        <v>29</v>
      </c>
      <c r="D45" s="77"/>
      <c r="E45" s="77"/>
      <c r="F45" s="77"/>
      <c r="G45" s="77"/>
      <c r="H45" s="77"/>
      <c r="I45" s="77"/>
    </row>
    <row r="46" spans="2:9" x14ac:dyDescent="0.2">
      <c r="B46" s="77"/>
      <c r="C46" s="40" t="s">
        <v>30</v>
      </c>
      <c r="D46" s="77"/>
      <c r="E46" s="77"/>
      <c r="F46" s="77"/>
      <c r="G46" s="77"/>
      <c r="H46" s="77"/>
      <c r="I46" s="77"/>
    </row>
    <row r="47" spans="2:9" x14ac:dyDescent="0.2">
      <c r="B47" s="77"/>
      <c r="C47" s="40"/>
      <c r="D47" s="77"/>
      <c r="E47" s="77"/>
      <c r="F47" s="77"/>
      <c r="G47" s="77"/>
      <c r="H47" s="77"/>
      <c r="I47" s="77"/>
    </row>
    <row r="48" spans="2:9" x14ac:dyDescent="0.2">
      <c r="B48" s="77"/>
      <c r="C48" s="44" t="s">
        <v>18</v>
      </c>
      <c r="D48" s="77"/>
      <c r="E48" s="77"/>
      <c r="F48" s="77"/>
      <c r="G48" s="77"/>
      <c r="H48" s="77"/>
      <c r="I48" s="77"/>
    </row>
    <row r="49" spans="2:10" x14ac:dyDescent="0.2">
      <c r="B49" s="77"/>
      <c r="C49" s="139" t="s">
        <v>63</v>
      </c>
      <c r="D49" s="77"/>
      <c r="E49" s="77"/>
      <c r="F49" s="77"/>
      <c r="G49" s="77"/>
      <c r="H49" s="77"/>
      <c r="I49" s="77"/>
    </row>
    <row r="50" spans="2:10" x14ac:dyDescent="0.2">
      <c r="B50" s="77"/>
      <c r="C50" s="139" t="s">
        <v>174</v>
      </c>
      <c r="D50" s="77"/>
      <c r="E50" s="77"/>
      <c r="F50" s="77"/>
      <c r="G50" s="77"/>
      <c r="H50" s="77"/>
      <c r="I50" s="77"/>
    </row>
    <row r="51" spans="2:10" x14ac:dyDescent="0.2">
      <c r="B51" s="77"/>
      <c r="C51" s="139" t="s">
        <v>173</v>
      </c>
      <c r="D51" s="77"/>
      <c r="E51" s="77"/>
      <c r="F51" s="77"/>
      <c r="G51" s="77"/>
      <c r="H51" s="77"/>
      <c r="I51" s="77"/>
    </row>
    <row r="52" spans="2:10" x14ac:dyDescent="0.2">
      <c r="B52" s="77"/>
      <c r="D52" s="77"/>
      <c r="E52" s="77"/>
      <c r="F52" s="77"/>
      <c r="G52" s="77"/>
      <c r="H52" s="77"/>
      <c r="I52" s="77"/>
    </row>
    <row r="53" spans="2:10" x14ac:dyDescent="0.2">
      <c r="B53" s="77"/>
      <c r="C53" s="23" t="s">
        <v>75</v>
      </c>
      <c r="D53" s="77"/>
      <c r="E53" s="77"/>
      <c r="F53" s="77"/>
      <c r="G53" s="77"/>
      <c r="H53" s="77"/>
      <c r="I53" s="77"/>
    </row>
    <row r="54" spans="2:10" x14ac:dyDescent="0.2">
      <c r="B54" s="77"/>
      <c r="C54" s="3" t="s">
        <v>127</v>
      </c>
      <c r="D54" s="77"/>
      <c r="E54" s="77"/>
      <c r="F54" s="77"/>
      <c r="G54" s="77"/>
      <c r="H54" s="77"/>
      <c r="I54" s="77"/>
    </row>
    <row r="55" spans="2:10" x14ac:dyDescent="0.2">
      <c r="B55" s="77"/>
      <c r="C55" s="77"/>
      <c r="D55" s="77"/>
      <c r="E55" s="77"/>
      <c r="F55" s="77"/>
      <c r="G55" s="77"/>
      <c r="H55" s="77"/>
      <c r="I55" s="77"/>
    </row>
    <row r="56" spans="2:10" ht="15" x14ac:dyDescent="0.25">
      <c r="B56" s="81" t="s">
        <v>51</v>
      </c>
      <c r="C56" s="87" t="s">
        <v>34</v>
      </c>
      <c r="D56" s="85"/>
      <c r="E56" s="152"/>
      <c r="F56" s="152"/>
      <c r="G56" s="152"/>
      <c r="H56" s="152"/>
      <c r="I56" s="77"/>
    </row>
    <row r="57" spans="2:10" x14ac:dyDescent="0.2">
      <c r="B57" s="77"/>
      <c r="C57" s="153" t="s">
        <v>20</v>
      </c>
      <c r="D57" s="153"/>
      <c r="E57" s="153"/>
      <c r="F57" s="153"/>
      <c r="G57" s="184">
        <v>2014</v>
      </c>
      <c r="H57" s="184">
        <v>2013</v>
      </c>
    </row>
    <row r="58" spans="2:10" x14ac:dyDescent="0.2">
      <c r="B58" s="77"/>
      <c r="C58" s="72" t="s">
        <v>128</v>
      </c>
      <c r="D58" s="19"/>
      <c r="E58" s="19"/>
      <c r="F58" s="19"/>
      <c r="G58" s="4">
        <v>1956472</v>
      </c>
      <c r="H58" s="4">
        <v>1925327</v>
      </c>
    </row>
    <row r="59" spans="2:10" x14ac:dyDescent="0.2">
      <c r="B59" s="77"/>
      <c r="C59" s="40" t="s">
        <v>129</v>
      </c>
      <c r="D59" s="19"/>
      <c r="E59" s="19"/>
      <c r="F59" s="19"/>
      <c r="G59" s="82">
        <v>513000</v>
      </c>
      <c r="H59" s="82">
        <v>352500</v>
      </c>
      <c r="J59" s="5"/>
    </row>
    <row r="60" spans="2:10" x14ac:dyDescent="0.2">
      <c r="B60" s="77"/>
      <c r="C60" s="40" t="s">
        <v>130</v>
      </c>
      <c r="D60" s="19"/>
      <c r="E60" s="19"/>
      <c r="F60" s="19"/>
      <c r="G60" s="82">
        <v>3650000</v>
      </c>
      <c r="H60" s="82">
        <v>2984000</v>
      </c>
    </row>
    <row r="61" spans="2:10" x14ac:dyDescent="0.2">
      <c r="B61" s="77"/>
      <c r="C61" s="40" t="s">
        <v>131</v>
      </c>
      <c r="D61" s="19"/>
      <c r="E61" s="19"/>
      <c r="F61" s="19"/>
      <c r="G61" s="82">
        <v>500000</v>
      </c>
      <c r="H61" s="82">
        <v>499000</v>
      </c>
    </row>
    <row r="62" spans="2:10" x14ac:dyDescent="0.2">
      <c r="B62" s="77"/>
      <c r="C62" s="40" t="s">
        <v>132</v>
      </c>
      <c r="D62" s="19"/>
      <c r="E62" s="19"/>
      <c r="F62" s="19"/>
      <c r="G62" s="82">
        <v>6418446</v>
      </c>
      <c r="H62" s="82">
        <v>6684804</v>
      </c>
    </row>
    <row r="63" spans="2:10" x14ac:dyDescent="0.2">
      <c r="B63" s="77"/>
      <c r="C63" s="40" t="s">
        <v>133</v>
      </c>
      <c r="D63" s="19"/>
      <c r="E63" s="19"/>
      <c r="F63" s="19"/>
      <c r="G63" s="82">
        <v>1276000</v>
      </c>
      <c r="H63" s="82">
        <v>980000</v>
      </c>
      <c r="J63" s="5"/>
    </row>
    <row r="64" spans="2:10" x14ac:dyDescent="0.2">
      <c r="B64" s="77"/>
      <c r="C64" s="40" t="s">
        <v>134</v>
      </c>
      <c r="D64" s="19"/>
      <c r="E64" s="19"/>
      <c r="F64" s="19"/>
      <c r="G64" s="82">
        <v>252479</v>
      </c>
      <c r="H64" s="82">
        <v>335038</v>
      </c>
    </row>
    <row r="65" spans="2:10" x14ac:dyDescent="0.2">
      <c r="B65" s="77"/>
      <c r="C65" s="40" t="s">
        <v>135</v>
      </c>
      <c r="D65" s="19"/>
      <c r="E65" s="19"/>
      <c r="F65" s="19"/>
      <c r="G65" s="82">
        <v>225000</v>
      </c>
      <c r="H65" s="82">
        <v>260985</v>
      </c>
    </row>
    <row r="66" spans="2:10" x14ac:dyDescent="0.2">
      <c r="B66" s="77"/>
      <c r="C66" s="40" t="s">
        <v>136</v>
      </c>
      <c r="D66" s="19"/>
      <c r="E66" s="19"/>
      <c r="F66" s="19"/>
      <c r="G66" s="82">
        <v>-79387</v>
      </c>
      <c r="H66" s="82">
        <v>-490493</v>
      </c>
    </row>
    <row r="67" spans="2:10" x14ac:dyDescent="0.2">
      <c r="B67" s="77"/>
      <c r="C67" s="147" t="s">
        <v>10</v>
      </c>
      <c r="D67" s="148"/>
      <c r="E67" s="148"/>
      <c r="F67" s="148"/>
      <c r="G67" s="83">
        <f>SUM(G58:G66)</f>
        <v>14712010</v>
      </c>
      <c r="H67" s="83">
        <f>SUM(H58:H66)</f>
        <v>13531161</v>
      </c>
    </row>
    <row r="68" spans="2:10" x14ac:dyDescent="0.2">
      <c r="B68" s="77"/>
      <c r="C68" s="150"/>
      <c r="D68" s="85"/>
      <c r="E68" s="85"/>
      <c r="F68" s="85"/>
      <c r="G68" s="143"/>
      <c r="H68" s="143"/>
    </row>
    <row r="69" spans="2:10" x14ac:dyDescent="0.2">
      <c r="B69" s="77"/>
      <c r="C69" s="150"/>
      <c r="D69" s="85"/>
      <c r="E69" s="85"/>
      <c r="F69" s="85"/>
      <c r="G69" s="143"/>
      <c r="H69" s="143"/>
    </row>
    <row r="70" spans="2:10" x14ac:dyDescent="0.2">
      <c r="B70" s="77"/>
      <c r="C70" s="23"/>
      <c r="D70" s="19"/>
      <c r="E70" s="19"/>
      <c r="F70" s="19"/>
      <c r="G70" s="19"/>
      <c r="H70" s="143"/>
      <c r="I70" s="143"/>
    </row>
    <row r="71" spans="2:10" ht="12.75" customHeight="1" x14ac:dyDescent="0.25">
      <c r="B71" s="81" t="s">
        <v>52</v>
      </c>
      <c r="C71" s="81" t="s">
        <v>8</v>
      </c>
      <c r="D71" s="19"/>
      <c r="E71" s="19"/>
      <c r="F71" s="19"/>
      <c r="G71" s="19"/>
      <c r="H71" s="143"/>
      <c r="I71" s="143"/>
    </row>
    <row r="72" spans="2:10" x14ac:dyDescent="0.2">
      <c r="C72" s="154" t="s">
        <v>20</v>
      </c>
      <c r="D72" s="155"/>
      <c r="E72" s="154"/>
      <c r="F72" s="154"/>
      <c r="G72" s="183">
        <f>+G57</f>
        <v>2014</v>
      </c>
      <c r="H72" s="183">
        <f>+H57</f>
        <v>2013</v>
      </c>
      <c r="I72" s="143"/>
    </row>
    <row r="73" spans="2:10" x14ac:dyDescent="0.2">
      <c r="B73" s="77"/>
      <c r="C73" s="72" t="s">
        <v>137</v>
      </c>
      <c r="D73" s="72"/>
      <c r="E73" s="72"/>
      <c r="F73" s="40"/>
      <c r="G73" s="31">
        <v>1174420</v>
      </c>
      <c r="H73" s="31">
        <v>1038486</v>
      </c>
      <c r="I73" s="143"/>
    </row>
    <row r="74" spans="2:10" x14ac:dyDescent="0.2">
      <c r="B74" s="77"/>
      <c r="C74" s="40" t="s">
        <v>138</v>
      </c>
      <c r="D74" s="71"/>
      <c r="E74" s="40"/>
      <c r="F74" s="40"/>
      <c r="G74" s="31">
        <v>37007</v>
      </c>
      <c r="H74" s="31">
        <v>135273</v>
      </c>
      <c r="I74" s="143"/>
    </row>
    <row r="75" spans="2:10" x14ac:dyDescent="0.2">
      <c r="B75" s="77"/>
      <c r="C75" s="40" t="s">
        <v>139</v>
      </c>
      <c r="D75" s="71"/>
      <c r="E75" s="40"/>
      <c r="F75" s="40"/>
      <c r="G75" s="75">
        <v>750093</v>
      </c>
      <c r="H75" s="75">
        <v>575282</v>
      </c>
      <c r="I75" s="143"/>
    </row>
    <row r="76" spans="2:10" x14ac:dyDescent="0.2">
      <c r="B76" s="77"/>
      <c r="C76" s="40" t="s">
        <v>140</v>
      </c>
      <c r="D76" s="71"/>
      <c r="E76" s="40"/>
      <c r="F76" s="40"/>
      <c r="G76" s="31">
        <v>578992</v>
      </c>
      <c r="H76" s="31">
        <v>583938</v>
      </c>
      <c r="I76" s="143"/>
    </row>
    <row r="77" spans="2:10" ht="12.75" customHeight="1" x14ac:dyDescent="0.2">
      <c r="B77" s="77"/>
      <c r="C77" s="144" t="s">
        <v>10</v>
      </c>
      <c r="D77" s="145"/>
      <c r="E77" s="146"/>
      <c r="F77" s="146"/>
      <c r="G77" s="57">
        <f>SUM(G73:G76)</f>
        <v>2540512</v>
      </c>
      <c r="H77" s="57">
        <f>SUM(H73:H76)</f>
        <v>2332979</v>
      </c>
      <c r="I77" s="26"/>
    </row>
    <row r="78" spans="2:10" x14ac:dyDescent="0.2">
      <c r="B78" s="77"/>
      <c r="C78" s="19"/>
      <c r="D78" s="19"/>
      <c r="E78" s="19"/>
      <c r="F78" s="19"/>
      <c r="G78" s="4"/>
      <c r="H78" s="4"/>
      <c r="I78" s="19"/>
    </row>
    <row r="79" spans="2:10" ht="12.75" customHeight="1" x14ac:dyDescent="0.25">
      <c r="B79" s="81" t="s">
        <v>53</v>
      </c>
      <c r="C79" s="81" t="s">
        <v>76</v>
      </c>
      <c r="D79" s="19"/>
      <c r="E79" s="77"/>
      <c r="F79" s="19"/>
      <c r="G79" s="19"/>
      <c r="H79" s="4"/>
      <c r="I79" s="19"/>
    </row>
    <row r="80" spans="2:10" ht="12.75" customHeight="1" x14ac:dyDescent="0.25">
      <c r="B80" s="81"/>
      <c r="C80" s="40" t="s">
        <v>101</v>
      </c>
      <c r="D80" s="71"/>
      <c r="E80" s="40"/>
      <c r="F80" s="40"/>
      <c r="G80" s="31">
        <v>7022665</v>
      </c>
      <c r="H80" s="31">
        <v>6585428</v>
      </c>
      <c r="I80" s="40"/>
      <c r="J80" s="40"/>
    </row>
    <row r="81" spans="2:10" ht="12.75" customHeight="1" x14ac:dyDescent="0.25">
      <c r="B81" s="81"/>
      <c r="C81" s="40" t="s">
        <v>102</v>
      </c>
      <c r="D81" s="71"/>
      <c r="E81" s="40"/>
      <c r="F81" s="40"/>
      <c r="G81" s="31">
        <v>251278</v>
      </c>
      <c r="H81" s="31">
        <v>205016</v>
      </c>
      <c r="I81" s="40"/>
      <c r="J81" s="40"/>
    </row>
    <row r="82" spans="2:10" ht="12.75" customHeight="1" x14ac:dyDescent="0.25">
      <c r="B82" s="81"/>
      <c r="C82" s="40" t="s">
        <v>219</v>
      </c>
      <c r="D82" s="71"/>
      <c r="E82" s="40"/>
      <c r="F82" s="40"/>
      <c r="G82" s="31">
        <v>388040</v>
      </c>
      <c r="H82" s="31">
        <v>409608</v>
      </c>
      <c r="I82" s="40"/>
      <c r="J82" s="40"/>
    </row>
    <row r="83" spans="2:10" x14ac:dyDescent="0.2">
      <c r="B83" s="77"/>
      <c r="C83" s="144" t="s">
        <v>10</v>
      </c>
      <c r="D83" s="145"/>
      <c r="E83" s="146"/>
      <c r="F83" s="149"/>
      <c r="G83" s="57">
        <f>SUM(G80:G82)</f>
        <v>7661983</v>
      </c>
      <c r="H83" s="57">
        <f>SUM(H80:H82)</f>
        <v>7200052</v>
      </c>
      <c r="I83" s="40"/>
      <c r="J83" s="40"/>
    </row>
    <row r="84" spans="2:10" x14ac:dyDescent="0.2">
      <c r="B84" s="77"/>
      <c r="C84" s="44"/>
      <c r="D84" s="71"/>
      <c r="E84" s="40"/>
      <c r="F84" s="40"/>
      <c r="G84" s="40"/>
      <c r="H84" s="40"/>
      <c r="I84" s="40"/>
      <c r="J84" s="40"/>
    </row>
    <row r="85" spans="2:10" x14ac:dyDescent="0.2">
      <c r="B85" s="77"/>
      <c r="C85" s="44" t="s">
        <v>108</v>
      </c>
      <c r="D85" s="71"/>
      <c r="E85" s="40"/>
      <c r="F85" s="40"/>
      <c r="G85" s="40">
        <v>12.55</v>
      </c>
      <c r="H85" s="40">
        <v>11.75</v>
      </c>
      <c r="I85" s="40"/>
      <c r="J85" s="40"/>
    </row>
    <row r="86" spans="2:10" x14ac:dyDescent="0.2">
      <c r="B86" s="77"/>
      <c r="C86" s="44"/>
      <c r="D86" s="71"/>
      <c r="E86" s="40"/>
      <c r="F86" s="40"/>
      <c r="G86" s="40"/>
      <c r="H86" s="40"/>
      <c r="I86" s="40"/>
      <c r="J86" s="40"/>
    </row>
    <row r="87" spans="2:10" x14ac:dyDescent="0.2">
      <c r="B87" s="77"/>
      <c r="C87" s="40" t="s">
        <v>103</v>
      </c>
      <c r="D87" s="71"/>
      <c r="E87" s="40"/>
      <c r="F87" s="40"/>
      <c r="G87" s="40"/>
      <c r="H87" s="40"/>
      <c r="I87" s="40"/>
      <c r="J87" s="40"/>
    </row>
    <row r="88" spans="2:10" x14ac:dyDescent="0.2">
      <c r="B88" s="77"/>
      <c r="C88" s="40" t="s">
        <v>104</v>
      </c>
      <c r="D88" s="71"/>
      <c r="E88" s="40"/>
      <c r="F88" s="40"/>
      <c r="G88" s="40"/>
      <c r="H88" s="40"/>
      <c r="I88" s="40"/>
      <c r="J88" s="40"/>
    </row>
    <row r="89" spans="2:10" x14ac:dyDescent="0.2">
      <c r="B89" s="77"/>
      <c r="C89" s="40"/>
      <c r="D89" s="71"/>
      <c r="E89" s="40"/>
      <c r="F89" s="40"/>
      <c r="G89" s="40"/>
      <c r="H89" s="40"/>
      <c r="I89" s="40"/>
      <c r="J89" s="40"/>
    </row>
    <row r="90" spans="2:10" x14ac:dyDescent="0.2">
      <c r="B90" s="77"/>
      <c r="C90" s="40" t="s">
        <v>105</v>
      </c>
      <c r="D90" s="71"/>
      <c r="E90" s="40"/>
      <c r="F90" s="40"/>
      <c r="G90" s="40"/>
      <c r="H90" s="40"/>
      <c r="I90" s="40"/>
      <c r="J90" s="40"/>
    </row>
    <row r="91" spans="2:10" x14ac:dyDescent="0.2">
      <c r="B91" s="77"/>
      <c r="C91" s="40" t="s">
        <v>106</v>
      </c>
      <c r="D91" s="71"/>
      <c r="E91" s="40"/>
      <c r="F91" s="40"/>
      <c r="G91" s="40"/>
      <c r="H91" s="40"/>
      <c r="I91" s="40"/>
      <c r="J91" s="40"/>
    </row>
    <row r="92" spans="2:10" x14ac:dyDescent="0.2">
      <c r="B92" s="77"/>
      <c r="C92" s="40"/>
      <c r="D92" s="71"/>
      <c r="E92" s="40"/>
      <c r="F92" s="40"/>
      <c r="G92" s="40"/>
      <c r="H92" s="40"/>
      <c r="I92" s="40"/>
      <c r="J92" s="40"/>
    </row>
    <row r="93" spans="2:10" x14ac:dyDescent="0.2">
      <c r="B93" s="77"/>
      <c r="C93" s="40" t="s">
        <v>107</v>
      </c>
      <c r="D93" s="71"/>
      <c r="E93" s="40"/>
      <c r="F93" s="40"/>
      <c r="G93" s="40"/>
      <c r="H93" s="40"/>
      <c r="I93" s="40"/>
      <c r="J93" s="40"/>
    </row>
    <row r="94" spans="2:10" x14ac:dyDescent="0.2">
      <c r="B94" s="77"/>
      <c r="C94" s="44"/>
      <c r="D94" s="71"/>
      <c r="E94" s="40"/>
      <c r="F94" s="40"/>
      <c r="G94" s="40"/>
      <c r="H94" s="40"/>
      <c r="I94" s="40"/>
      <c r="J94" s="40"/>
    </row>
    <row r="95" spans="2:10" x14ac:dyDescent="0.2">
      <c r="B95" s="77"/>
      <c r="C95" s="40" t="s">
        <v>208</v>
      </c>
      <c r="D95" s="71"/>
      <c r="E95" s="40"/>
      <c r="F95" s="40"/>
      <c r="G95" s="40"/>
      <c r="H95" s="40"/>
      <c r="I95" s="40"/>
      <c r="J95" s="40"/>
    </row>
    <row r="96" spans="2:10" x14ac:dyDescent="0.2">
      <c r="B96" s="77"/>
      <c r="C96" s="40"/>
      <c r="D96" s="71"/>
      <c r="E96" s="40"/>
      <c r="F96" s="40"/>
      <c r="G96" s="40"/>
      <c r="H96" s="40"/>
      <c r="I96" s="40"/>
      <c r="J96" s="40"/>
    </row>
    <row r="97" spans="1:12" x14ac:dyDescent="0.2">
      <c r="B97" s="85"/>
      <c r="C97" s="40" t="s">
        <v>209</v>
      </c>
      <c r="D97" s="71"/>
      <c r="E97" s="40"/>
      <c r="F97" s="40"/>
      <c r="G97" s="40"/>
      <c r="H97" s="40"/>
      <c r="I97" s="40"/>
      <c r="J97" s="40"/>
    </row>
    <row r="98" spans="1:12" x14ac:dyDescent="0.2">
      <c r="B98" s="85"/>
      <c r="C98" s="40" t="s">
        <v>210</v>
      </c>
      <c r="D98" s="71"/>
      <c r="E98" s="40"/>
      <c r="F98" s="40"/>
      <c r="G98" s="40"/>
      <c r="H98" s="40"/>
      <c r="I98" s="40"/>
      <c r="J98" s="40"/>
    </row>
    <row r="99" spans="1:12" ht="12.75" customHeight="1" x14ac:dyDescent="0.25">
      <c r="A99" s="86"/>
      <c r="B99" s="87"/>
      <c r="C99" s="40" t="s">
        <v>141</v>
      </c>
      <c r="D99" s="71"/>
      <c r="E99" s="40"/>
      <c r="F99" s="40"/>
      <c r="G99" s="40"/>
      <c r="H99" s="40"/>
      <c r="I99" s="40"/>
      <c r="J99" s="40"/>
    </row>
    <row r="100" spans="1:12" ht="12.75" customHeight="1" x14ac:dyDescent="0.25">
      <c r="A100" s="86"/>
      <c r="B100" s="87"/>
      <c r="C100" s="40"/>
      <c r="D100" s="71"/>
      <c r="E100" s="40"/>
      <c r="F100" s="40"/>
      <c r="G100" s="40"/>
      <c r="H100" s="40"/>
      <c r="I100" s="40"/>
      <c r="J100" s="40"/>
    </row>
    <row r="101" spans="1:12" ht="12.75" customHeight="1" x14ac:dyDescent="0.25">
      <c r="A101" s="86"/>
      <c r="B101" s="192"/>
      <c r="C101" s="193" t="s">
        <v>161</v>
      </c>
      <c r="D101" s="194"/>
      <c r="E101" s="193"/>
      <c r="F101" s="193"/>
      <c r="G101" s="193"/>
      <c r="H101" s="193"/>
      <c r="I101" s="193"/>
      <c r="J101" s="193"/>
      <c r="K101" s="191"/>
      <c r="L101" s="191"/>
    </row>
    <row r="102" spans="1:12" ht="12.75" customHeight="1" x14ac:dyDescent="0.25">
      <c r="A102" s="86"/>
      <c r="B102" s="192"/>
      <c r="C102" s="193" t="s">
        <v>164</v>
      </c>
      <c r="D102" s="194"/>
      <c r="E102" s="193"/>
      <c r="F102" s="193"/>
      <c r="G102" s="193"/>
      <c r="H102" s="193"/>
      <c r="I102" s="193"/>
      <c r="J102" s="193"/>
      <c r="K102" s="191"/>
      <c r="L102" s="191"/>
    </row>
    <row r="103" spans="1:12" x14ac:dyDescent="0.2">
      <c r="A103" s="86"/>
      <c r="B103" s="195"/>
      <c r="C103" s="193" t="s">
        <v>163</v>
      </c>
      <c r="D103" s="193"/>
      <c r="E103" s="193"/>
      <c r="F103" s="193"/>
      <c r="G103" s="193"/>
      <c r="H103" s="193"/>
      <c r="I103" s="193"/>
      <c r="J103" s="193"/>
      <c r="K103" s="191"/>
      <c r="L103" s="191"/>
    </row>
    <row r="104" spans="1:12" ht="12.75" customHeight="1" x14ac:dyDescent="0.2">
      <c r="A104" s="86"/>
      <c r="B104" s="88"/>
      <c r="C104" s="193" t="s">
        <v>162</v>
      </c>
      <c r="D104" s="193"/>
      <c r="E104" s="193"/>
      <c r="F104" s="193"/>
      <c r="G104" s="193"/>
      <c r="H104" s="193"/>
      <c r="I104" s="193"/>
      <c r="J104" s="193"/>
      <c r="K104" s="191"/>
      <c r="L104" s="191"/>
    </row>
    <row r="105" spans="1:12" ht="12.75" customHeight="1" x14ac:dyDescent="0.25">
      <c r="A105" s="86"/>
      <c r="B105" s="81"/>
      <c r="C105" s="89"/>
      <c r="D105" s="89"/>
      <c r="E105" s="17"/>
      <c r="F105" s="17"/>
      <c r="G105" s="89"/>
      <c r="H105" s="85"/>
      <c r="I105" s="89"/>
      <c r="J105" s="17"/>
    </row>
    <row r="106" spans="1:12" ht="12.75" customHeight="1" x14ac:dyDescent="0.25">
      <c r="A106" s="86"/>
      <c r="B106" s="81" t="s">
        <v>54</v>
      </c>
      <c r="C106" s="90" t="s">
        <v>16</v>
      </c>
      <c r="D106" s="85"/>
      <c r="E106" s="17"/>
      <c r="F106" s="17"/>
      <c r="G106" s="89"/>
      <c r="H106" s="85"/>
      <c r="I106" s="89"/>
      <c r="J106" s="17"/>
    </row>
    <row r="107" spans="1:12" ht="12.75" customHeight="1" x14ac:dyDescent="0.25">
      <c r="A107" s="86"/>
      <c r="B107" s="81"/>
      <c r="C107" s="154" t="s">
        <v>20</v>
      </c>
      <c r="D107" s="155"/>
      <c r="E107" s="154"/>
      <c r="F107" s="154"/>
      <c r="G107" s="183">
        <f>+G57</f>
        <v>2014</v>
      </c>
      <c r="H107" s="183">
        <f>+H57</f>
        <v>2013</v>
      </c>
      <c r="I107" s="89"/>
      <c r="J107" s="17"/>
    </row>
    <row r="108" spans="1:12" ht="12.75" customHeight="1" x14ac:dyDescent="0.25">
      <c r="A108" s="86"/>
      <c r="B108" s="81"/>
      <c r="C108" s="72" t="s">
        <v>142</v>
      </c>
      <c r="D108" s="72"/>
      <c r="E108" s="72"/>
      <c r="F108" s="40"/>
      <c r="G108" s="31">
        <v>403109</v>
      </c>
      <c r="H108" s="31">
        <v>67537</v>
      </c>
      <c r="I108" s="89"/>
      <c r="J108" s="17"/>
    </row>
    <row r="109" spans="1:12" ht="12.75" customHeight="1" x14ac:dyDescent="0.25">
      <c r="A109" s="86"/>
      <c r="B109" s="81"/>
      <c r="C109" s="40" t="s">
        <v>143</v>
      </c>
      <c r="D109" s="71"/>
      <c r="E109" s="40"/>
      <c r="F109" s="40"/>
      <c r="G109" s="31">
        <v>314477</v>
      </c>
      <c r="H109" s="31">
        <v>202934</v>
      </c>
      <c r="I109" s="89"/>
      <c r="J109" s="17"/>
    </row>
    <row r="110" spans="1:12" ht="12.75" customHeight="1" x14ac:dyDescent="0.25">
      <c r="A110" s="86"/>
      <c r="B110" s="81"/>
      <c r="C110" s="40" t="s">
        <v>144</v>
      </c>
      <c r="D110" s="71"/>
      <c r="E110" s="40"/>
      <c r="F110" s="40"/>
      <c r="G110" s="31">
        <v>1596557</v>
      </c>
      <c r="H110" s="31">
        <v>1084303</v>
      </c>
      <c r="I110" s="89"/>
      <c r="J110" s="17"/>
    </row>
    <row r="111" spans="1:12" ht="12.75" customHeight="1" x14ac:dyDescent="0.25">
      <c r="A111" s="86"/>
      <c r="B111" s="81"/>
      <c r="C111" s="40" t="s">
        <v>145</v>
      </c>
      <c r="D111" s="71"/>
      <c r="E111" s="40"/>
      <c r="F111" s="40"/>
      <c r="G111" s="31">
        <v>534517</v>
      </c>
      <c r="H111" s="31">
        <v>367082</v>
      </c>
      <c r="I111" s="89"/>
      <c r="J111" s="17"/>
    </row>
    <row r="112" spans="1:12" ht="12.75" customHeight="1" x14ac:dyDescent="0.25">
      <c r="A112" s="86"/>
      <c r="B112" s="81"/>
      <c r="C112" s="40" t="s">
        <v>146</v>
      </c>
      <c r="D112" s="71"/>
      <c r="E112" s="40"/>
      <c r="F112" s="40"/>
      <c r="G112" s="31">
        <v>6875</v>
      </c>
      <c r="H112" s="31">
        <v>117625</v>
      </c>
      <c r="I112" s="89"/>
      <c r="J112" s="17"/>
    </row>
    <row r="113" spans="1:12" ht="12.75" customHeight="1" x14ac:dyDescent="0.25">
      <c r="A113" s="86"/>
      <c r="B113" s="81"/>
      <c r="C113" s="40" t="s">
        <v>190</v>
      </c>
      <c r="D113" s="71"/>
      <c r="E113" s="40"/>
      <c r="F113" s="40"/>
      <c r="G113" s="75">
        <v>312507</v>
      </c>
      <c r="H113" s="75">
        <v>241593</v>
      </c>
      <c r="I113" s="89"/>
      <c r="J113" s="17"/>
    </row>
    <row r="114" spans="1:12" ht="12.75" customHeight="1" x14ac:dyDescent="0.25">
      <c r="A114" s="86"/>
      <c r="B114" s="81"/>
      <c r="C114" s="40" t="s">
        <v>147</v>
      </c>
      <c r="D114" s="71"/>
      <c r="E114" s="40"/>
      <c r="F114" s="40"/>
      <c r="G114" s="75">
        <v>753366</v>
      </c>
      <c r="H114" s="75">
        <v>668145</v>
      </c>
      <c r="I114" s="89"/>
      <c r="J114" s="17"/>
    </row>
    <row r="115" spans="1:12" x14ac:dyDescent="0.2">
      <c r="A115" s="86"/>
      <c r="B115" s="88"/>
      <c r="C115" s="40" t="s">
        <v>148</v>
      </c>
      <c r="D115" s="71"/>
      <c r="E115" s="40"/>
      <c r="F115" s="40"/>
      <c r="G115" s="75">
        <v>404278</v>
      </c>
      <c r="H115" s="75">
        <v>379643</v>
      </c>
      <c r="I115" s="89"/>
      <c r="J115" s="17"/>
    </row>
    <row r="116" spans="1:12" x14ac:dyDescent="0.2">
      <c r="A116" s="86"/>
      <c r="B116" s="88"/>
      <c r="C116" s="40" t="s">
        <v>187</v>
      </c>
      <c r="D116" s="71"/>
      <c r="E116" s="40"/>
      <c r="F116" s="40"/>
      <c r="G116" s="31">
        <v>718971</v>
      </c>
      <c r="H116" s="31">
        <v>565945</v>
      </c>
      <c r="I116" s="89"/>
      <c r="J116" s="17"/>
    </row>
    <row r="117" spans="1:12" x14ac:dyDescent="0.2">
      <c r="A117" s="86"/>
      <c r="B117" s="88"/>
      <c r="C117" s="40" t="s">
        <v>188</v>
      </c>
      <c r="D117" s="71"/>
      <c r="E117" s="40"/>
      <c r="F117" s="40"/>
      <c r="G117" s="31">
        <v>226486</v>
      </c>
      <c r="H117" s="31">
        <v>1882080</v>
      </c>
      <c r="I117" s="89"/>
      <c r="J117" s="17"/>
    </row>
    <row r="118" spans="1:12" x14ac:dyDescent="0.2">
      <c r="A118" s="86"/>
      <c r="B118" s="88"/>
      <c r="C118" s="40" t="s">
        <v>189</v>
      </c>
      <c r="D118" s="71"/>
      <c r="E118" s="40"/>
      <c r="F118" s="40"/>
      <c r="G118" s="31">
        <v>1181585</v>
      </c>
      <c r="H118" s="31">
        <v>1200057</v>
      </c>
      <c r="I118" s="89"/>
      <c r="J118" s="17"/>
    </row>
    <row r="119" spans="1:12" x14ac:dyDescent="0.2">
      <c r="A119" s="86"/>
      <c r="B119" s="88"/>
      <c r="C119" s="144" t="s">
        <v>10</v>
      </c>
      <c r="D119" s="145"/>
      <c r="E119" s="146"/>
      <c r="F119" s="146"/>
      <c r="G119" s="57">
        <f>SUM(G108:G118)</f>
        <v>6452728</v>
      </c>
      <c r="H119" s="57">
        <f>SUM(H108:H118)</f>
        <v>6776944</v>
      </c>
      <c r="I119" s="89"/>
      <c r="J119" s="17"/>
    </row>
    <row r="120" spans="1:12" ht="12.75" customHeight="1" x14ac:dyDescent="0.25">
      <c r="A120" s="86"/>
      <c r="B120" s="81"/>
      <c r="C120" s="178"/>
      <c r="D120" s="177"/>
      <c r="E120" s="54"/>
      <c r="F120" s="54"/>
      <c r="G120" s="48"/>
      <c r="H120" s="48"/>
      <c r="I120" s="89"/>
      <c r="J120" s="17"/>
    </row>
    <row r="121" spans="1:12" ht="12.75" customHeight="1" x14ac:dyDescent="0.25">
      <c r="A121" s="91"/>
      <c r="B121" s="96" t="s">
        <v>185</v>
      </c>
      <c r="C121" s="90" t="s">
        <v>213</v>
      </c>
      <c r="D121" s="85"/>
      <c r="E121" s="85"/>
      <c r="F121" s="85"/>
      <c r="G121" s="85"/>
      <c r="H121" s="85"/>
      <c r="J121" s="151"/>
      <c r="K121" s="151"/>
      <c r="L121" s="19"/>
    </row>
    <row r="122" spans="1:12" ht="12.75" customHeight="1" x14ac:dyDescent="0.2">
      <c r="A122" s="86"/>
      <c r="B122" s="88"/>
      <c r="C122" s="53" t="s">
        <v>176</v>
      </c>
      <c r="D122" s="163"/>
      <c r="E122" s="185" t="s">
        <v>13</v>
      </c>
      <c r="F122" s="185" t="s">
        <v>179</v>
      </c>
      <c r="G122" s="186" t="s">
        <v>177</v>
      </c>
      <c r="H122" s="45" t="s">
        <v>178</v>
      </c>
      <c r="I122" s="89"/>
      <c r="J122" s="17"/>
    </row>
    <row r="123" spans="1:12" ht="12.75" customHeight="1" x14ac:dyDescent="0.2">
      <c r="A123" s="86"/>
      <c r="B123" s="88"/>
      <c r="C123" s="53" t="s">
        <v>181</v>
      </c>
      <c r="D123" s="163"/>
      <c r="E123" s="185" t="s">
        <v>182</v>
      </c>
      <c r="F123" s="53"/>
      <c r="G123" s="45">
        <v>500</v>
      </c>
      <c r="H123" s="45">
        <v>1</v>
      </c>
      <c r="I123" s="89"/>
      <c r="J123" s="17"/>
    </row>
    <row r="124" spans="1:12" ht="12.75" customHeight="1" x14ac:dyDescent="0.2">
      <c r="A124" s="86"/>
      <c r="B124" s="88"/>
      <c r="C124" s="53" t="s">
        <v>183</v>
      </c>
      <c r="D124" s="163"/>
      <c r="E124" s="185" t="s">
        <v>184</v>
      </c>
      <c r="F124" s="187">
        <v>0.52</v>
      </c>
      <c r="G124" s="186" t="s">
        <v>180</v>
      </c>
      <c r="H124" s="186" t="s">
        <v>180</v>
      </c>
      <c r="I124" s="89"/>
      <c r="J124" s="17"/>
    </row>
    <row r="125" spans="1:12" ht="12.75" customHeight="1" x14ac:dyDescent="0.2">
      <c r="A125" s="86"/>
      <c r="B125" s="88"/>
      <c r="C125" s="53"/>
      <c r="D125" s="163"/>
      <c r="E125" s="185"/>
      <c r="F125" s="187"/>
      <c r="G125" s="186"/>
      <c r="H125" s="186"/>
      <c r="I125" s="89"/>
      <c r="J125" s="17"/>
    </row>
    <row r="126" spans="1:12" ht="12.75" customHeight="1" x14ac:dyDescent="0.2">
      <c r="A126" s="86"/>
      <c r="B126" s="88"/>
      <c r="C126" s="53" t="s">
        <v>212</v>
      </c>
      <c r="D126" s="163"/>
      <c r="E126" s="185"/>
      <c r="F126" s="187"/>
      <c r="G126" s="186" t="s">
        <v>178</v>
      </c>
      <c r="H126" s="186" t="s">
        <v>211</v>
      </c>
      <c r="I126" s="89"/>
      <c r="J126" s="17"/>
    </row>
    <row r="127" spans="1:12" ht="12.75" customHeight="1" x14ac:dyDescent="0.2">
      <c r="A127" s="86"/>
      <c r="B127" s="88"/>
      <c r="C127" s="53" t="s">
        <v>186</v>
      </c>
      <c r="D127" s="163"/>
      <c r="E127" s="185"/>
      <c r="F127" s="187"/>
      <c r="G127" s="186">
        <v>3000000</v>
      </c>
      <c r="H127" s="186">
        <v>3007742</v>
      </c>
      <c r="I127" s="89"/>
      <c r="J127" s="17"/>
    </row>
    <row r="128" spans="1:12" ht="12.75" customHeight="1" x14ac:dyDescent="0.25">
      <c r="A128" s="86"/>
      <c r="B128" s="81"/>
      <c r="C128" s="40"/>
      <c r="D128" s="40"/>
      <c r="E128" s="40"/>
      <c r="F128" s="40"/>
      <c r="G128" s="157"/>
      <c r="H128" s="157"/>
      <c r="I128" s="85"/>
      <c r="J128" s="17"/>
    </row>
    <row r="129" spans="1:10" ht="12.75" customHeight="1" x14ac:dyDescent="0.25">
      <c r="A129" s="86"/>
      <c r="B129" s="96" t="s">
        <v>175</v>
      </c>
      <c r="C129" s="96" t="s">
        <v>78</v>
      </c>
      <c r="D129" s="88"/>
      <c r="E129" s="17"/>
      <c r="F129" s="17"/>
      <c r="G129" s="26"/>
      <c r="H129" s="26"/>
      <c r="I129" s="26"/>
      <c r="J129" s="17"/>
    </row>
    <row r="130" spans="1:10" x14ac:dyDescent="0.2">
      <c r="A130" s="86"/>
      <c r="B130" s="97"/>
      <c r="C130" s="88" t="s">
        <v>149</v>
      </c>
      <c r="D130" s="97"/>
      <c r="E130" s="97"/>
      <c r="F130" s="85"/>
      <c r="G130" s="85"/>
      <c r="H130" s="85"/>
      <c r="I130" s="85"/>
      <c r="J130" s="17"/>
    </row>
    <row r="131" spans="1:10" x14ac:dyDescent="0.2">
      <c r="A131" s="86"/>
      <c r="B131" s="97"/>
      <c r="C131" s="88"/>
      <c r="D131" s="97"/>
      <c r="E131" s="97"/>
      <c r="F131" s="85"/>
      <c r="G131" s="85"/>
      <c r="H131" s="85"/>
      <c r="I131" s="85"/>
      <c r="J131" s="17"/>
    </row>
    <row r="132" spans="1:10" x14ac:dyDescent="0.2">
      <c r="A132" s="86"/>
      <c r="B132" s="97"/>
      <c r="C132" s="88"/>
      <c r="D132" s="97"/>
      <c r="E132" s="97"/>
      <c r="F132" s="85"/>
      <c r="G132" s="85"/>
      <c r="H132" s="85"/>
      <c r="I132" s="85"/>
      <c r="J132" s="17"/>
    </row>
    <row r="133" spans="1:10" x14ac:dyDescent="0.2">
      <c r="A133" s="86"/>
      <c r="B133" s="97"/>
      <c r="C133" s="88"/>
      <c r="D133" s="97"/>
      <c r="E133" s="97"/>
      <c r="F133" s="85"/>
      <c r="G133" s="85"/>
      <c r="H133" s="85"/>
      <c r="I133" s="85"/>
      <c r="J133" s="17"/>
    </row>
    <row r="134" spans="1:10" x14ac:dyDescent="0.2">
      <c r="A134" s="86"/>
      <c r="B134" s="97"/>
      <c r="C134" s="88"/>
      <c r="D134" s="97"/>
      <c r="E134" s="97"/>
      <c r="F134" s="85"/>
      <c r="G134" s="85"/>
      <c r="H134" s="85"/>
      <c r="I134" s="85"/>
      <c r="J134" s="17"/>
    </row>
    <row r="135" spans="1:10" x14ac:dyDescent="0.2">
      <c r="A135" s="86"/>
      <c r="B135" s="97"/>
      <c r="C135" s="88"/>
      <c r="D135" s="97"/>
      <c r="E135" s="97"/>
      <c r="F135" s="85"/>
      <c r="G135" s="85"/>
      <c r="H135" s="85"/>
      <c r="I135" s="85"/>
      <c r="J135" s="17"/>
    </row>
    <row r="136" spans="1:10" x14ac:dyDescent="0.2">
      <c r="A136" s="86"/>
      <c r="B136" s="97"/>
      <c r="C136" s="88"/>
      <c r="D136" s="97"/>
      <c r="E136" s="97"/>
      <c r="F136" s="85"/>
      <c r="G136" s="85"/>
      <c r="H136" s="85"/>
      <c r="I136" s="85"/>
      <c r="J136" s="17"/>
    </row>
    <row r="137" spans="1:10" x14ac:dyDescent="0.2">
      <c r="A137" s="86"/>
      <c r="B137" s="97"/>
      <c r="C137" s="88"/>
      <c r="D137" s="97"/>
      <c r="E137" s="97"/>
      <c r="F137" s="85"/>
      <c r="G137" s="85"/>
      <c r="H137" s="85"/>
      <c r="I137" s="85"/>
      <c r="J137" s="17"/>
    </row>
    <row r="138" spans="1:10" ht="12.75" customHeight="1" x14ac:dyDescent="0.25">
      <c r="A138" s="86"/>
      <c r="B138" s="81" t="s">
        <v>55</v>
      </c>
      <c r="C138" s="96" t="s">
        <v>7</v>
      </c>
      <c r="D138" s="88"/>
      <c r="E138" s="88"/>
      <c r="F138" s="85"/>
      <c r="G138" s="85"/>
      <c r="H138" s="85"/>
      <c r="I138" s="85"/>
      <c r="J138" s="17"/>
    </row>
    <row r="139" spans="1:10" ht="12.75" customHeight="1" x14ac:dyDescent="0.25">
      <c r="A139" s="86"/>
      <c r="B139" s="81"/>
      <c r="C139" s="96"/>
      <c r="D139" s="88"/>
      <c r="E139" s="88"/>
      <c r="F139" s="166" t="s">
        <v>85</v>
      </c>
      <c r="G139" s="59"/>
      <c r="H139" s="151" t="s">
        <v>83</v>
      </c>
      <c r="I139" s="151" t="s">
        <v>10</v>
      </c>
      <c r="J139" s="17"/>
    </row>
    <row r="140" spans="1:10" ht="12.75" customHeight="1" x14ac:dyDescent="0.25">
      <c r="A140" s="86"/>
      <c r="B140" s="81"/>
      <c r="C140" s="154"/>
      <c r="D140" s="155"/>
      <c r="E140" s="154"/>
      <c r="F140" s="165" t="s">
        <v>86</v>
      </c>
      <c r="G140" s="165"/>
      <c r="H140" s="164" t="s">
        <v>84</v>
      </c>
      <c r="I140" s="164" t="s">
        <v>84</v>
      </c>
      <c r="J140" s="17"/>
    </row>
    <row r="141" spans="1:10" ht="12.75" customHeight="1" x14ac:dyDescent="0.25">
      <c r="A141" s="86"/>
      <c r="B141" s="81"/>
      <c r="C141" s="53"/>
      <c r="D141" s="163"/>
      <c r="E141" s="53"/>
      <c r="F141" s="213" t="s">
        <v>165</v>
      </c>
      <c r="G141" s="211" t="s">
        <v>215</v>
      </c>
      <c r="H141" s="212"/>
      <c r="I141" s="212"/>
      <c r="J141" s="17"/>
    </row>
    <row r="142" spans="1:10" ht="12.75" customHeight="1" x14ac:dyDescent="0.25">
      <c r="A142" s="86"/>
      <c r="B142" s="81"/>
      <c r="C142" s="53" t="s">
        <v>150</v>
      </c>
      <c r="D142" s="163"/>
      <c r="E142" s="53"/>
      <c r="F142" s="45">
        <v>1546248</v>
      </c>
      <c r="G142" s="186">
        <v>13073875</v>
      </c>
      <c r="H142" s="186">
        <v>5000000</v>
      </c>
      <c r="I142" s="26">
        <f>+F142+G142+H142</f>
        <v>19620123</v>
      </c>
      <c r="J142" s="16"/>
    </row>
    <row r="143" spans="1:10" ht="12.75" customHeight="1" x14ac:dyDescent="0.25">
      <c r="A143" s="86"/>
      <c r="B143" s="81"/>
      <c r="C143" s="53" t="s">
        <v>152</v>
      </c>
      <c r="D143" s="163"/>
      <c r="E143" s="53"/>
      <c r="F143" s="53"/>
      <c r="G143" s="186">
        <v>-20689</v>
      </c>
      <c r="H143" s="66"/>
      <c r="I143" s="26">
        <f>+G143+H143</f>
        <v>-20689</v>
      </c>
      <c r="J143" s="16"/>
    </row>
    <row r="144" spans="1:10" ht="12.75" customHeight="1" x14ac:dyDescent="0.25">
      <c r="A144" s="86"/>
      <c r="B144" s="81"/>
      <c r="C144" s="158" t="s">
        <v>23</v>
      </c>
      <c r="D144" s="105"/>
      <c r="E144" s="17"/>
      <c r="F144" s="100"/>
      <c r="G144" s="104"/>
      <c r="H144" s="100"/>
      <c r="I144" s="26"/>
      <c r="J144" s="16"/>
    </row>
    <row r="145" spans="1:10" ht="12.75" customHeight="1" x14ac:dyDescent="0.25">
      <c r="A145" s="86"/>
      <c r="B145" s="81"/>
      <c r="C145" s="85" t="s">
        <v>214</v>
      </c>
      <c r="D145" s="85"/>
      <c r="E145" s="17"/>
      <c r="F145" s="103">
        <v>1136969</v>
      </c>
      <c r="G145" s="100"/>
      <c r="H145" s="45"/>
      <c r="I145" s="26">
        <f>+F145</f>
        <v>1136969</v>
      </c>
      <c r="J145" s="16"/>
    </row>
    <row r="146" spans="1:10" ht="12.75" customHeight="1" x14ac:dyDescent="0.25">
      <c r="A146" s="86"/>
      <c r="B146" s="81"/>
      <c r="C146" s="17" t="s">
        <v>57</v>
      </c>
      <c r="D146" s="85"/>
      <c r="E146" s="17"/>
      <c r="F146" s="103"/>
      <c r="G146" s="100">
        <v>274956</v>
      </c>
      <c r="H146" s="100"/>
      <c r="I146" s="26">
        <f>+G146</f>
        <v>274956</v>
      </c>
      <c r="J146" s="16"/>
    </row>
    <row r="147" spans="1:10" hidden="1" x14ac:dyDescent="0.2">
      <c r="A147" s="86"/>
      <c r="B147" s="97"/>
      <c r="C147" s="147" t="s">
        <v>151</v>
      </c>
      <c r="D147" s="148"/>
      <c r="E147" s="160"/>
      <c r="F147" s="161"/>
      <c r="G147" s="162">
        <f>SUM(G142:G146)</f>
        <v>13328142</v>
      </c>
      <c r="H147" s="162">
        <f t="shared" ref="H147:I147" si="0">SUM(H142:H146)</f>
        <v>5000000</v>
      </c>
      <c r="I147" s="162">
        <f t="shared" si="0"/>
        <v>21011359</v>
      </c>
      <c r="J147" s="16"/>
    </row>
    <row r="148" spans="1:10" ht="15" hidden="1" x14ac:dyDescent="0.25">
      <c r="A148" s="86"/>
      <c r="B148" s="81" t="s">
        <v>79</v>
      </c>
      <c r="C148" s="88"/>
      <c r="D148" s="88"/>
      <c r="E148" s="88"/>
      <c r="F148" s="85"/>
      <c r="G148" s="85"/>
      <c r="H148" s="85"/>
      <c r="I148" s="85"/>
      <c r="J148" s="17"/>
    </row>
    <row r="149" spans="1:10" ht="15" hidden="1" x14ac:dyDescent="0.25">
      <c r="A149" s="86"/>
      <c r="C149" s="96" t="s">
        <v>58</v>
      </c>
      <c r="D149" s="88"/>
      <c r="E149" s="17"/>
      <c r="F149" s="17"/>
      <c r="G149" s="26"/>
      <c r="H149" s="26"/>
      <c r="I149" s="26"/>
      <c r="J149" s="17"/>
    </row>
    <row r="150" spans="1:10" hidden="1" x14ac:dyDescent="0.2">
      <c r="A150" s="86"/>
      <c r="B150" s="88"/>
      <c r="C150" s="88" t="s">
        <v>81</v>
      </c>
      <c r="D150" s="97"/>
      <c r="E150" s="97"/>
      <c r="F150" s="85"/>
      <c r="G150" s="85"/>
      <c r="H150" s="85"/>
      <c r="I150" s="85"/>
      <c r="J150" s="17"/>
    </row>
    <row r="151" spans="1:10" hidden="1" x14ac:dyDescent="0.2">
      <c r="A151" s="86"/>
      <c r="B151" s="93"/>
      <c r="C151" s="88"/>
      <c r="D151" s="88"/>
      <c r="E151" s="88"/>
      <c r="F151" s="85"/>
      <c r="G151" s="85"/>
      <c r="H151" s="85"/>
      <c r="I151" s="85"/>
      <c r="J151" s="17"/>
    </row>
    <row r="152" spans="1:10" hidden="1" x14ac:dyDescent="0.2">
      <c r="A152" s="86"/>
      <c r="B152" s="93"/>
      <c r="C152" s="93"/>
      <c r="D152" s="93"/>
      <c r="E152" s="17"/>
      <c r="F152" s="92"/>
      <c r="G152" s="92"/>
      <c r="H152" s="92"/>
      <c r="I152" s="92"/>
      <c r="J152" s="85"/>
    </row>
    <row r="153" spans="1:10" ht="15" hidden="1" x14ac:dyDescent="0.25">
      <c r="A153" s="86"/>
      <c r="B153" s="81" t="s">
        <v>80</v>
      </c>
      <c r="C153" s="93"/>
      <c r="D153" s="93"/>
      <c r="E153" s="17"/>
      <c r="F153" s="92"/>
      <c r="G153" s="92"/>
      <c r="H153" s="92"/>
      <c r="I153" s="98"/>
      <c r="J153" s="85"/>
    </row>
    <row r="154" spans="1:10" ht="15" hidden="1" x14ac:dyDescent="0.25">
      <c r="A154" s="86"/>
      <c r="B154" s="94"/>
      <c r="C154" s="96" t="s">
        <v>59</v>
      </c>
      <c r="D154" s="94"/>
      <c r="E154" s="17"/>
      <c r="F154" s="95"/>
      <c r="G154" s="95"/>
      <c r="H154" s="99"/>
      <c r="I154" s="99"/>
      <c r="J154" s="85"/>
    </row>
    <row r="155" spans="1:10" ht="15" hidden="1" x14ac:dyDescent="0.25">
      <c r="A155" s="86"/>
      <c r="B155" s="81"/>
      <c r="C155" s="154" t="s">
        <v>82</v>
      </c>
      <c r="D155" s="155"/>
      <c r="E155" s="154"/>
      <c r="F155" s="154"/>
      <c r="G155" s="156" t="e">
        <f>+#REF!</f>
        <v>#REF!</v>
      </c>
      <c r="H155" s="156" t="e">
        <f>+#REF!</f>
        <v>#REF!</v>
      </c>
      <c r="I155" s="17"/>
      <c r="J155" s="85"/>
    </row>
    <row r="156" spans="1:10" ht="12.75" customHeight="1" x14ac:dyDescent="0.25">
      <c r="A156" s="86"/>
      <c r="B156" s="81"/>
      <c r="C156" s="147" t="s">
        <v>151</v>
      </c>
      <c r="D156" s="148"/>
      <c r="E156" s="160"/>
      <c r="F156" s="188">
        <f>SUM(F142:F146)</f>
        <v>2683217</v>
      </c>
      <c r="G156" s="189">
        <f>SUM(G142:G146)</f>
        <v>13328142</v>
      </c>
      <c r="H156" s="189">
        <f>SUM(H142:H146)</f>
        <v>5000000</v>
      </c>
      <c r="I156" s="189">
        <f>SUM(I142:I146)</f>
        <v>21011359</v>
      </c>
      <c r="J156" s="16"/>
    </row>
    <row r="157" spans="1:10" ht="12.75" customHeight="1" x14ac:dyDescent="0.25">
      <c r="A157" s="86"/>
      <c r="B157" s="81"/>
      <c r="C157" s="150"/>
      <c r="D157" s="85"/>
      <c r="E157" s="17"/>
      <c r="F157" s="158"/>
      <c r="G157" s="190"/>
      <c r="H157" s="190"/>
      <c r="I157" s="190"/>
      <c r="J157" s="16"/>
    </row>
    <row r="158" spans="1:10" ht="12.75" customHeight="1" x14ac:dyDescent="0.25">
      <c r="A158" s="86"/>
      <c r="B158" s="81"/>
      <c r="C158" s="81" t="s">
        <v>194</v>
      </c>
      <c r="D158" s="150"/>
      <c r="E158" s="85"/>
      <c r="F158" s="17"/>
      <c r="G158" s="158"/>
      <c r="H158" s="190"/>
      <c r="J158" s="16"/>
    </row>
    <row r="159" spans="1:10" ht="12.75" customHeight="1" x14ac:dyDescent="0.2">
      <c r="A159" s="86"/>
      <c r="C159" s="203"/>
      <c r="D159" s="203"/>
      <c r="E159" s="203"/>
      <c r="F159" s="203"/>
      <c r="G159" s="203"/>
      <c r="H159" s="204">
        <v>2014</v>
      </c>
      <c r="I159" s="205">
        <v>2013</v>
      </c>
      <c r="J159" s="16"/>
    </row>
    <row r="160" spans="1:10" ht="12.75" customHeight="1" x14ac:dyDescent="0.25">
      <c r="A160" s="86"/>
      <c r="B160" s="81"/>
      <c r="C160" s="85" t="s">
        <v>195</v>
      </c>
      <c r="D160" s="85"/>
      <c r="E160" s="85"/>
      <c r="F160" s="103"/>
      <c r="G160" s="100"/>
      <c r="H160" s="100">
        <v>3000000</v>
      </c>
      <c r="I160" s="100">
        <v>3000000</v>
      </c>
      <c r="J160" s="16"/>
    </row>
    <row r="161" spans="1:10" ht="12.75" customHeight="1" x14ac:dyDescent="0.25">
      <c r="A161" s="86"/>
      <c r="B161" s="81"/>
      <c r="C161" s="85" t="s">
        <v>196</v>
      </c>
      <c r="D161" s="85"/>
      <c r="E161" s="85"/>
      <c r="F161" s="103"/>
      <c r="G161" s="100"/>
      <c r="H161" s="100">
        <v>0</v>
      </c>
      <c r="I161" s="100">
        <v>4522</v>
      </c>
      <c r="J161" s="16"/>
    </row>
    <row r="162" spans="1:10" ht="12.75" customHeight="1" x14ac:dyDescent="0.25">
      <c r="A162" s="86"/>
      <c r="B162" s="81"/>
      <c r="C162" s="85" t="s">
        <v>197</v>
      </c>
      <c r="D162" s="85"/>
      <c r="E162" s="85"/>
      <c r="F162" s="103"/>
      <c r="G162" s="100"/>
      <c r="H162" s="202">
        <v>52984</v>
      </c>
      <c r="I162" s="100">
        <v>69150</v>
      </c>
      <c r="J162" s="16"/>
    </row>
    <row r="163" spans="1:10" ht="12.75" customHeight="1" x14ac:dyDescent="0.25">
      <c r="A163" s="86"/>
      <c r="B163" s="81"/>
      <c r="C163" s="85" t="s">
        <v>198</v>
      </c>
      <c r="D163" s="85"/>
      <c r="E163" s="85"/>
      <c r="F163" s="103"/>
      <c r="G163" s="100"/>
      <c r="H163" s="202">
        <v>109616</v>
      </c>
      <c r="I163" s="100">
        <v>106187</v>
      </c>
      <c r="J163" s="16"/>
    </row>
    <row r="164" spans="1:10" ht="12.75" customHeight="1" x14ac:dyDescent="0.25">
      <c r="A164" s="86"/>
      <c r="B164" s="81"/>
      <c r="C164" s="85" t="s">
        <v>199</v>
      </c>
      <c r="D164" s="85"/>
      <c r="E164" s="85"/>
      <c r="F164" s="103"/>
      <c r="G164" s="100"/>
      <c r="H164" s="202">
        <v>10165542</v>
      </c>
      <c r="I164" s="100">
        <v>9894016</v>
      </c>
      <c r="J164" s="16"/>
    </row>
    <row r="165" spans="1:10" ht="12.75" customHeight="1" x14ac:dyDescent="0.25">
      <c r="A165" s="86"/>
      <c r="B165" s="81"/>
      <c r="C165" s="147" t="s">
        <v>10</v>
      </c>
      <c r="D165" s="148"/>
      <c r="E165" s="160"/>
      <c r="F165" s="188"/>
      <c r="G165" s="189"/>
      <c r="H165" s="201">
        <f>SUM(H160:H164)</f>
        <v>13328142</v>
      </c>
      <c r="I165" s="189">
        <f>SUM(I160:I164)</f>
        <v>13073875</v>
      </c>
      <c r="J165" s="16"/>
    </row>
    <row r="166" spans="1:10" ht="12.75" customHeight="1" x14ac:dyDescent="0.25">
      <c r="A166" s="86"/>
      <c r="B166" s="81"/>
      <c r="C166" s="85"/>
      <c r="D166" s="85"/>
      <c r="E166" s="17"/>
      <c r="F166" s="101"/>
      <c r="G166" s="101"/>
      <c r="I166" s="101"/>
      <c r="J166" s="102"/>
    </row>
    <row r="167" spans="1:10" ht="12.75" customHeight="1" x14ac:dyDescent="0.25">
      <c r="A167" s="86"/>
      <c r="B167" s="206" t="s">
        <v>77</v>
      </c>
      <c r="C167" s="96" t="s">
        <v>4</v>
      </c>
      <c r="D167" s="101"/>
      <c r="E167" s="17"/>
      <c r="F167" s="101"/>
      <c r="G167" s="101"/>
      <c r="I167" s="85"/>
      <c r="J167" s="85"/>
    </row>
    <row r="168" spans="1:10" x14ac:dyDescent="0.2">
      <c r="A168" s="86"/>
      <c r="B168" s="103"/>
      <c r="C168" s="154" t="s">
        <v>201</v>
      </c>
      <c r="D168" s="155"/>
      <c r="E168" s="154"/>
      <c r="F168" s="154"/>
      <c r="G168" s="183">
        <v>2014</v>
      </c>
      <c r="H168" s="183">
        <v>2013</v>
      </c>
      <c r="I168" s="100"/>
      <c r="J168" s="103"/>
    </row>
    <row r="169" spans="1:10" x14ac:dyDescent="0.2">
      <c r="A169" s="86"/>
      <c r="B169" s="103"/>
      <c r="C169" s="53" t="s">
        <v>153</v>
      </c>
      <c r="D169" s="163"/>
      <c r="E169" s="53"/>
      <c r="F169" s="53"/>
      <c r="G169" s="104">
        <v>1000000</v>
      </c>
      <c r="H169" s="100">
        <v>1000000</v>
      </c>
      <c r="I169" s="100"/>
      <c r="J169" s="103"/>
    </row>
    <row r="170" spans="1:10" ht="13.5" customHeight="1" x14ac:dyDescent="0.2">
      <c r="A170" s="86"/>
      <c r="B170" s="103"/>
      <c r="C170" s="53" t="s">
        <v>154</v>
      </c>
      <c r="D170" s="163"/>
      <c r="E170" s="53"/>
      <c r="F170" s="53"/>
      <c r="G170" s="104">
        <v>200000</v>
      </c>
      <c r="H170" s="100">
        <v>200000</v>
      </c>
      <c r="I170" s="100"/>
      <c r="J170" s="103"/>
    </row>
    <row r="171" spans="1:10" x14ac:dyDescent="0.2">
      <c r="A171" s="86"/>
      <c r="B171" s="103"/>
      <c r="C171" s="53" t="s">
        <v>158</v>
      </c>
      <c r="D171" s="163"/>
      <c r="E171" s="53"/>
      <c r="F171" s="53"/>
      <c r="G171" s="104">
        <v>0</v>
      </c>
      <c r="H171" s="100">
        <v>80000</v>
      </c>
      <c r="I171" s="100"/>
      <c r="J171" s="103"/>
    </row>
    <row r="172" spans="1:10" x14ac:dyDescent="0.2">
      <c r="A172" s="86"/>
      <c r="B172" s="103"/>
      <c r="C172" s="103" t="s">
        <v>155</v>
      </c>
      <c r="D172" s="163"/>
      <c r="E172" s="53"/>
      <c r="F172" s="53"/>
      <c r="G172" s="104">
        <v>400000</v>
      </c>
      <c r="H172" s="100">
        <v>400000</v>
      </c>
      <c r="I172" s="100"/>
      <c r="J172" s="103"/>
    </row>
    <row r="173" spans="1:10" x14ac:dyDescent="0.2">
      <c r="A173" s="86"/>
      <c r="B173" s="103"/>
      <c r="C173" s="103" t="s">
        <v>156</v>
      </c>
      <c r="D173" s="105"/>
      <c r="E173" s="17"/>
      <c r="F173" s="100"/>
      <c r="G173" s="104">
        <v>295185</v>
      </c>
      <c r="H173" s="100">
        <v>295185</v>
      </c>
      <c r="I173" s="100"/>
      <c r="J173" s="103"/>
    </row>
    <row r="174" spans="1:10" x14ac:dyDescent="0.2">
      <c r="A174" s="86"/>
      <c r="B174" s="106"/>
      <c r="C174" s="85" t="s">
        <v>157</v>
      </c>
      <c r="D174" s="85"/>
      <c r="E174" s="17"/>
      <c r="F174" s="103"/>
      <c r="G174" s="100">
        <v>23534</v>
      </c>
      <c r="H174" s="100">
        <v>76848</v>
      </c>
      <c r="I174" s="100"/>
      <c r="J174" s="103"/>
    </row>
    <row r="175" spans="1:10" x14ac:dyDescent="0.2">
      <c r="A175" s="86"/>
      <c r="B175" s="106"/>
      <c r="C175" s="85" t="s">
        <v>220</v>
      </c>
      <c r="D175" s="85"/>
      <c r="E175" s="17"/>
      <c r="F175" s="100"/>
      <c r="G175" s="104">
        <v>200000</v>
      </c>
      <c r="H175" s="100">
        <v>0</v>
      </c>
      <c r="I175" s="100"/>
      <c r="J175" s="103"/>
    </row>
    <row r="176" spans="1:10" x14ac:dyDescent="0.2">
      <c r="A176" s="86"/>
      <c r="B176" s="106"/>
      <c r="C176" s="85" t="s">
        <v>159</v>
      </c>
      <c r="D176" s="85"/>
      <c r="E176" s="17"/>
      <c r="F176" s="100"/>
      <c r="G176" s="104">
        <v>2833545</v>
      </c>
      <c r="H176" s="100">
        <v>2870635</v>
      </c>
      <c r="I176" s="100"/>
      <c r="J176" s="103"/>
    </row>
    <row r="177" spans="1:10" x14ac:dyDescent="0.2">
      <c r="A177" s="86"/>
      <c r="B177" s="105"/>
      <c r="C177" s="85" t="s">
        <v>160</v>
      </c>
      <c r="D177" s="85"/>
      <c r="E177" s="17"/>
      <c r="F177" s="100"/>
      <c r="G177" s="104">
        <v>0</v>
      </c>
      <c r="H177" s="5">
        <v>81000</v>
      </c>
      <c r="I177" s="100"/>
      <c r="J177" s="103"/>
    </row>
    <row r="178" spans="1:10" x14ac:dyDescent="0.2">
      <c r="A178" s="86"/>
      <c r="B178" s="105"/>
      <c r="C178" s="147" t="s">
        <v>10</v>
      </c>
      <c r="D178" s="148"/>
      <c r="E178" s="160"/>
      <c r="F178" s="161"/>
      <c r="G178" s="162">
        <f>SUM(G169:G177)</f>
        <v>4952264</v>
      </c>
      <c r="H178" s="14">
        <f>SUM(H169:H177)</f>
        <v>5003668</v>
      </c>
      <c r="I178" s="107"/>
      <c r="J178" s="105"/>
    </row>
    <row r="179" spans="1:10" ht="12.75" customHeight="1" x14ac:dyDescent="0.25">
      <c r="A179" s="86"/>
      <c r="B179" s="108"/>
      <c r="C179" s="150"/>
      <c r="D179" s="85"/>
      <c r="E179" s="17"/>
      <c r="F179" s="105"/>
      <c r="G179" s="107"/>
      <c r="H179" s="107"/>
      <c r="I179" s="107"/>
      <c r="J179" s="105"/>
    </row>
    <row r="180" spans="1:10" ht="12.75" customHeight="1" x14ac:dyDescent="0.25">
      <c r="A180" s="86"/>
      <c r="B180" s="108" t="s">
        <v>204</v>
      </c>
      <c r="C180" s="207" t="s">
        <v>202</v>
      </c>
      <c r="D180" s="112"/>
      <c r="E180" s="113"/>
      <c r="F180" s="85"/>
      <c r="G180" s="107"/>
      <c r="H180" s="107"/>
      <c r="I180" s="107"/>
      <c r="J180" s="105"/>
    </row>
    <row r="181" spans="1:10" ht="12.75" customHeight="1" x14ac:dyDescent="0.25">
      <c r="A181" s="86"/>
      <c r="B181" s="108"/>
      <c r="C181" s="207"/>
      <c r="D181" s="112"/>
      <c r="E181" s="113"/>
      <c r="F181" s="85"/>
      <c r="G181" s="107">
        <v>2014</v>
      </c>
      <c r="H181" s="107">
        <v>2013</v>
      </c>
      <c r="I181" s="107"/>
      <c r="J181" s="105"/>
    </row>
    <row r="182" spans="1:10" ht="12.75" customHeight="1" x14ac:dyDescent="0.25">
      <c r="A182" s="86"/>
      <c r="B182" s="108"/>
      <c r="C182" s="3" t="s">
        <v>203</v>
      </c>
      <c r="D182" s="85"/>
      <c r="E182" s="17"/>
      <c r="F182" s="105"/>
      <c r="G182" s="100">
        <v>6918447</v>
      </c>
      <c r="H182" s="5">
        <v>7183804</v>
      </c>
      <c r="I182" s="107"/>
      <c r="J182" s="105"/>
    </row>
    <row r="183" spans="1:10" ht="12.75" customHeight="1" x14ac:dyDescent="0.25">
      <c r="A183" s="86"/>
      <c r="C183" s="3" t="s">
        <v>8</v>
      </c>
      <c r="D183" s="176"/>
      <c r="E183" s="110"/>
      <c r="F183" s="111"/>
      <c r="G183" s="26">
        <v>301553</v>
      </c>
      <c r="H183" s="26">
        <v>201595</v>
      </c>
      <c r="I183" s="107"/>
      <c r="J183" s="105"/>
    </row>
    <row r="184" spans="1:10" x14ac:dyDescent="0.2">
      <c r="A184" s="86"/>
      <c r="C184" s="210" t="s">
        <v>9</v>
      </c>
      <c r="D184" s="160"/>
      <c r="E184" s="160"/>
      <c r="F184" s="160"/>
      <c r="G184" s="189">
        <f>SUM(G182:G183)</f>
        <v>7220000</v>
      </c>
      <c r="H184" s="189">
        <f>SUM(H182:H183)</f>
        <v>7385399</v>
      </c>
      <c r="I184" s="16"/>
      <c r="J184" s="17"/>
    </row>
    <row r="185" spans="1:10" x14ac:dyDescent="0.2">
      <c r="A185" s="86"/>
      <c r="C185" s="13"/>
      <c r="G185" s="159"/>
      <c r="H185" s="159"/>
      <c r="I185" s="16"/>
      <c r="J185" s="17"/>
    </row>
    <row r="186" spans="1:10" ht="12.75" customHeight="1" x14ac:dyDescent="0.2">
      <c r="A186" s="86"/>
      <c r="C186" s="209" t="s">
        <v>76</v>
      </c>
      <c r="G186" s="100">
        <v>4040326</v>
      </c>
      <c r="H186" s="100">
        <v>3775111</v>
      </c>
      <c r="I186" s="16"/>
      <c r="J186" s="17"/>
    </row>
    <row r="187" spans="1:10" ht="12.75" customHeight="1" x14ac:dyDescent="0.2">
      <c r="A187" s="86"/>
      <c r="C187" s="19" t="s">
        <v>16</v>
      </c>
      <c r="G187" s="100">
        <v>3179674</v>
      </c>
      <c r="H187" s="100">
        <v>3610288</v>
      </c>
      <c r="I187" s="16"/>
      <c r="J187" s="17"/>
    </row>
    <row r="188" spans="1:10" x14ac:dyDescent="0.2">
      <c r="A188" s="86"/>
      <c r="C188" s="210" t="s">
        <v>35</v>
      </c>
      <c r="D188" s="160"/>
      <c r="E188" s="160"/>
      <c r="F188" s="160"/>
      <c r="G188" s="189">
        <v>7220000</v>
      </c>
      <c r="H188" s="189">
        <v>7385399</v>
      </c>
      <c r="I188" s="16"/>
      <c r="J188" s="17"/>
    </row>
    <row r="189" spans="1:10" x14ac:dyDescent="0.2">
      <c r="A189" s="86"/>
      <c r="G189" s="159"/>
      <c r="H189" s="159"/>
      <c r="I189" s="16"/>
      <c r="J189" s="17"/>
    </row>
    <row r="190" spans="1:10" x14ac:dyDescent="0.2">
      <c r="A190" s="86"/>
      <c r="C190" s="13"/>
      <c r="G190" s="159"/>
      <c r="H190" s="159"/>
      <c r="I190" s="16"/>
      <c r="J190" s="17"/>
    </row>
    <row r="191" spans="1:10" x14ac:dyDescent="0.2">
      <c r="A191" s="86"/>
      <c r="B191" s="113"/>
      <c r="D191" s="17"/>
      <c r="E191" s="17"/>
      <c r="F191" s="17"/>
      <c r="G191" s="16"/>
      <c r="H191" s="114"/>
      <c r="I191" s="16"/>
      <c r="J191" s="17"/>
    </row>
    <row r="192" spans="1:10" x14ac:dyDescent="0.2">
      <c r="A192" s="86"/>
      <c r="B192" s="112"/>
      <c r="C192" s="112"/>
      <c r="D192" s="112"/>
      <c r="E192" s="112"/>
      <c r="F192" s="85"/>
      <c r="G192" s="16"/>
      <c r="H192" s="88"/>
      <c r="I192" s="16"/>
      <c r="J192" s="25"/>
    </row>
    <row r="193" spans="1:42" s="124" customFormat="1" x14ac:dyDescent="0.2">
      <c r="A193" s="86"/>
      <c r="B193" s="113"/>
      <c r="C193" s="112"/>
      <c r="D193" s="112"/>
      <c r="E193" s="115"/>
      <c r="F193" s="25"/>
      <c r="G193" s="116"/>
      <c r="H193" s="25"/>
      <c r="I193" s="116"/>
      <c r="J193" s="25"/>
      <c r="K193" s="3"/>
      <c r="L193" s="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  <c r="Z193" s="123"/>
      <c r="AA193" s="123"/>
      <c r="AB193" s="123"/>
      <c r="AC193" s="123"/>
      <c r="AD193" s="123"/>
      <c r="AE193" s="123"/>
      <c r="AF193" s="123"/>
      <c r="AG193" s="123"/>
      <c r="AH193" s="123"/>
      <c r="AI193" s="123"/>
      <c r="AJ193" s="123"/>
      <c r="AK193" s="123"/>
      <c r="AL193" s="123"/>
      <c r="AM193" s="123"/>
      <c r="AN193" s="123"/>
      <c r="AO193" s="123"/>
      <c r="AP193" s="123"/>
    </row>
    <row r="194" spans="1:42" x14ac:dyDescent="0.2">
      <c r="A194" s="86"/>
      <c r="B194" s="118"/>
      <c r="C194" s="113"/>
      <c r="D194" s="113"/>
      <c r="E194" s="117"/>
      <c r="F194" s="85"/>
      <c r="G194" s="116"/>
      <c r="H194" s="25"/>
      <c r="I194" s="116"/>
      <c r="J194" s="17"/>
    </row>
    <row r="195" spans="1:42" x14ac:dyDescent="0.2">
      <c r="A195" s="86"/>
      <c r="B195" s="118"/>
      <c r="C195" s="118"/>
      <c r="D195" s="85"/>
      <c r="E195" s="85"/>
      <c r="F195" s="85"/>
      <c r="G195" s="25"/>
      <c r="H195" s="196"/>
      <c r="I195" s="25"/>
      <c r="J195" s="17"/>
    </row>
    <row r="196" spans="1:42" x14ac:dyDescent="0.2">
      <c r="A196" s="86"/>
      <c r="B196" s="118"/>
      <c r="C196" s="118"/>
      <c r="D196" s="85"/>
      <c r="E196" s="85"/>
      <c r="F196" s="85"/>
      <c r="G196" s="25"/>
      <c r="H196" s="121"/>
      <c r="I196" s="25"/>
      <c r="J196" s="17"/>
    </row>
    <row r="197" spans="1:42" x14ac:dyDescent="0.2">
      <c r="A197" s="86"/>
      <c r="B197" s="118"/>
      <c r="C197" s="119"/>
      <c r="D197" s="85"/>
      <c r="E197" s="17"/>
      <c r="F197" s="220"/>
      <c r="G197" s="220"/>
      <c r="H197" s="120"/>
      <c r="I197" s="196"/>
      <c r="J197" s="120"/>
    </row>
    <row r="198" spans="1:42" x14ac:dyDescent="0.2">
      <c r="A198" s="86"/>
      <c r="B198" s="118"/>
      <c r="C198" s="118"/>
      <c r="D198" s="85"/>
      <c r="E198" s="17"/>
      <c r="F198" s="121"/>
      <c r="G198" s="122"/>
      <c r="H198" s="17"/>
      <c r="I198" s="122"/>
      <c r="J198" s="120"/>
    </row>
    <row r="199" spans="1:42" x14ac:dyDescent="0.2">
      <c r="A199" s="86"/>
      <c r="B199" s="125"/>
      <c r="C199" s="118"/>
      <c r="D199" s="85"/>
      <c r="E199" s="120"/>
      <c r="F199" s="120"/>
      <c r="G199" s="25"/>
      <c r="H199" s="16"/>
      <c r="I199" s="25"/>
      <c r="J199" s="120"/>
      <c r="K199" s="123"/>
      <c r="L199" s="123"/>
    </row>
    <row r="200" spans="1:42" x14ac:dyDescent="0.2">
      <c r="A200" s="86"/>
      <c r="B200" s="126"/>
      <c r="C200" s="118"/>
      <c r="D200" s="85"/>
      <c r="E200" s="17"/>
      <c r="F200" s="17"/>
      <c r="G200" s="25"/>
      <c r="H200" s="16"/>
      <c r="I200" s="25"/>
      <c r="J200" s="17"/>
    </row>
    <row r="201" spans="1:42" x14ac:dyDescent="0.2">
      <c r="A201" s="86"/>
      <c r="B201" s="126"/>
      <c r="C201" s="126"/>
      <c r="D201" s="85"/>
      <c r="E201" s="17"/>
      <c r="F201" s="16"/>
      <c r="G201" s="16"/>
      <c r="H201" s="16"/>
      <c r="I201" s="16"/>
      <c r="J201" s="17"/>
    </row>
    <row r="202" spans="1:42" x14ac:dyDescent="0.2">
      <c r="A202" s="86"/>
      <c r="B202" s="126"/>
      <c r="C202" s="126"/>
      <c r="D202" s="85"/>
      <c r="E202" s="17"/>
      <c r="F202" s="16"/>
      <c r="G202" s="16"/>
      <c r="H202" s="16"/>
      <c r="I202" s="16"/>
      <c r="J202" s="17"/>
    </row>
    <row r="203" spans="1:42" x14ac:dyDescent="0.2">
      <c r="A203" s="86"/>
      <c r="B203" s="126"/>
      <c r="C203" s="126"/>
      <c r="D203" s="85"/>
      <c r="E203" s="17"/>
      <c r="F203" s="16"/>
      <c r="G203" s="16"/>
      <c r="H203" s="16"/>
      <c r="I203" s="16"/>
      <c r="J203" s="17"/>
    </row>
    <row r="204" spans="1:42" x14ac:dyDescent="0.2">
      <c r="A204" s="86"/>
      <c r="B204" s="126"/>
      <c r="C204" s="126"/>
      <c r="D204" s="85"/>
      <c r="E204" s="17"/>
      <c r="F204" s="16"/>
      <c r="G204" s="16"/>
      <c r="H204" s="114"/>
      <c r="I204" s="16"/>
      <c r="J204" s="17"/>
    </row>
    <row r="205" spans="1:42" x14ac:dyDescent="0.2">
      <c r="A205" s="86"/>
      <c r="B205" s="126"/>
      <c r="C205" s="126"/>
      <c r="D205" s="85"/>
      <c r="E205" s="17"/>
      <c r="F205" s="16"/>
      <c r="G205" s="16"/>
      <c r="H205" s="114"/>
      <c r="I205" s="16"/>
      <c r="J205" s="17"/>
    </row>
    <row r="206" spans="1:42" x14ac:dyDescent="0.2">
      <c r="A206" s="86"/>
      <c r="B206" s="126"/>
      <c r="C206" s="126"/>
      <c r="D206" s="85"/>
      <c r="E206" s="127"/>
      <c r="F206" s="114"/>
      <c r="G206" s="16"/>
      <c r="H206" s="16"/>
      <c r="I206" s="16"/>
      <c r="J206" s="17"/>
    </row>
    <row r="207" spans="1:42" x14ac:dyDescent="0.2">
      <c r="A207" s="86"/>
      <c r="B207" s="17"/>
      <c r="C207" s="126"/>
      <c r="D207" s="85"/>
      <c r="E207" s="128"/>
      <c r="F207" s="114"/>
      <c r="G207" s="16"/>
      <c r="H207" s="16"/>
      <c r="I207" s="16"/>
      <c r="J207" s="17"/>
    </row>
    <row r="208" spans="1:42" s="17" customFormat="1" x14ac:dyDescent="0.2">
      <c r="A208" s="86"/>
      <c r="B208" s="126"/>
      <c r="C208" s="126"/>
      <c r="D208" s="85"/>
      <c r="E208" s="129"/>
      <c r="F208" s="16"/>
      <c r="G208" s="16"/>
      <c r="H208" s="114"/>
      <c r="I208" s="16"/>
      <c r="K208" s="3"/>
      <c r="L208" s="3"/>
    </row>
    <row r="209" spans="1:12" s="17" customFormat="1" x14ac:dyDescent="0.2">
      <c r="A209" s="86"/>
      <c r="B209" s="131"/>
      <c r="C209" s="126"/>
      <c r="D209" s="85"/>
      <c r="E209" s="130"/>
      <c r="F209" s="16"/>
      <c r="G209" s="16"/>
      <c r="H209" s="114"/>
      <c r="I209" s="16"/>
      <c r="K209" s="3"/>
      <c r="L209" s="3"/>
    </row>
    <row r="210" spans="1:12" s="17" customFormat="1" x14ac:dyDescent="0.2">
      <c r="A210" s="86"/>
      <c r="B210" s="126"/>
      <c r="C210" s="126"/>
      <c r="D210" s="85"/>
      <c r="E210" s="130"/>
      <c r="F210" s="114"/>
      <c r="G210" s="114"/>
      <c r="H210" s="16"/>
      <c r="I210" s="114"/>
      <c r="K210" s="3"/>
      <c r="L210" s="3"/>
    </row>
    <row r="211" spans="1:12" s="17" customFormat="1" x14ac:dyDescent="0.2">
      <c r="A211" s="86"/>
      <c r="C211" s="126"/>
      <c r="D211" s="85"/>
      <c r="E211" s="130"/>
      <c r="F211" s="114"/>
      <c r="G211" s="114"/>
      <c r="I211" s="114"/>
      <c r="K211" s="3"/>
      <c r="L211" s="3"/>
    </row>
    <row r="212" spans="1:12" s="17" customFormat="1" x14ac:dyDescent="0.2">
      <c r="A212" s="86"/>
      <c r="E212" s="132"/>
      <c r="F212" s="16"/>
      <c r="G212" s="16"/>
      <c r="H212" s="127"/>
      <c r="I212" s="16"/>
      <c r="K212" s="3"/>
      <c r="L212" s="3"/>
    </row>
    <row r="213" spans="1:12" s="17" customFormat="1" x14ac:dyDescent="0.2">
      <c r="A213" s="86"/>
      <c r="H213" s="127"/>
      <c r="K213" s="3"/>
      <c r="L213" s="3"/>
    </row>
    <row r="214" spans="1:12" s="17" customFormat="1" ht="20.25" customHeight="1" x14ac:dyDescent="0.25">
      <c r="A214" s="86"/>
      <c r="B214" s="108"/>
      <c r="H214" s="127"/>
      <c r="I214" s="127"/>
    </row>
    <row r="215" spans="1:12" s="17" customFormat="1" ht="15.75" x14ac:dyDescent="0.25">
      <c r="A215" s="86"/>
      <c r="C215" s="109"/>
      <c r="D215" s="110"/>
      <c r="H215" s="127"/>
      <c r="I215" s="114"/>
    </row>
    <row r="216" spans="1:12" s="17" customFormat="1" x14ac:dyDescent="0.2">
      <c r="A216" s="86"/>
      <c r="H216" s="127"/>
    </row>
    <row r="217" spans="1:12" s="17" customFormat="1" x14ac:dyDescent="0.2">
      <c r="A217" s="86"/>
      <c r="B217" s="133"/>
      <c r="I217" s="114"/>
    </row>
    <row r="218" spans="1:12" s="17" customFormat="1" x14ac:dyDescent="0.2">
      <c r="A218" s="86"/>
      <c r="B218" s="134"/>
      <c r="I218" s="114"/>
    </row>
    <row r="219" spans="1:12" s="17" customFormat="1" x14ac:dyDescent="0.2">
      <c r="A219" s="86"/>
      <c r="B219" s="135"/>
      <c r="I219" s="114"/>
    </row>
    <row r="220" spans="1:12" s="17" customFormat="1" x14ac:dyDescent="0.2">
      <c r="A220" s="86"/>
      <c r="B220" s="135"/>
      <c r="E220" s="135"/>
      <c r="I220" s="114"/>
    </row>
    <row r="221" spans="1:12" s="17" customFormat="1" x14ac:dyDescent="0.2">
      <c r="A221" s="86"/>
      <c r="B221" s="135"/>
      <c r="E221" s="135"/>
      <c r="I221" s="114"/>
    </row>
    <row r="222" spans="1:12" s="17" customFormat="1" x14ac:dyDescent="0.2">
      <c r="A222" s="86"/>
      <c r="B222" s="135"/>
      <c r="E222" s="135"/>
    </row>
    <row r="223" spans="1:12" x14ac:dyDescent="0.2">
      <c r="A223" s="86"/>
      <c r="B223" s="135"/>
      <c r="C223" s="17"/>
      <c r="D223" s="17"/>
      <c r="E223" s="135"/>
      <c r="F223" s="17"/>
      <c r="G223" s="17"/>
      <c r="H223" s="17"/>
      <c r="I223" s="114"/>
      <c r="J223" s="17"/>
      <c r="K223" s="17"/>
      <c r="L223" s="17"/>
    </row>
    <row r="224" spans="1:12" x14ac:dyDescent="0.2">
      <c r="A224" s="86"/>
      <c r="B224" s="135"/>
      <c r="C224" s="17"/>
      <c r="D224" s="17"/>
      <c r="E224" s="135"/>
      <c r="F224" s="17"/>
      <c r="G224" s="17"/>
      <c r="H224" s="17"/>
      <c r="I224" s="17"/>
      <c r="J224" s="17"/>
      <c r="K224" s="17"/>
      <c r="L224" s="17"/>
    </row>
    <row r="225" spans="1:12" x14ac:dyDescent="0.2">
      <c r="A225" s="86"/>
      <c r="B225" s="135"/>
      <c r="C225" s="17"/>
      <c r="D225" s="17"/>
      <c r="E225" s="135"/>
      <c r="F225" s="17"/>
      <c r="G225" s="17"/>
      <c r="H225" s="17"/>
      <c r="I225" s="127"/>
      <c r="J225" s="17"/>
      <c r="K225" s="17"/>
      <c r="L225" s="17"/>
    </row>
    <row r="226" spans="1:12" x14ac:dyDescent="0.2">
      <c r="A226" s="86"/>
      <c r="B226" s="17"/>
      <c r="C226" s="17"/>
      <c r="D226" s="17"/>
      <c r="E226" s="135"/>
      <c r="F226" s="17"/>
      <c r="G226" s="17"/>
      <c r="H226" s="17"/>
      <c r="I226" s="127"/>
      <c r="J226" s="17"/>
      <c r="K226" s="17"/>
      <c r="L226" s="17"/>
    </row>
    <row r="227" spans="1:12" x14ac:dyDescent="0.2">
      <c r="A227" s="86"/>
      <c r="B227" s="17"/>
      <c r="C227" s="17"/>
      <c r="D227" s="17"/>
      <c r="E227" s="17"/>
      <c r="F227" s="17"/>
      <c r="G227" s="17"/>
      <c r="H227" s="17"/>
      <c r="I227" s="127"/>
      <c r="J227" s="17"/>
      <c r="K227" s="17"/>
      <c r="L227" s="17"/>
    </row>
    <row r="228" spans="1:12" x14ac:dyDescent="0.2">
      <c r="A228" s="86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</row>
    <row r="229" spans="1:12" x14ac:dyDescent="0.2">
      <c r="A229" s="86"/>
      <c r="B229" s="17"/>
      <c r="C229" s="17"/>
      <c r="D229" s="17"/>
      <c r="E229" s="17"/>
      <c r="F229" s="17"/>
      <c r="G229" s="17"/>
      <c r="H229" s="17"/>
      <c r="I229" s="17"/>
      <c r="J229" s="17"/>
    </row>
    <row r="230" spans="1:12" x14ac:dyDescent="0.2">
      <c r="A230" s="86"/>
      <c r="B230" s="17"/>
      <c r="C230" s="17"/>
      <c r="D230" s="17"/>
      <c r="E230" s="17"/>
      <c r="F230" s="17"/>
      <c r="G230" s="17"/>
      <c r="I230" s="17"/>
      <c r="J230" s="17"/>
    </row>
    <row r="231" spans="1:12" x14ac:dyDescent="0.2">
      <c r="A231" s="86"/>
      <c r="C231" s="17"/>
      <c r="D231" s="17"/>
      <c r="E231" s="17"/>
      <c r="F231" s="17"/>
      <c r="G231" s="17"/>
      <c r="I231" s="17"/>
      <c r="J231" s="17"/>
    </row>
  </sheetData>
  <mergeCells count="3">
    <mergeCell ref="B1:I1"/>
    <mergeCell ref="B3:I3"/>
    <mergeCell ref="F197:G197"/>
  </mergeCells>
  <printOptions horizontalCentered="1"/>
  <pageMargins left="0.59055118110236227" right="0" top="0.59055118110236227" bottom="0.59055118110236227" header="0" footer="0"/>
  <pageSetup paperSize="9" scale="89" fitToHeight="15" orientation="portrait" horizontalDpi="2400" verticalDpi="24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9F515CEF38C6043B09A4EB0A2E09D630200ED538A4243A91346922A93BF0DF2377300ECFD03F33C079E42AF339DD6322B97C9" ma:contentTypeVersion="34" ma:contentTypeDescription="Opprett et nytt dokument." ma:contentTypeScope="" ma:versionID="4aeed13398bc746eb8a5dcb1e801eb7c">
  <xsd:schema xmlns:xsd="http://www.w3.org/2001/XMLSchema" xmlns:xs="http://www.w3.org/2001/XMLSchema" xmlns:p="http://schemas.microsoft.com/office/2006/metadata/properties" xmlns:ns2="aec5f570-5954-42b2-93f8-bbdf6252596e" xmlns:ns3="4afa921d-8004-401d-9673-b332c941543d" targetNamespace="http://schemas.microsoft.com/office/2006/metadata/properties" ma:root="true" ma:fieldsID="fa724aca94d7c750c22579e62b1847e7" ns2:_="" ns3:_="">
    <xsd:import namespace="aec5f570-5954-42b2-93f8-bbdf6252596e"/>
    <xsd:import namespace="4afa921d-8004-401d-9673-b332c941543d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1e3fcefb-73eb-4b0a-b83d-e5f380716ca5}" ma:internalName="TaxCatchAll" ma:showField="CatchAllData" ma:web="4afa921d-8004-401d-9673-b332c9415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1e3fcefb-73eb-4b0a-b83d-e5f380716ca5}" ma:internalName="TaxCatchAllLabel" ma:readOnly="true" ma:showField="CatchAllDataLabel" ma:web="4afa921d-8004-401d-9673-b332c9415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a921d-8004-401d-9673-b332c941543d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UtIntern xmlns="aec5f570-5954-42b2-93f8-bbdf6252596e">Intern</InnUtIntern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IK16 Sør-Trøndelag Idrettskrets</TermName>
          <TermId xmlns="http://schemas.microsoft.com/office/infopath/2007/PartnerControls">96ac91b6-ec59-46f7-bb8f-f5452da26a8b</TermId>
        </TermInfo>
      </Terms>
    </e390b8d06ece46449586677b864a8181>
    <TaxCatchAll xmlns="aec5f570-5954-42b2-93f8-bbdf6252596e"/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ns2:UserInfo xmlns:ns2="aec5f570-5954-42b2-93f8-bbdf6252596e">
        <ns2:DisplayName>Olsvik, Robert</ns2:DisplayName>
        <ns2:AccountId>40</ns2:AccountId>
        <ns2:AccountType>User</ns2:AccountType>
      </ns2:UserInfo>
    </_nifSaksbehandler>
    <_nifDokumentstatus xmlns="aec5f570-5954-42b2-93f8-bbdf6252596e">Ubehandlet</_nifDokumentstatus>
    <_nifFra xmlns="aec5f570-5954-42b2-93f8-bbdf6252596e" xsi:nil="true"/>
    <_nifDokumenteier xmlns="aec5f570-5954-42b2-93f8-bbdf6252596e">
      <UserInfo>
        <DisplayName/>
        <AccountId xsi:nil="true"/>
        <AccountType/>
      </UserInfo>
    </_nifDokumenteier>
    <_nifDokumentbeskrivelse xmlns="aec5f570-5954-42b2-93f8-bbdf6252596e" xsi:nil="true"/>
    <_nifTil xmlns="aec5f570-5954-42b2-93f8-bbdf6252596e" xsi:nil="true"/>
  </documentManagement>
</p:properties>
</file>

<file path=customXml/itemProps1.xml><?xml version="1.0" encoding="utf-8"?>
<ds:datastoreItem xmlns:ds="http://schemas.openxmlformats.org/officeDocument/2006/customXml" ds:itemID="{9981799C-BA23-4CA8-8C29-327B28315F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4afa921d-8004-401d-9673-b332c9415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2717D4-D623-4BCF-9194-D196528A4F69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DCFE40DB-F46B-4852-8365-F86FD5E653C5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3D1B366-1418-4A4F-B77F-1BD5A3FCCA73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3597AD33-C145-4C3D-BD75-29C1BE404290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C418A0BD-BCFE-4B3F-B1AD-6FD813E232E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ec5f570-5954-42b2-93f8-bbdf6252596e"/>
    <ds:schemaRef ds:uri="http://purl.org/dc/terms/"/>
    <ds:schemaRef ds:uri="4afa921d-8004-401d-9673-b332c9415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13</vt:i4>
      </vt:variant>
    </vt:vector>
  </HeadingPairs>
  <TitlesOfParts>
    <vt:vector size="18" baseType="lpstr">
      <vt:lpstr>Forside</vt:lpstr>
      <vt:lpstr>Resultat</vt:lpstr>
      <vt:lpstr>Balanse</vt:lpstr>
      <vt:lpstr>Noter </vt:lpstr>
      <vt:lpstr>Ark1</vt:lpstr>
      <vt:lpstr>Resultat!ffjor</vt:lpstr>
      <vt:lpstr>note_1</vt:lpstr>
      <vt:lpstr>note_14</vt:lpstr>
      <vt:lpstr>note_15</vt:lpstr>
      <vt:lpstr>note_19</vt:lpstr>
      <vt:lpstr>note_4</vt:lpstr>
      <vt:lpstr>Resultat!områderes</vt:lpstr>
      <vt:lpstr>text_1</vt:lpstr>
      <vt:lpstr>text_4</vt:lpstr>
      <vt:lpstr>Balanse!Utskriftsområde</vt:lpstr>
      <vt:lpstr>'Noter '!Utskriftsområde</vt:lpstr>
      <vt:lpstr>Resultat!Utskriftsområde</vt:lpstr>
      <vt:lpstr>'Noter '!Utskriftstitler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Birger</dc:creator>
  <cp:lastModifiedBy>Olsvik, Robert</cp:lastModifiedBy>
  <cp:lastPrinted>2016-03-17T11:29:29Z</cp:lastPrinted>
  <dcterms:created xsi:type="dcterms:W3CDTF">1997-05-22T19:54:11Z</dcterms:created>
  <dcterms:modified xsi:type="dcterms:W3CDTF">2016-03-17T11:34:00Z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0x01010089F515CEF38C6043B09A4EB0A2E09D630200ED538A4243A91346922A93BF0DF2377300ECFD03F33C079E42AF339DD6322B97C9</vt:lpwstr>
  </property>
</Properties>
</file>