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pivotTables/pivotTable1.xml" ContentType="application/vnd.openxmlformats-officedocument.spreadsheetml.pivotTab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pivotTables/pivotTable2.xml" ContentType="application/vnd.openxmlformats-officedocument.spreadsheetml.pivotTable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showInkAnnotation="0" codeName="ThisWorkbook" hidePivotFieldList="1"/>
  <mc:AlternateContent xmlns:mc="http://schemas.openxmlformats.org/markup-compatibility/2006">
    <mc:Choice Requires="x15">
      <x15ac:absPath xmlns:x15ac="http://schemas.microsoft.com/office/spreadsheetml/2010/11/ac" url="https://idrettsforbundet.sharepoint.com/sites/NIFkonomi/Delte dokumenter/Økonomi for idrettslag/Regnskapsprogram i Excel/"/>
    </mc:Choice>
  </mc:AlternateContent>
  <xr:revisionPtr revIDLastSave="0" documentId="8_{39D15D7A-BFF0-437B-88A0-1CF313ABE049}" xr6:coauthVersionLast="47" xr6:coauthVersionMax="47" xr10:uidLastSave="{00000000-0000-0000-0000-000000000000}"/>
  <workbookProtection lockStructure="1"/>
  <bookViews>
    <workbookView xWindow="-120" yWindow="-120" windowWidth="57840" windowHeight="15720" tabRatio="942" firstSheet="2" activeTab="2" xr2:uid="{00000000-000D-0000-FFFF-FFFF00000000}"/>
  </bookViews>
  <sheets>
    <sheet name="Avklaringer" sheetId="16" state="hidden" r:id="rId1"/>
    <sheet name="Informasjon" sheetId="5" state="hidden" r:id="rId2"/>
    <sheet name="1. Start" sheetId="6" r:id="rId3"/>
    <sheet name="2. Inngående Balanse" sheetId="29" r:id="rId4"/>
    <sheet name="3. Budsjett" sheetId="12" r:id="rId5"/>
    <sheet name="4. Input Kunder &amp; Leverandører" sheetId="3" r:id="rId6"/>
    <sheet name="5. Registrere Transaksjoner" sheetId="4" r:id="rId7"/>
    <sheet name="6. Resultatrapport Totalt" sheetId="23" r:id="rId8"/>
    <sheet name="7. Resultatrapport Avdeling" sheetId="11" r:id="rId9"/>
    <sheet name="8. Resultatrapport  Prosjekt" sheetId="20" r:id="rId10"/>
    <sheet name="9. Balanse" sheetId="13" r:id="rId11"/>
    <sheet name="10. Hovedbok" sheetId="26" r:id="rId12"/>
    <sheet name="11.Output Kunder &amp; Leverandører" sheetId="8" r:id="rId13"/>
    <sheet name="12. Bankrapport" sheetId="22" r:id="rId14"/>
    <sheet name="Valideringer" sheetId="7" state="hidden" r:id="rId15"/>
    <sheet name="13. Resultatregnskap 3112" sheetId="9" r:id="rId16"/>
    <sheet name="14. Balanse 3112" sheetId="10" r:id="rId17"/>
    <sheet name="15. Saldobalanse" sheetId="28" r:id="rId18"/>
    <sheet name="16. Avdelingsrapport" sheetId="25" r:id="rId19"/>
    <sheet name="17. Prosjekt Rapport" sheetId="24" r:id="rId20"/>
    <sheet name="Kontoplan" sheetId="1" state="hidden" r:id="rId21"/>
    <sheet name="Underlag HB" sheetId="27" state="hidden" r:id="rId22"/>
  </sheets>
  <definedNames>
    <definedName name="_xlnm._FilterDatabase" localSheetId="12" hidden="1">'11.Output Kunder &amp; Leverandører'!$K$7:$L$109</definedName>
    <definedName name="_xlnm._FilterDatabase" localSheetId="17" hidden="1">'15. Saldobalanse'!$G$6:$G$126</definedName>
    <definedName name="_xlnm._FilterDatabase" localSheetId="18" hidden="1">'16. Avdelingsrapport'!$O$9:$O$24</definedName>
    <definedName name="_xlnm._FilterDatabase" localSheetId="19" hidden="1">'17. Prosjekt Rapport'!$P$13:$P$63</definedName>
    <definedName name="_xlnm._FilterDatabase" localSheetId="4" hidden="1">'3. Budsjett'!$O$31:$O$489</definedName>
    <definedName name="_xlnm._FilterDatabase" localSheetId="5" hidden="1">'4. Input Kunder &amp; Leverandører'!$J$9:$K$111</definedName>
    <definedName name="_xlnm._FilterDatabase" localSheetId="7" hidden="1">'6. Resultatrapport Totalt'!$K$7:$L$112</definedName>
    <definedName name="_xlnm._FilterDatabase" localSheetId="8" hidden="1">'7. Resultatrapport Avdeling'!$K$7:$L$112</definedName>
    <definedName name="_xlnm._FilterDatabase" localSheetId="9" hidden="1">'8. Resultatrapport  Prosjekt'!$K$7:$L$112</definedName>
    <definedName name="avdelingsrapport">'16. Avdelingsrapport'!$A$3</definedName>
    <definedName name="Balanseresultat">'14. Balanse 3112'!$A$1</definedName>
    <definedName name="Bankrapport">'12. Bankrapport'!$A$1</definedName>
    <definedName name="Budsjett">'3. Budsjett'!$A$1</definedName>
    <definedName name="driftsrapport_avdeling">'7. Resultatrapport Avdeling'!$A$1</definedName>
    <definedName name="driftsrapport_Prosjekt">'8. Resultatrapport  Prosjekt'!$A$1</definedName>
    <definedName name="driftsrapport_totalt">'6. Resultatrapport Totalt'!$A$1</definedName>
    <definedName name="Hovedbok">'10. Hovedbok'!$A$1</definedName>
    <definedName name="Inngående_balanse">'2. Inngående Balanse'!$A$1</definedName>
    <definedName name="input_reskontro">'4. Input Kunder &amp; Leverandører'!$A$1</definedName>
    <definedName name="Output_Balanse">'9. Balanse'!$A$4</definedName>
    <definedName name="Output_reskontro">'11.Output Kunder &amp; Leverandører'!$A$1</definedName>
    <definedName name="Prosjektrapport">'17. Prosjekt Rapport'!$A$3</definedName>
    <definedName name="Registrere_transaksjoner">'5. Registrere Transaksjoner'!#REF!</definedName>
    <definedName name="Resultatregnskap">'13. Resultatregnskap 3112'!$A$6</definedName>
    <definedName name="Saldobalanse">'15. Saldobalanse'!$A$1</definedName>
    <definedName name="Start">'1. Start'!$A$1</definedName>
    <definedName name="_xlnm.Print_Area" localSheetId="15">'13. Resultatregnskap 3112'!$A$2:$F$37</definedName>
    <definedName name="_xlnm.Print_Area" localSheetId="16">'14. Balanse 3112'!$B$1:$G$77</definedName>
  </definedNames>
  <calcPr calcId="191029"/>
  <pivotCaches>
    <pivotCache cacheId="10" r:id="rId2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8" i="4" l="1"/>
  <c r="Q9" i="4"/>
  <c r="Q19" i="4"/>
  <c r="R8" i="4"/>
  <c r="R9" i="4"/>
  <c r="R19" i="4"/>
  <c r="I171" i="4"/>
  <c r="K171" i="4"/>
  <c r="R171" i="4"/>
  <c r="Q171" i="4"/>
  <c r="E42" i="13"/>
  <c r="M8" i="12"/>
  <c r="B84" i="7"/>
  <c r="D63" i="24" s="1"/>
  <c r="B83" i="7"/>
  <c r="B82" i="7"/>
  <c r="C470" i="12" s="1"/>
  <c r="C472" i="12" s="1"/>
  <c r="B81" i="7"/>
  <c r="D60" i="24" s="1"/>
  <c r="B80" i="7"/>
  <c r="D59" i="24" s="1"/>
  <c r="B79" i="7"/>
  <c r="B78" i="7"/>
  <c r="B77" i="7"/>
  <c r="B76" i="7"/>
  <c r="D55" i="24" s="1"/>
  <c r="B75" i="7"/>
  <c r="B74" i="7"/>
  <c r="C414" i="12" s="1"/>
  <c r="C416" i="12" s="1"/>
  <c r="D53" i="24"/>
  <c r="B73" i="7"/>
  <c r="D52" i="24" s="1"/>
  <c r="B72" i="7"/>
  <c r="D51" i="24" s="1"/>
  <c r="B71" i="7"/>
  <c r="B70" i="7"/>
  <c r="D49" i="24" s="1"/>
  <c r="B69" i="7"/>
  <c r="B68" i="7"/>
  <c r="B67" i="7"/>
  <c r="B66" i="7"/>
  <c r="B65" i="7"/>
  <c r="B64" i="7"/>
  <c r="B42" i="7"/>
  <c r="D21" i="24" s="1"/>
  <c r="B35" i="7"/>
  <c r="D14" i="24" s="1"/>
  <c r="C39" i="7"/>
  <c r="C14" i="25" s="1"/>
  <c r="D14" i="25" s="1"/>
  <c r="C35" i="7"/>
  <c r="C484" i="12"/>
  <c r="C463" i="12"/>
  <c r="C407" i="12"/>
  <c r="C400" i="12"/>
  <c r="O400" i="12" s="1"/>
  <c r="C386" i="12"/>
  <c r="C388" i="12" s="1"/>
  <c r="B63" i="7"/>
  <c r="C337" i="12" s="1"/>
  <c r="B62" i="7"/>
  <c r="B61" i="7"/>
  <c r="B60" i="7"/>
  <c r="B59" i="7"/>
  <c r="B57" i="7"/>
  <c r="D36" i="24" s="1"/>
  <c r="B58" i="7"/>
  <c r="B56" i="7"/>
  <c r="B55" i="7"/>
  <c r="C281" i="12" s="1"/>
  <c r="C282" i="12" s="1"/>
  <c r="B54" i="7"/>
  <c r="D33" i="24"/>
  <c r="B53" i="7"/>
  <c r="D32" i="24" s="1"/>
  <c r="B52" i="7"/>
  <c r="C260" i="12" s="1"/>
  <c r="C262" i="12" s="1"/>
  <c r="B51" i="7"/>
  <c r="C253" i="12" s="1"/>
  <c r="D30" i="24"/>
  <c r="B50" i="7"/>
  <c r="D29" i="24"/>
  <c r="B49" i="7"/>
  <c r="C239" i="12" s="1"/>
  <c r="B48" i="7"/>
  <c r="D27" i="24" s="1"/>
  <c r="B47" i="7"/>
  <c r="B46" i="7"/>
  <c r="D25" i="24" s="1"/>
  <c r="B45" i="7"/>
  <c r="C211" i="12" s="1"/>
  <c r="D24" i="24"/>
  <c r="B44" i="7"/>
  <c r="B43" i="7"/>
  <c r="D22" i="24" s="1"/>
  <c r="B41" i="7"/>
  <c r="C183" i="12" s="1"/>
  <c r="C185" i="12" s="1"/>
  <c r="B40" i="7"/>
  <c r="D19" i="24" s="1"/>
  <c r="B39" i="7"/>
  <c r="C169" i="12" s="1"/>
  <c r="B38" i="7"/>
  <c r="C162" i="12" s="1"/>
  <c r="B37" i="7"/>
  <c r="B36" i="7"/>
  <c r="D15" i="24"/>
  <c r="C49" i="7"/>
  <c r="C24" i="25" s="1"/>
  <c r="C48" i="7"/>
  <c r="C47" i="7"/>
  <c r="C46" i="7"/>
  <c r="C111" i="12" s="1"/>
  <c r="C45" i="7"/>
  <c r="C20" i="25" s="1"/>
  <c r="C104" i="12"/>
  <c r="C44" i="7"/>
  <c r="C19" i="25" s="1"/>
  <c r="C43" i="7"/>
  <c r="C18" i="25" s="1"/>
  <c r="C42" i="7"/>
  <c r="C17" i="25" s="1"/>
  <c r="C41" i="7"/>
  <c r="C76" i="12" s="1"/>
  <c r="C40" i="7"/>
  <c r="C15" i="25" s="1"/>
  <c r="C38" i="7"/>
  <c r="C13" i="25" s="1"/>
  <c r="C37" i="7"/>
  <c r="C12" i="25" s="1"/>
  <c r="C36" i="7"/>
  <c r="C41" i="12" s="1"/>
  <c r="A15" i="24"/>
  <c r="A16" i="24"/>
  <c r="A17" i="24" s="1"/>
  <c r="A18" i="24" s="1"/>
  <c r="A19" i="24" s="1"/>
  <c r="A20" i="24" s="1"/>
  <c r="A21" i="24" s="1"/>
  <c r="A22" i="24" s="1"/>
  <c r="A23" i="24" s="1"/>
  <c r="A24" i="24" s="1"/>
  <c r="A25" i="24" s="1"/>
  <c r="A26" i="24" s="1"/>
  <c r="A27" i="24" s="1"/>
  <c r="A28" i="24" s="1"/>
  <c r="A29" i="24" s="1"/>
  <c r="A30" i="24" s="1"/>
  <c r="A31" i="24" s="1"/>
  <c r="A32" i="24" s="1"/>
  <c r="A33" i="24" s="1"/>
  <c r="A34" i="24" s="1"/>
  <c r="A35" i="24" s="1"/>
  <c r="A36" i="24" s="1"/>
  <c r="A37" i="24" s="1"/>
  <c r="A38" i="24" s="1"/>
  <c r="A39" i="24" s="1"/>
  <c r="A40" i="24" s="1"/>
  <c r="A41" i="24" s="1"/>
  <c r="A42" i="24" s="1"/>
  <c r="A43" i="24" s="1"/>
  <c r="A44" i="24" s="1"/>
  <c r="A45" i="24" s="1"/>
  <c r="A46" i="24" s="1"/>
  <c r="A47" i="24" s="1"/>
  <c r="A48" i="24" s="1"/>
  <c r="A49" i="24" s="1"/>
  <c r="A50" i="24" s="1"/>
  <c r="A51" i="24" s="1"/>
  <c r="A52" i="24" s="1"/>
  <c r="A53" i="24" s="1"/>
  <c r="A54" i="24" s="1"/>
  <c r="A55" i="24" s="1"/>
  <c r="A56" i="24" s="1"/>
  <c r="A57" i="24" s="1"/>
  <c r="A58" i="24" s="1"/>
  <c r="A59" i="24" s="1"/>
  <c r="A60" i="24" s="1"/>
  <c r="A61" i="24" s="1"/>
  <c r="A62" i="24" s="1"/>
  <c r="A63" i="24" s="1"/>
  <c r="L141" i="12"/>
  <c r="L142" i="12"/>
  <c r="L143" i="12"/>
  <c r="L144" i="12"/>
  <c r="I8" i="4"/>
  <c r="I10" i="4"/>
  <c r="D34" i="12"/>
  <c r="D35" i="12"/>
  <c r="D36" i="12"/>
  <c r="D37" i="12"/>
  <c r="D41" i="12"/>
  <c r="D42" i="12"/>
  <c r="D43" i="12"/>
  <c r="D44" i="12"/>
  <c r="D48" i="12"/>
  <c r="D49" i="12"/>
  <c r="D50" i="12"/>
  <c r="D51" i="12"/>
  <c r="D55" i="12"/>
  <c r="D56" i="12"/>
  <c r="D57" i="12"/>
  <c r="D58" i="12"/>
  <c r="D62" i="12"/>
  <c r="D63" i="12"/>
  <c r="D64" i="12"/>
  <c r="D65" i="12"/>
  <c r="D69" i="12"/>
  <c r="D70" i="12"/>
  <c r="D71" i="12"/>
  <c r="D72" i="12"/>
  <c r="D76" i="12"/>
  <c r="D77" i="12"/>
  <c r="D78" i="12"/>
  <c r="D79" i="12"/>
  <c r="D83" i="12"/>
  <c r="D84" i="12"/>
  <c r="D85" i="12"/>
  <c r="D86" i="12"/>
  <c r="D90" i="12"/>
  <c r="D91" i="12"/>
  <c r="D92" i="12"/>
  <c r="D93" i="12"/>
  <c r="D97" i="12"/>
  <c r="D98" i="12"/>
  <c r="D99" i="12"/>
  <c r="D100" i="12"/>
  <c r="D104" i="12"/>
  <c r="D105" i="12"/>
  <c r="D106" i="12"/>
  <c r="D107" i="12"/>
  <c r="D111" i="12"/>
  <c r="D112" i="12"/>
  <c r="D113" i="12"/>
  <c r="D114" i="12"/>
  <c r="D118" i="12"/>
  <c r="D119" i="12"/>
  <c r="D120" i="12"/>
  <c r="D121" i="12"/>
  <c r="D125" i="12"/>
  <c r="D126" i="12"/>
  <c r="D127" i="12"/>
  <c r="D128" i="12"/>
  <c r="D132" i="12"/>
  <c r="D133" i="12"/>
  <c r="D134" i="12"/>
  <c r="D135" i="12"/>
  <c r="L35" i="12"/>
  <c r="D141" i="12"/>
  <c r="D142" i="12"/>
  <c r="D143" i="12"/>
  <c r="D144" i="12"/>
  <c r="D148" i="12"/>
  <c r="D149" i="12"/>
  <c r="D150" i="12"/>
  <c r="D151" i="12"/>
  <c r="D155" i="12"/>
  <c r="D156" i="12"/>
  <c r="D157" i="12"/>
  <c r="D158" i="12"/>
  <c r="D162" i="12"/>
  <c r="D163" i="12"/>
  <c r="D164" i="12"/>
  <c r="D165" i="12"/>
  <c r="D169" i="12"/>
  <c r="D170" i="12"/>
  <c r="D171" i="12"/>
  <c r="D172" i="12"/>
  <c r="D176" i="12"/>
  <c r="D177" i="12"/>
  <c r="D178" i="12"/>
  <c r="D179" i="12"/>
  <c r="D183" i="12"/>
  <c r="D184" i="12"/>
  <c r="D185" i="12"/>
  <c r="D186" i="12"/>
  <c r="D190" i="12"/>
  <c r="D191" i="12"/>
  <c r="D192" i="12"/>
  <c r="D193" i="12"/>
  <c r="D197" i="12"/>
  <c r="D198" i="12"/>
  <c r="D199" i="12"/>
  <c r="D200" i="12"/>
  <c r="D204" i="12"/>
  <c r="D205" i="12"/>
  <c r="D206" i="12"/>
  <c r="D207" i="12"/>
  <c r="D211" i="12"/>
  <c r="D212" i="12"/>
  <c r="D213" i="12"/>
  <c r="D214" i="12"/>
  <c r="D218" i="12"/>
  <c r="D219" i="12"/>
  <c r="D220" i="12"/>
  <c r="D221" i="12"/>
  <c r="D225" i="12"/>
  <c r="D226" i="12"/>
  <c r="D227" i="12"/>
  <c r="D228" i="12"/>
  <c r="D232" i="12"/>
  <c r="D233" i="12"/>
  <c r="D234" i="12"/>
  <c r="D235" i="12"/>
  <c r="D239" i="12"/>
  <c r="D240" i="12"/>
  <c r="D241" i="12"/>
  <c r="D242" i="12"/>
  <c r="D246" i="12"/>
  <c r="D247" i="12"/>
  <c r="D248" i="12"/>
  <c r="D249" i="12"/>
  <c r="D253" i="12"/>
  <c r="D254" i="12"/>
  <c r="D255" i="12"/>
  <c r="D256" i="12"/>
  <c r="D260" i="12"/>
  <c r="D261" i="12"/>
  <c r="D262" i="12"/>
  <c r="D263" i="12"/>
  <c r="D267" i="12"/>
  <c r="D268" i="12"/>
  <c r="D269" i="12"/>
  <c r="D270" i="12"/>
  <c r="D274" i="12"/>
  <c r="D275" i="12"/>
  <c r="D276" i="12"/>
  <c r="D277" i="12"/>
  <c r="D281" i="12"/>
  <c r="D282" i="12"/>
  <c r="D283" i="12"/>
  <c r="D284" i="12"/>
  <c r="D288" i="12"/>
  <c r="D289" i="12"/>
  <c r="D290" i="12"/>
  <c r="D291" i="12"/>
  <c r="D295" i="12"/>
  <c r="D296" i="12"/>
  <c r="D297" i="12"/>
  <c r="D298" i="12"/>
  <c r="D302" i="12"/>
  <c r="D303" i="12"/>
  <c r="D304" i="12"/>
  <c r="D305" i="12"/>
  <c r="D309" i="12"/>
  <c r="D310" i="12"/>
  <c r="D311" i="12"/>
  <c r="D312" i="12"/>
  <c r="D316" i="12"/>
  <c r="D317" i="12"/>
  <c r="D318" i="12"/>
  <c r="D319" i="12"/>
  <c r="D323" i="12"/>
  <c r="D324" i="12"/>
  <c r="D325" i="12"/>
  <c r="D326" i="12"/>
  <c r="D330" i="12"/>
  <c r="D331" i="12"/>
  <c r="D332" i="12"/>
  <c r="D333" i="12"/>
  <c r="D337" i="12"/>
  <c r="D338" i="12"/>
  <c r="D339" i="12"/>
  <c r="D340" i="12"/>
  <c r="D344" i="12"/>
  <c r="D345" i="12"/>
  <c r="D346" i="12"/>
  <c r="D347" i="12"/>
  <c r="D351" i="12"/>
  <c r="D352" i="12"/>
  <c r="D353" i="12"/>
  <c r="D354" i="12"/>
  <c r="D358" i="12"/>
  <c r="D359" i="12"/>
  <c r="D360" i="12"/>
  <c r="D361" i="12"/>
  <c r="D365" i="12"/>
  <c r="D366" i="12"/>
  <c r="D367" i="12"/>
  <c r="D368" i="12"/>
  <c r="D372" i="12"/>
  <c r="D373" i="12"/>
  <c r="D374" i="12"/>
  <c r="D375" i="12"/>
  <c r="D379" i="12"/>
  <c r="D380" i="12"/>
  <c r="D381" i="12"/>
  <c r="D382" i="12"/>
  <c r="D386" i="12"/>
  <c r="D387" i="12"/>
  <c r="D388" i="12"/>
  <c r="D389" i="12"/>
  <c r="D393" i="12"/>
  <c r="D394" i="12"/>
  <c r="D395" i="12"/>
  <c r="D396" i="12"/>
  <c r="D400" i="12"/>
  <c r="D401" i="12"/>
  <c r="D402" i="12"/>
  <c r="D403" i="12"/>
  <c r="D407" i="12"/>
  <c r="D408" i="12"/>
  <c r="D409" i="12"/>
  <c r="D410" i="12"/>
  <c r="D414" i="12"/>
  <c r="D415" i="12"/>
  <c r="D416" i="12"/>
  <c r="D417" i="12"/>
  <c r="D421" i="12"/>
  <c r="D422" i="12"/>
  <c r="D423" i="12"/>
  <c r="D424" i="12"/>
  <c r="D428" i="12"/>
  <c r="D429" i="12"/>
  <c r="D430" i="12"/>
  <c r="D431" i="12"/>
  <c r="D435" i="12"/>
  <c r="D436" i="12"/>
  <c r="D437" i="12"/>
  <c r="D438" i="12"/>
  <c r="D442" i="12"/>
  <c r="D443" i="12"/>
  <c r="D444" i="12"/>
  <c r="D445" i="12"/>
  <c r="D449" i="12"/>
  <c r="D450" i="12"/>
  <c r="D451" i="12"/>
  <c r="D452" i="12"/>
  <c r="D456" i="12"/>
  <c r="D457" i="12"/>
  <c r="D458" i="12"/>
  <c r="D459" i="12"/>
  <c r="D463" i="12"/>
  <c r="D464" i="12"/>
  <c r="D465" i="12"/>
  <c r="D466" i="12"/>
  <c r="D470" i="12"/>
  <c r="D471" i="12"/>
  <c r="D472" i="12"/>
  <c r="D473" i="12"/>
  <c r="D477" i="12"/>
  <c r="D478" i="12"/>
  <c r="D479" i="12"/>
  <c r="D480" i="12"/>
  <c r="D484" i="12"/>
  <c r="D485" i="12"/>
  <c r="D486" i="12"/>
  <c r="D487" i="12"/>
  <c r="L204" i="12"/>
  <c r="L205" i="12"/>
  <c r="L206" i="12"/>
  <c r="L207" i="12"/>
  <c r="L111" i="20"/>
  <c r="L105" i="20"/>
  <c r="L57" i="20"/>
  <c r="L40" i="20"/>
  <c r="L33" i="20"/>
  <c r="L34" i="12"/>
  <c r="E10" i="25" s="1"/>
  <c r="L36" i="12"/>
  <c r="L37" i="12"/>
  <c r="L111" i="11"/>
  <c r="L105" i="11"/>
  <c r="L57" i="11"/>
  <c r="L40" i="11"/>
  <c r="L33" i="11"/>
  <c r="L14" i="12"/>
  <c r="H31" i="23" s="1"/>
  <c r="L15" i="12"/>
  <c r="H38" i="23" s="1"/>
  <c r="L16" i="12"/>
  <c r="E18" i="9" s="1"/>
  <c r="H55" i="23"/>
  <c r="L55" i="23" s="1"/>
  <c r="L17" i="12"/>
  <c r="H103" i="23" s="1"/>
  <c r="H110" i="23"/>
  <c r="L111" i="23"/>
  <c r="L105" i="23"/>
  <c r="L57" i="23"/>
  <c r="L40" i="23"/>
  <c r="L33" i="23"/>
  <c r="L70" i="12"/>
  <c r="L48" i="12"/>
  <c r="E12" i="25" s="1"/>
  <c r="L50" i="12"/>
  <c r="E39" i="29"/>
  <c r="C14" i="12"/>
  <c r="A2" i="27"/>
  <c r="A3" i="27"/>
  <c r="A4" i="27"/>
  <c r="A5" i="27"/>
  <c r="Q10" i="4"/>
  <c r="C4" i="27" s="1"/>
  <c r="Q11" i="4"/>
  <c r="A6" i="27"/>
  <c r="Q12" i="4"/>
  <c r="C6" i="27" s="1"/>
  <c r="A7" i="27"/>
  <c r="Q13" i="4"/>
  <c r="A8" i="27"/>
  <c r="Q14" i="4"/>
  <c r="C8" i="27" s="1"/>
  <c r="A9" i="27"/>
  <c r="Q15" i="4"/>
  <c r="A10" i="27"/>
  <c r="Q16" i="4"/>
  <c r="A11" i="27"/>
  <c r="Q17" i="4"/>
  <c r="A12" i="27"/>
  <c r="Q18" i="4"/>
  <c r="C12" i="27" s="1"/>
  <c r="A13" i="27"/>
  <c r="A14" i="27"/>
  <c r="Q20" i="4"/>
  <c r="A15" i="27"/>
  <c r="Q21" i="4"/>
  <c r="A16" i="27"/>
  <c r="Q22" i="4"/>
  <c r="A17" i="27"/>
  <c r="Q23" i="4"/>
  <c r="A18" i="27"/>
  <c r="Q24" i="4"/>
  <c r="A19" i="27"/>
  <c r="Q25" i="4"/>
  <c r="A20" i="27"/>
  <c r="Q26" i="4"/>
  <c r="A21" i="27"/>
  <c r="Q27" i="4"/>
  <c r="A22" i="27"/>
  <c r="Q28" i="4"/>
  <c r="A23" i="27"/>
  <c r="Q29" i="4"/>
  <c r="A24" i="27"/>
  <c r="Q30" i="4"/>
  <c r="A25" i="27"/>
  <c r="Q31" i="4"/>
  <c r="A26" i="27"/>
  <c r="Q32" i="4"/>
  <c r="A27" i="27"/>
  <c r="Q33" i="4"/>
  <c r="A28" i="27"/>
  <c r="Q34" i="4"/>
  <c r="A29" i="27"/>
  <c r="Q35" i="4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1" i="27"/>
  <c r="A152" i="27"/>
  <c r="A153" i="27"/>
  <c r="A154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A167" i="27"/>
  <c r="A168" i="27"/>
  <c r="A169" i="27"/>
  <c r="A170" i="27"/>
  <c r="A171" i="27"/>
  <c r="A172" i="27"/>
  <c r="A173" i="27"/>
  <c r="A174" i="27"/>
  <c r="A175" i="27"/>
  <c r="A176" i="27"/>
  <c r="A177" i="27"/>
  <c r="A178" i="27"/>
  <c r="A179" i="27"/>
  <c r="A180" i="27"/>
  <c r="A181" i="27"/>
  <c r="A182" i="27"/>
  <c r="A183" i="27"/>
  <c r="A184" i="27"/>
  <c r="A185" i="27"/>
  <c r="A186" i="27"/>
  <c r="A187" i="27"/>
  <c r="A188" i="27"/>
  <c r="A189" i="27"/>
  <c r="A190" i="27"/>
  <c r="A191" i="27"/>
  <c r="A192" i="27"/>
  <c r="A193" i="27"/>
  <c r="A194" i="27"/>
  <c r="A195" i="27"/>
  <c r="A196" i="27"/>
  <c r="A197" i="27"/>
  <c r="A198" i="27"/>
  <c r="A199" i="27"/>
  <c r="A200" i="27"/>
  <c r="A201" i="27"/>
  <c r="A202" i="27"/>
  <c r="A203" i="27"/>
  <c r="A204" i="27"/>
  <c r="A205" i="27"/>
  <c r="A206" i="27"/>
  <c r="A207" i="27"/>
  <c r="A208" i="27"/>
  <c r="A209" i="27"/>
  <c r="A210" i="27"/>
  <c r="A211" i="27"/>
  <c r="A212" i="27"/>
  <c r="A213" i="27"/>
  <c r="A214" i="27"/>
  <c r="A215" i="27"/>
  <c r="A216" i="27"/>
  <c r="A217" i="27"/>
  <c r="A218" i="27"/>
  <c r="A219" i="27"/>
  <c r="A220" i="27"/>
  <c r="A221" i="27"/>
  <c r="A222" i="27"/>
  <c r="A223" i="27"/>
  <c r="A224" i="27"/>
  <c r="A225" i="27"/>
  <c r="A226" i="27"/>
  <c r="A227" i="27"/>
  <c r="A228" i="27"/>
  <c r="A229" i="27"/>
  <c r="A230" i="27"/>
  <c r="A231" i="27"/>
  <c r="A232" i="27"/>
  <c r="A233" i="27"/>
  <c r="A234" i="27"/>
  <c r="A235" i="27"/>
  <c r="A236" i="27"/>
  <c r="A237" i="27"/>
  <c r="A238" i="27"/>
  <c r="A239" i="27"/>
  <c r="A240" i="27"/>
  <c r="A241" i="27"/>
  <c r="A242" i="27"/>
  <c r="A243" i="27"/>
  <c r="A244" i="27"/>
  <c r="A245" i="27"/>
  <c r="A246" i="27"/>
  <c r="A247" i="27"/>
  <c r="A248" i="27"/>
  <c r="A249" i="27"/>
  <c r="A250" i="27"/>
  <c r="A251" i="27"/>
  <c r="A252" i="27"/>
  <c r="A253" i="27"/>
  <c r="A254" i="27"/>
  <c r="A255" i="27"/>
  <c r="A256" i="27"/>
  <c r="A257" i="27"/>
  <c r="A258" i="27"/>
  <c r="A259" i="27"/>
  <c r="A260" i="27"/>
  <c r="A261" i="27"/>
  <c r="A262" i="27"/>
  <c r="A263" i="27"/>
  <c r="A264" i="27"/>
  <c r="A265" i="27"/>
  <c r="A266" i="27"/>
  <c r="A267" i="27"/>
  <c r="A268" i="27"/>
  <c r="A269" i="27"/>
  <c r="A270" i="27"/>
  <c r="A271" i="27"/>
  <c r="A272" i="27"/>
  <c r="A273" i="27"/>
  <c r="A274" i="27"/>
  <c r="A275" i="27"/>
  <c r="A276" i="27"/>
  <c r="A277" i="27"/>
  <c r="A278" i="27"/>
  <c r="A279" i="27"/>
  <c r="A280" i="27"/>
  <c r="A281" i="27"/>
  <c r="A282" i="27"/>
  <c r="A283" i="27"/>
  <c r="A284" i="27"/>
  <c r="A285" i="27"/>
  <c r="A286" i="27"/>
  <c r="A287" i="27"/>
  <c r="A288" i="27"/>
  <c r="A289" i="27"/>
  <c r="A290" i="27"/>
  <c r="A291" i="27"/>
  <c r="A292" i="27"/>
  <c r="A293" i="27"/>
  <c r="A294" i="27"/>
  <c r="A295" i="27"/>
  <c r="A296" i="27"/>
  <c r="A297" i="27"/>
  <c r="A298" i="27"/>
  <c r="A299" i="27"/>
  <c r="A300" i="27"/>
  <c r="A301" i="27"/>
  <c r="A302" i="27"/>
  <c r="A303" i="27"/>
  <c r="A304" i="27"/>
  <c r="A305" i="27"/>
  <c r="A306" i="27"/>
  <c r="A307" i="27"/>
  <c r="A308" i="27"/>
  <c r="A309" i="27"/>
  <c r="A310" i="27"/>
  <c r="A311" i="27"/>
  <c r="A312" i="27"/>
  <c r="A313" i="27"/>
  <c r="A314" i="27"/>
  <c r="A315" i="27"/>
  <c r="A316" i="27"/>
  <c r="A317" i="27"/>
  <c r="A318" i="27"/>
  <c r="A319" i="27"/>
  <c r="A320" i="27"/>
  <c r="A321" i="27"/>
  <c r="A322" i="27"/>
  <c r="A323" i="27"/>
  <c r="A324" i="27"/>
  <c r="A325" i="27"/>
  <c r="A326" i="27"/>
  <c r="A327" i="27"/>
  <c r="A328" i="27"/>
  <c r="A329" i="27"/>
  <c r="A330" i="27"/>
  <c r="A331" i="27"/>
  <c r="A332" i="27"/>
  <c r="A333" i="27"/>
  <c r="A334" i="27"/>
  <c r="A335" i="27"/>
  <c r="A336" i="27"/>
  <c r="A337" i="27"/>
  <c r="A338" i="27"/>
  <c r="A339" i="27"/>
  <c r="A340" i="27"/>
  <c r="A341" i="27"/>
  <c r="A342" i="27"/>
  <c r="A343" i="27"/>
  <c r="A344" i="27"/>
  <c r="A345" i="27"/>
  <c r="A346" i="27"/>
  <c r="A347" i="27"/>
  <c r="A348" i="27"/>
  <c r="A349" i="27"/>
  <c r="A350" i="27"/>
  <c r="A351" i="27"/>
  <c r="A352" i="27"/>
  <c r="A353" i="27"/>
  <c r="A354" i="27"/>
  <c r="A355" i="27"/>
  <c r="A356" i="27"/>
  <c r="A357" i="27"/>
  <c r="A358" i="27"/>
  <c r="A359" i="27"/>
  <c r="A360" i="27"/>
  <c r="A361" i="27"/>
  <c r="A362" i="27"/>
  <c r="A363" i="27"/>
  <c r="A364" i="27"/>
  <c r="A365" i="27"/>
  <c r="A366" i="27"/>
  <c r="A367" i="27"/>
  <c r="A368" i="27"/>
  <c r="A369" i="27"/>
  <c r="A370" i="27"/>
  <c r="A371" i="27"/>
  <c r="A372" i="27"/>
  <c r="A373" i="27"/>
  <c r="A374" i="27"/>
  <c r="A375" i="27"/>
  <c r="A376" i="27"/>
  <c r="A377" i="27"/>
  <c r="A378" i="27"/>
  <c r="A379" i="27"/>
  <c r="A380" i="27"/>
  <c r="A381" i="27"/>
  <c r="A382" i="27"/>
  <c r="A383" i="27"/>
  <c r="A384" i="27"/>
  <c r="A385" i="27"/>
  <c r="A386" i="27"/>
  <c r="A387" i="27"/>
  <c r="A388" i="27"/>
  <c r="A389" i="27"/>
  <c r="A390" i="27"/>
  <c r="A391" i="27"/>
  <c r="A392" i="27"/>
  <c r="A393" i="27"/>
  <c r="A394" i="27"/>
  <c r="A395" i="27"/>
  <c r="A396" i="27"/>
  <c r="A397" i="27"/>
  <c r="A398" i="27"/>
  <c r="A399" i="27"/>
  <c r="A400" i="27"/>
  <c r="A401" i="27"/>
  <c r="A402" i="27"/>
  <c r="A403" i="27"/>
  <c r="A404" i="27"/>
  <c r="A405" i="27"/>
  <c r="A406" i="27"/>
  <c r="A407" i="27"/>
  <c r="A408" i="27"/>
  <c r="A409" i="27"/>
  <c r="A410" i="27"/>
  <c r="A411" i="27"/>
  <c r="A412" i="27"/>
  <c r="A413" i="27"/>
  <c r="A414" i="27"/>
  <c r="A415" i="27"/>
  <c r="A416" i="27"/>
  <c r="A417" i="27"/>
  <c r="A418" i="27"/>
  <c r="A419" i="27"/>
  <c r="A420" i="27"/>
  <c r="A421" i="27"/>
  <c r="A422" i="27"/>
  <c r="A423" i="27"/>
  <c r="A424" i="27"/>
  <c r="A425" i="27"/>
  <c r="A426" i="27"/>
  <c r="A427" i="27"/>
  <c r="A428" i="27"/>
  <c r="A429" i="27"/>
  <c r="A430" i="27"/>
  <c r="A431" i="27"/>
  <c r="A432" i="27"/>
  <c r="A433" i="27"/>
  <c r="A434" i="27"/>
  <c r="A435" i="27"/>
  <c r="A436" i="27"/>
  <c r="A437" i="27"/>
  <c r="A438" i="27"/>
  <c r="A439" i="27"/>
  <c r="A440" i="27"/>
  <c r="A441" i="27"/>
  <c r="A442" i="27"/>
  <c r="A443" i="27"/>
  <c r="A444" i="27"/>
  <c r="A445" i="27"/>
  <c r="A446" i="27"/>
  <c r="A447" i="27"/>
  <c r="A448" i="27"/>
  <c r="A449" i="27"/>
  <c r="A450" i="27"/>
  <c r="A451" i="27"/>
  <c r="A452" i="27"/>
  <c r="A453" i="27"/>
  <c r="A454" i="27"/>
  <c r="A455" i="27"/>
  <c r="A456" i="27"/>
  <c r="A457" i="27"/>
  <c r="A458" i="27"/>
  <c r="A459" i="27"/>
  <c r="A460" i="27"/>
  <c r="A461" i="27"/>
  <c r="A462" i="27"/>
  <c r="A463" i="27"/>
  <c r="A464" i="27"/>
  <c r="A465" i="27"/>
  <c r="A466" i="27"/>
  <c r="A467" i="27"/>
  <c r="A468" i="27"/>
  <c r="A469" i="27"/>
  <c r="A470" i="27"/>
  <c r="A471" i="27"/>
  <c r="A472" i="27"/>
  <c r="A473" i="27"/>
  <c r="A474" i="27"/>
  <c r="A475" i="27"/>
  <c r="A476" i="27"/>
  <c r="A477" i="27"/>
  <c r="A478" i="27"/>
  <c r="A479" i="27"/>
  <c r="A480" i="27"/>
  <c r="A481" i="27"/>
  <c r="A482" i="27"/>
  <c r="A483" i="27"/>
  <c r="A484" i="27"/>
  <c r="A485" i="27"/>
  <c r="A486" i="27"/>
  <c r="A487" i="27"/>
  <c r="A488" i="27"/>
  <c r="A489" i="27"/>
  <c r="A490" i="27"/>
  <c r="A491" i="27"/>
  <c r="A492" i="27"/>
  <c r="A493" i="27"/>
  <c r="A494" i="27"/>
  <c r="A495" i="27"/>
  <c r="A496" i="27"/>
  <c r="A497" i="27"/>
  <c r="A498" i="27"/>
  <c r="A499" i="27"/>
  <c r="A500" i="27"/>
  <c r="A501" i="27"/>
  <c r="A502" i="27"/>
  <c r="A503" i="27"/>
  <c r="A504" i="27"/>
  <c r="A505" i="27"/>
  <c r="A506" i="27"/>
  <c r="A507" i="27"/>
  <c r="A508" i="27"/>
  <c r="A509" i="27"/>
  <c r="A510" i="27"/>
  <c r="A511" i="27"/>
  <c r="A512" i="27"/>
  <c r="A513" i="27"/>
  <c r="A514" i="27"/>
  <c r="A515" i="27"/>
  <c r="A516" i="27"/>
  <c r="A517" i="27"/>
  <c r="A518" i="27"/>
  <c r="A519" i="27"/>
  <c r="A520" i="27"/>
  <c r="A521" i="27"/>
  <c r="A522" i="27"/>
  <c r="A523" i="27"/>
  <c r="A524" i="27"/>
  <c r="A525" i="27"/>
  <c r="A526" i="27"/>
  <c r="A527" i="27"/>
  <c r="A528" i="27"/>
  <c r="A529" i="27"/>
  <c r="A530" i="27"/>
  <c r="A531" i="27"/>
  <c r="A532" i="27"/>
  <c r="A533" i="27"/>
  <c r="A534" i="27"/>
  <c r="A535" i="27"/>
  <c r="A536" i="27"/>
  <c r="A537" i="27"/>
  <c r="A538" i="27"/>
  <c r="A539" i="27"/>
  <c r="A540" i="27"/>
  <c r="A541" i="27"/>
  <c r="A542" i="27"/>
  <c r="A543" i="27"/>
  <c r="A544" i="27"/>
  <c r="A545" i="27"/>
  <c r="A546" i="27"/>
  <c r="A547" i="27"/>
  <c r="A548" i="27"/>
  <c r="A549" i="27"/>
  <c r="A550" i="27"/>
  <c r="A551" i="27"/>
  <c r="A552" i="27"/>
  <c r="A553" i="27"/>
  <c r="A554" i="27"/>
  <c r="A555" i="27"/>
  <c r="A556" i="27"/>
  <c r="A557" i="27"/>
  <c r="A558" i="27"/>
  <c r="A559" i="27"/>
  <c r="A560" i="27"/>
  <c r="A561" i="27"/>
  <c r="A562" i="27"/>
  <c r="A563" i="27"/>
  <c r="A564" i="27"/>
  <c r="A565" i="27"/>
  <c r="A566" i="27"/>
  <c r="A567" i="27"/>
  <c r="A568" i="27"/>
  <c r="A569" i="27"/>
  <c r="A570" i="27"/>
  <c r="A571" i="27"/>
  <c r="A572" i="27"/>
  <c r="A573" i="27"/>
  <c r="A574" i="27"/>
  <c r="A575" i="27"/>
  <c r="A576" i="27"/>
  <c r="A577" i="27"/>
  <c r="A578" i="27"/>
  <c r="A579" i="27"/>
  <c r="A580" i="27"/>
  <c r="A581" i="27"/>
  <c r="A582" i="27"/>
  <c r="A583" i="27"/>
  <c r="A584" i="27"/>
  <c r="A585" i="27"/>
  <c r="A586" i="27"/>
  <c r="A587" i="27"/>
  <c r="A588" i="27"/>
  <c r="A589" i="27"/>
  <c r="A590" i="27"/>
  <c r="A591" i="27"/>
  <c r="A592" i="27"/>
  <c r="A593" i="27"/>
  <c r="A594" i="27"/>
  <c r="A595" i="27"/>
  <c r="A596" i="27"/>
  <c r="A597" i="27"/>
  <c r="A598" i="27"/>
  <c r="A599" i="27"/>
  <c r="A600" i="27"/>
  <c r="A601" i="27"/>
  <c r="A602" i="27"/>
  <c r="A603" i="27"/>
  <c r="A604" i="27"/>
  <c r="A605" i="27"/>
  <c r="A606" i="27"/>
  <c r="A607" i="27"/>
  <c r="A608" i="27"/>
  <c r="A609" i="27"/>
  <c r="A610" i="27"/>
  <c r="A611" i="27"/>
  <c r="A612" i="27"/>
  <c r="A613" i="27"/>
  <c r="A614" i="27"/>
  <c r="A615" i="27"/>
  <c r="A616" i="27"/>
  <c r="A617" i="27"/>
  <c r="A618" i="27"/>
  <c r="A619" i="27"/>
  <c r="A620" i="27"/>
  <c r="A621" i="27"/>
  <c r="A622" i="27"/>
  <c r="A623" i="27"/>
  <c r="A624" i="27"/>
  <c r="A625" i="27"/>
  <c r="A626" i="27"/>
  <c r="A627" i="27"/>
  <c r="A628" i="27"/>
  <c r="A629" i="27"/>
  <c r="A630" i="27"/>
  <c r="A631" i="27"/>
  <c r="A632" i="27"/>
  <c r="A633" i="27"/>
  <c r="A634" i="27"/>
  <c r="A635" i="27"/>
  <c r="A636" i="27"/>
  <c r="A637" i="27"/>
  <c r="A638" i="27"/>
  <c r="A639" i="27"/>
  <c r="A640" i="27"/>
  <c r="A641" i="27"/>
  <c r="A642" i="27"/>
  <c r="A643" i="27"/>
  <c r="A644" i="27"/>
  <c r="A645" i="27"/>
  <c r="A646" i="27"/>
  <c r="A647" i="27"/>
  <c r="A648" i="27"/>
  <c r="A649" i="27"/>
  <c r="A650" i="27"/>
  <c r="A651" i="27"/>
  <c r="A652" i="27"/>
  <c r="A653" i="27"/>
  <c r="A654" i="27"/>
  <c r="A655" i="27"/>
  <c r="A656" i="27"/>
  <c r="A657" i="27"/>
  <c r="A658" i="27"/>
  <c r="A659" i="27"/>
  <c r="A660" i="27"/>
  <c r="A661" i="27"/>
  <c r="A662" i="27"/>
  <c r="A663" i="27"/>
  <c r="A664" i="27"/>
  <c r="A665" i="27"/>
  <c r="A666" i="27"/>
  <c r="A667" i="27"/>
  <c r="A668" i="27"/>
  <c r="A669" i="27"/>
  <c r="A670" i="27"/>
  <c r="A671" i="27"/>
  <c r="A672" i="27"/>
  <c r="A673" i="27"/>
  <c r="A674" i="27"/>
  <c r="A675" i="27"/>
  <c r="A676" i="27"/>
  <c r="A677" i="27"/>
  <c r="A678" i="27"/>
  <c r="A679" i="27"/>
  <c r="A680" i="27"/>
  <c r="A681" i="27"/>
  <c r="A682" i="27"/>
  <c r="A683" i="27"/>
  <c r="A684" i="27"/>
  <c r="A685" i="27"/>
  <c r="A686" i="27"/>
  <c r="A687" i="27"/>
  <c r="A688" i="27"/>
  <c r="A689" i="27"/>
  <c r="A690" i="27"/>
  <c r="A691" i="27"/>
  <c r="A692" i="27"/>
  <c r="A693" i="27"/>
  <c r="A694" i="27"/>
  <c r="A695" i="27"/>
  <c r="A696" i="27"/>
  <c r="A697" i="27"/>
  <c r="A698" i="27"/>
  <c r="A699" i="27"/>
  <c r="A700" i="27"/>
  <c r="A701" i="27"/>
  <c r="A702" i="27"/>
  <c r="A703" i="27"/>
  <c r="A704" i="27"/>
  <c r="A705" i="27"/>
  <c r="A706" i="27"/>
  <c r="A707" i="27"/>
  <c r="A708" i="27"/>
  <c r="A709" i="27"/>
  <c r="A710" i="27"/>
  <c r="A711" i="27"/>
  <c r="A712" i="27"/>
  <c r="A713" i="27"/>
  <c r="A714" i="27"/>
  <c r="A715" i="27"/>
  <c r="A716" i="27"/>
  <c r="A717" i="27"/>
  <c r="A718" i="27"/>
  <c r="A719" i="27"/>
  <c r="A720" i="27"/>
  <c r="A721" i="27"/>
  <c r="A722" i="27"/>
  <c r="A723" i="27"/>
  <c r="A724" i="27"/>
  <c r="A725" i="27"/>
  <c r="A726" i="27"/>
  <c r="A727" i="27"/>
  <c r="A728" i="27"/>
  <c r="A729" i="27"/>
  <c r="A730" i="27"/>
  <c r="A731" i="27"/>
  <c r="A732" i="27"/>
  <c r="A733" i="27"/>
  <c r="A734" i="27"/>
  <c r="A735" i="27"/>
  <c r="A736" i="27"/>
  <c r="A737" i="27"/>
  <c r="A738" i="27"/>
  <c r="A739" i="27"/>
  <c r="A740" i="27"/>
  <c r="A741" i="27"/>
  <c r="A742" i="27"/>
  <c r="A743" i="27"/>
  <c r="A744" i="27"/>
  <c r="A745" i="27"/>
  <c r="A746" i="27"/>
  <c r="A747" i="27"/>
  <c r="A748" i="27"/>
  <c r="A749" i="27"/>
  <c r="A750" i="27"/>
  <c r="A751" i="27"/>
  <c r="A752" i="27"/>
  <c r="A753" i="27"/>
  <c r="A754" i="27"/>
  <c r="A755" i="27"/>
  <c r="A756" i="27"/>
  <c r="A757" i="27"/>
  <c r="A758" i="27"/>
  <c r="A759" i="27"/>
  <c r="A760" i="27"/>
  <c r="A761" i="27"/>
  <c r="A762" i="27"/>
  <c r="A763" i="27"/>
  <c r="A764" i="27"/>
  <c r="A765" i="27"/>
  <c r="A766" i="27"/>
  <c r="A767" i="27"/>
  <c r="A768" i="27"/>
  <c r="A769" i="27"/>
  <c r="A770" i="27"/>
  <c r="A771" i="27"/>
  <c r="A772" i="27"/>
  <c r="A773" i="27"/>
  <c r="A774" i="27"/>
  <c r="A775" i="27"/>
  <c r="A776" i="27"/>
  <c r="A777" i="27"/>
  <c r="A778" i="27"/>
  <c r="A779" i="27"/>
  <c r="A780" i="27"/>
  <c r="A781" i="27"/>
  <c r="A782" i="27"/>
  <c r="A783" i="27"/>
  <c r="A784" i="27"/>
  <c r="A785" i="27"/>
  <c r="A786" i="27"/>
  <c r="A787" i="27"/>
  <c r="A788" i="27"/>
  <c r="A789" i="27"/>
  <c r="A790" i="27"/>
  <c r="A791" i="27"/>
  <c r="A792" i="27"/>
  <c r="A793" i="27"/>
  <c r="A794" i="27"/>
  <c r="A795" i="27"/>
  <c r="A796" i="27"/>
  <c r="A797" i="27"/>
  <c r="A798" i="27"/>
  <c r="A799" i="27"/>
  <c r="A800" i="27"/>
  <c r="A801" i="27"/>
  <c r="A802" i="27"/>
  <c r="A803" i="27"/>
  <c r="A804" i="27"/>
  <c r="A805" i="27"/>
  <c r="A806" i="27"/>
  <c r="A807" i="27"/>
  <c r="A808" i="27"/>
  <c r="A809" i="27"/>
  <c r="A810" i="27"/>
  <c r="A811" i="27"/>
  <c r="A812" i="27"/>
  <c r="A813" i="27"/>
  <c r="A814" i="27"/>
  <c r="A815" i="27"/>
  <c r="A816" i="27"/>
  <c r="A817" i="27"/>
  <c r="A818" i="27"/>
  <c r="A819" i="27"/>
  <c r="A820" i="27"/>
  <c r="A821" i="27"/>
  <c r="A822" i="27"/>
  <c r="A823" i="27"/>
  <c r="A824" i="27"/>
  <c r="A825" i="27"/>
  <c r="A826" i="27"/>
  <c r="A827" i="27"/>
  <c r="A828" i="27"/>
  <c r="A829" i="27"/>
  <c r="A830" i="27"/>
  <c r="A831" i="27"/>
  <c r="A832" i="27"/>
  <c r="A833" i="27"/>
  <c r="A834" i="27"/>
  <c r="A835" i="27"/>
  <c r="A836" i="27"/>
  <c r="A837" i="27"/>
  <c r="A838" i="27"/>
  <c r="A839" i="27"/>
  <c r="A840" i="27"/>
  <c r="A841" i="27"/>
  <c r="A842" i="27"/>
  <c r="A843" i="27"/>
  <c r="A844" i="27"/>
  <c r="A845" i="27"/>
  <c r="A846" i="27"/>
  <c r="A847" i="27"/>
  <c r="A848" i="27"/>
  <c r="A849" i="27"/>
  <c r="A850" i="27"/>
  <c r="A851" i="27"/>
  <c r="A852" i="27"/>
  <c r="I852" i="27" s="1"/>
  <c r="H852" i="27" s="1"/>
  <c r="A853" i="27"/>
  <c r="A854" i="27"/>
  <c r="A855" i="27"/>
  <c r="A856" i="27"/>
  <c r="A857" i="27"/>
  <c r="A858" i="27"/>
  <c r="A859" i="27"/>
  <c r="A860" i="27"/>
  <c r="D860" i="27" s="1"/>
  <c r="A861" i="27"/>
  <c r="A862" i="27"/>
  <c r="A863" i="27"/>
  <c r="A864" i="27"/>
  <c r="A865" i="27"/>
  <c r="A866" i="27"/>
  <c r="A867" i="27"/>
  <c r="A868" i="27"/>
  <c r="D868" i="27" s="1"/>
  <c r="A869" i="27"/>
  <c r="A870" i="27"/>
  <c r="A871" i="27"/>
  <c r="A872" i="27"/>
  <c r="A873" i="27"/>
  <c r="A874" i="27"/>
  <c r="A875" i="27"/>
  <c r="A876" i="27"/>
  <c r="D876" i="27" s="1"/>
  <c r="A877" i="27"/>
  <c r="A878" i="27"/>
  <c r="A879" i="27"/>
  <c r="A880" i="27"/>
  <c r="A881" i="27"/>
  <c r="A882" i="27"/>
  <c r="A883" i="27"/>
  <c r="A884" i="27"/>
  <c r="D884" i="27" s="1"/>
  <c r="A885" i="27"/>
  <c r="A886" i="27"/>
  <c r="A887" i="27"/>
  <c r="A888" i="27"/>
  <c r="A889" i="27"/>
  <c r="A890" i="27"/>
  <c r="A891" i="27"/>
  <c r="A892" i="27"/>
  <c r="D892" i="27" s="1"/>
  <c r="A893" i="27"/>
  <c r="A894" i="27"/>
  <c r="A895" i="27"/>
  <c r="A896" i="27"/>
  <c r="A897" i="27"/>
  <c r="A898" i="27"/>
  <c r="A899" i="27"/>
  <c r="A900" i="27"/>
  <c r="D900" i="27" s="1"/>
  <c r="A901" i="27"/>
  <c r="A902" i="27"/>
  <c r="A903" i="27"/>
  <c r="A904" i="27"/>
  <c r="A905" i="27"/>
  <c r="A906" i="27"/>
  <c r="A907" i="27"/>
  <c r="A908" i="27"/>
  <c r="A909" i="27"/>
  <c r="A910" i="27"/>
  <c r="A911" i="27"/>
  <c r="A912" i="27"/>
  <c r="A913" i="27"/>
  <c r="A914" i="27"/>
  <c r="A915" i="27"/>
  <c r="A916" i="27"/>
  <c r="D916" i="27" s="1"/>
  <c r="A917" i="27"/>
  <c r="A918" i="27"/>
  <c r="A919" i="27"/>
  <c r="A920" i="27"/>
  <c r="A921" i="27"/>
  <c r="A922" i="27"/>
  <c r="A923" i="27"/>
  <c r="G923" i="27" s="1"/>
  <c r="A924" i="27"/>
  <c r="D924" i="27" s="1"/>
  <c r="A925" i="27"/>
  <c r="A926" i="27"/>
  <c r="A927" i="27"/>
  <c r="A928" i="27"/>
  <c r="A929" i="27"/>
  <c r="A930" i="27"/>
  <c r="A931" i="27"/>
  <c r="A932" i="27"/>
  <c r="I932" i="27" s="1"/>
  <c r="H932" i="27" s="1"/>
  <c r="A933" i="27"/>
  <c r="A934" i="27"/>
  <c r="A935" i="27"/>
  <c r="A936" i="27"/>
  <c r="A937" i="27"/>
  <c r="A938" i="27"/>
  <c r="A939" i="27"/>
  <c r="A940" i="27"/>
  <c r="D940" i="27" s="1"/>
  <c r="A941" i="27"/>
  <c r="A942" i="27"/>
  <c r="A943" i="27"/>
  <c r="A944" i="27"/>
  <c r="A945" i="27"/>
  <c r="A946" i="27"/>
  <c r="A947" i="27"/>
  <c r="A948" i="27"/>
  <c r="D948" i="27" s="1"/>
  <c r="A949" i="27"/>
  <c r="A950" i="27"/>
  <c r="A951" i="27"/>
  <c r="A952" i="27"/>
  <c r="A953" i="27"/>
  <c r="A954" i="27"/>
  <c r="A955" i="27"/>
  <c r="A956" i="27"/>
  <c r="D956" i="27" s="1"/>
  <c r="A957" i="27"/>
  <c r="A958" i="27"/>
  <c r="A959" i="27"/>
  <c r="A960" i="27"/>
  <c r="A961" i="27"/>
  <c r="A962" i="27"/>
  <c r="A963" i="27"/>
  <c r="A964" i="27"/>
  <c r="D964" i="27" s="1"/>
  <c r="A965" i="27"/>
  <c r="A966" i="27"/>
  <c r="A967" i="27"/>
  <c r="A968" i="27"/>
  <c r="A969" i="27"/>
  <c r="A970" i="27"/>
  <c r="A971" i="27"/>
  <c r="A972" i="27"/>
  <c r="I972" i="27" s="1"/>
  <c r="H972" i="27" s="1"/>
  <c r="A973" i="27"/>
  <c r="A974" i="27"/>
  <c r="A975" i="27"/>
  <c r="A976" i="27"/>
  <c r="A977" i="27"/>
  <c r="A978" i="27"/>
  <c r="A979" i="27"/>
  <c r="A980" i="27"/>
  <c r="D980" i="27" s="1"/>
  <c r="A981" i="27"/>
  <c r="A982" i="27"/>
  <c r="A983" i="27"/>
  <c r="A984" i="27"/>
  <c r="A985" i="27"/>
  <c r="A986" i="27"/>
  <c r="A987" i="27"/>
  <c r="G987" i="27" s="1"/>
  <c r="A988" i="27"/>
  <c r="A989" i="27"/>
  <c r="A990" i="27"/>
  <c r="A991" i="27"/>
  <c r="A992" i="27"/>
  <c r="A993" i="27"/>
  <c r="A994" i="27"/>
  <c r="A995" i="27"/>
  <c r="A996" i="27"/>
  <c r="D996" i="27" s="1"/>
  <c r="A997" i="27"/>
  <c r="A998" i="27"/>
  <c r="A999" i="27"/>
  <c r="A1000" i="27"/>
  <c r="A1001" i="27"/>
  <c r="A1002" i="27"/>
  <c r="A1003" i="27"/>
  <c r="R10" i="4"/>
  <c r="C1003" i="27" s="1"/>
  <c r="A1004" i="27"/>
  <c r="R11" i="4"/>
  <c r="A1005" i="27"/>
  <c r="R12" i="4"/>
  <c r="A1006" i="27"/>
  <c r="R13" i="4"/>
  <c r="A1007" i="27"/>
  <c r="R14" i="4"/>
  <c r="C1007" i="27" s="1"/>
  <c r="A1008" i="27"/>
  <c r="R15" i="4"/>
  <c r="A1009" i="27"/>
  <c r="R16" i="4"/>
  <c r="C1009" i="27" s="1"/>
  <c r="A1010" i="27"/>
  <c r="R17" i="4"/>
  <c r="A1011" i="27"/>
  <c r="R18" i="4"/>
  <c r="C1011" i="27" s="1"/>
  <c r="A1012" i="27"/>
  <c r="A1013" i="27"/>
  <c r="R20" i="4"/>
  <c r="A1014" i="27"/>
  <c r="R21" i="4"/>
  <c r="A1015" i="27"/>
  <c r="R22" i="4"/>
  <c r="A1016" i="27"/>
  <c r="R23" i="4"/>
  <c r="A1017" i="27"/>
  <c r="R24" i="4"/>
  <c r="A1018" i="27"/>
  <c r="R25" i="4"/>
  <c r="A1019" i="27"/>
  <c r="R26" i="4"/>
  <c r="A1020" i="27"/>
  <c r="R27" i="4"/>
  <c r="A1021" i="27"/>
  <c r="R28" i="4"/>
  <c r="A1022" i="27"/>
  <c r="R29" i="4"/>
  <c r="A1023" i="27"/>
  <c r="R30" i="4"/>
  <c r="A1024" i="27"/>
  <c r="R31" i="4"/>
  <c r="A1025" i="27"/>
  <c r="R32" i="4"/>
  <c r="A1026" i="27"/>
  <c r="R33" i="4"/>
  <c r="A1027" i="27"/>
  <c r="R34" i="4"/>
  <c r="A1028" i="27"/>
  <c r="R35" i="4"/>
  <c r="A1029" i="27"/>
  <c r="A1030" i="27"/>
  <c r="A1031" i="27"/>
  <c r="A1032" i="27"/>
  <c r="A1033" i="27"/>
  <c r="A1034" i="27"/>
  <c r="A1035" i="27"/>
  <c r="I1035" i="27" s="1"/>
  <c r="H1035" i="27" s="1"/>
  <c r="A1036" i="27"/>
  <c r="A1037" i="27"/>
  <c r="A1038" i="27"/>
  <c r="A1039" i="27"/>
  <c r="A1040" i="27"/>
  <c r="A1041" i="27"/>
  <c r="A1042" i="27"/>
  <c r="A1043" i="27"/>
  <c r="A1044" i="27"/>
  <c r="A1045" i="27"/>
  <c r="A1046" i="27"/>
  <c r="A1047" i="27"/>
  <c r="A1048" i="27"/>
  <c r="A1049" i="27"/>
  <c r="A1050" i="27"/>
  <c r="A1051" i="27"/>
  <c r="A1052" i="27"/>
  <c r="A1053" i="27"/>
  <c r="A1054" i="27"/>
  <c r="A1055" i="27"/>
  <c r="A1056" i="27"/>
  <c r="A1057" i="27"/>
  <c r="A1058" i="27"/>
  <c r="A1059" i="27"/>
  <c r="A1060" i="27"/>
  <c r="A1061" i="27"/>
  <c r="A1062" i="27"/>
  <c r="A1063" i="27"/>
  <c r="A1064" i="27"/>
  <c r="A1065" i="27"/>
  <c r="A1066" i="27"/>
  <c r="A1067" i="27"/>
  <c r="D1067" i="27" s="1"/>
  <c r="A1068" i="27"/>
  <c r="A1069" i="27"/>
  <c r="A1070" i="27"/>
  <c r="A1071" i="27"/>
  <c r="A1072" i="27"/>
  <c r="A1073" i="27"/>
  <c r="A1074" i="27"/>
  <c r="A1075" i="27"/>
  <c r="I1075" i="27" s="1"/>
  <c r="H1075" i="27" s="1"/>
  <c r="A1076" i="27"/>
  <c r="A1077" i="27"/>
  <c r="A1078" i="27"/>
  <c r="A1079" i="27"/>
  <c r="A1080" i="27"/>
  <c r="A1081" i="27"/>
  <c r="A1082" i="27"/>
  <c r="A1083" i="27"/>
  <c r="A1084" i="27"/>
  <c r="A1085" i="27"/>
  <c r="A1086" i="27"/>
  <c r="A1087" i="27"/>
  <c r="A1088" i="27"/>
  <c r="A1089" i="27"/>
  <c r="A1090" i="27"/>
  <c r="A1091" i="27"/>
  <c r="A1092" i="27"/>
  <c r="A1093" i="27"/>
  <c r="A1094" i="27"/>
  <c r="A1095" i="27"/>
  <c r="A1096" i="27"/>
  <c r="A1097" i="27"/>
  <c r="A1098" i="27"/>
  <c r="A1099" i="27"/>
  <c r="I1099" i="27" s="1"/>
  <c r="H1099" i="27" s="1"/>
  <c r="A1100" i="27"/>
  <c r="A1101" i="27"/>
  <c r="A1102" i="27"/>
  <c r="A1103" i="27"/>
  <c r="A1104" i="27"/>
  <c r="A1105" i="27"/>
  <c r="A1106" i="27"/>
  <c r="A1107" i="27"/>
  <c r="I1107" i="27" s="1"/>
  <c r="H1107" i="27" s="1"/>
  <c r="A1108" i="27"/>
  <c r="A1109" i="27"/>
  <c r="A1110" i="27"/>
  <c r="A1111" i="27"/>
  <c r="A1112" i="27"/>
  <c r="A1113" i="27"/>
  <c r="A1114" i="27"/>
  <c r="F1114" i="27" s="1"/>
  <c r="A1115" i="27"/>
  <c r="D1115" i="27" s="1"/>
  <c r="A1116" i="27"/>
  <c r="A1117" i="27"/>
  <c r="A1118" i="27"/>
  <c r="A1119" i="27"/>
  <c r="A1120" i="27"/>
  <c r="A1121" i="27"/>
  <c r="A1122" i="27"/>
  <c r="A1123" i="27"/>
  <c r="A1124" i="27"/>
  <c r="A1125" i="27"/>
  <c r="A1126" i="27"/>
  <c r="A1127" i="27"/>
  <c r="A1128" i="27"/>
  <c r="A1129" i="27"/>
  <c r="A1130" i="27"/>
  <c r="A1131" i="27"/>
  <c r="A1132" i="27"/>
  <c r="A1133" i="27"/>
  <c r="A1134" i="27"/>
  <c r="A1135" i="27"/>
  <c r="A1136" i="27"/>
  <c r="A1137" i="27"/>
  <c r="A1138" i="27"/>
  <c r="A1139" i="27"/>
  <c r="I1139" i="27" s="1"/>
  <c r="H1139" i="27" s="1"/>
  <c r="A1140" i="27"/>
  <c r="A1141" i="27"/>
  <c r="A1142" i="27"/>
  <c r="A1143" i="27"/>
  <c r="A1144" i="27"/>
  <c r="A1145" i="27"/>
  <c r="A1146" i="27"/>
  <c r="A1147" i="27"/>
  <c r="A1148" i="27"/>
  <c r="A1149" i="27"/>
  <c r="A1150" i="27"/>
  <c r="A1151" i="27"/>
  <c r="A1152" i="27"/>
  <c r="A1153" i="27"/>
  <c r="A1154" i="27"/>
  <c r="A1155" i="27"/>
  <c r="D1155" i="27" s="1"/>
  <c r="A1156" i="27"/>
  <c r="A1157" i="27"/>
  <c r="A1158" i="27"/>
  <c r="A1159" i="27"/>
  <c r="A1160" i="27"/>
  <c r="A1161" i="27"/>
  <c r="A1162" i="27"/>
  <c r="A1163" i="27"/>
  <c r="A1164" i="27"/>
  <c r="A1165" i="27"/>
  <c r="A1166" i="27"/>
  <c r="A1167" i="27"/>
  <c r="A1168" i="27"/>
  <c r="A1169" i="27"/>
  <c r="A1170" i="27"/>
  <c r="A1171" i="27"/>
  <c r="A1172" i="27"/>
  <c r="A1173" i="27"/>
  <c r="A1174" i="27"/>
  <c r="A1175" i="27"/>
  <c r="A1176" i="27"/>
  <c r="A1177" i="27"/>
  <c r="A1178" i="27"/>
  <c r="A1179" i="27"/>
  <c r="A1180" i="27"/>
  <c r="A1181" i="27"/>
  <c r="A1182" i="27"/>
  <c r="A1183" i="27"/>
  <c r="A1184" i="27"/>
  <c r="A1185" i="27"/>
  <c r="A1186" i="27"/>
  <c r="A1187" i="27"/>
  <c r="I1187" i="27" s="1"/>
  <c r="H1187" i="27" s="1"/>
  <c r="A1188" i="27"/>
  <c r="A1189" i="27"/>
  <c r="A1190" i="27"/>
  <c r="A1191" i="27"/>
  <c r="A1192" i="27"/>
  <c r="A1193" i="27"/>
  <c r="A1194" i="27"/>
  <c r="A1195" i="27"/>
  <c r="A1196" i="27"/>
  <c r="A1197" i="27"/>
  <c r="A1198" i="27"/>
  <c r="A1199" i="27"/>
  <c r="A1200" i="27"/>
  <c r="A1201" i="27"/>
  <c r="A1202" i="27"/>
  <c r="A1203" i="27"/>
  <c r="D1203" i="27" s="1"/>
  <c r="A1204" i="27"/>
  <c r="A1205" i="27"/>
  <c r="A1206" i="27"/>
  <c r="A1207" i="27"/>
  <c r="A1208" i="27"/>
  <c r="A1209" i="27"/>
  <c r="A1210" i="27"/>
  <c r="A1211" i="27"/>
  <c r="I1211" i="27" s="1"/>
  <c r="H1211" i="27" s="1"/>
  <c r="A1212" i="27"/>
  <c r="A1213" i="27"/>
  <c r="A1214" i="27"/>
  <c r="A1215" i="27"/>
  <c r="A1216" i="27"/>
  <c r="A1217" i="27"/>
  <c r="A1218" i="27"/>
  <c r="A1219" i="27"/>
  <c r="A1220" i="27"/>
  <c r="A1221" i="27"/>
  <c r="A1222" i="27"/>
  <c r="A1223" i="27"/>
  <c r="A1224" i="27"/>
  <c r="A1225" i="27"/>
  <c r="A1226" i="27"/>
  <c r="A1227" i="27"/>
  <c r="D1227" i="27" s="1"/>
  <c r="A1228" i="27"/>
  <c r="A1229" i="27"/>
  <c r="A1230" i="27"/>
  <c r="A1231" i="27"/>
  <c r="A1232" i="27"/>
  <c r="A1233" i="27"/>
  <c r="A1234" i="27"/>
  <c r="A1235" i="27"/>
  <c r="I1235" i="27" s="1"/>
  <c r="H1235" i="27" s="1"/>
  <c r="A1236" i="27"/>
  <c r="A1237" i="27"/>
  <c r="A1238" i="27"/>
  <c r="A1239" i="27"/>
  <c r="A1240" i="27"/>
  <c r="A1241" i="27"/>
  <c r="A1242" i="27"/>
  <c r="A1243" i="27"/>
  <c r="A1244" i="27"/>
  <c r="A1245" i="27"/>
  <c r="A1246" i="27"/>
  <c r="A1247" i="27"/>
  <c r="A1248" i="27"/>
  <c r="A1249" i="27"/>
  <c r="A1250" i="27"/>
  <c r="A1251" i="27"/>
  <c r="I1251" i="27" s="1"/>
  <c r="H1251" i="27" s="1"/>
  <c r="A1252" i="27"/>
  <c r="A1253" i="27"/>
  <c r="A1254" i="27"/>
  <c r="A1255" i="27"/>
  <c r="A1256" i="27"/>
  <c r="A1257" i="27"/>
  <c r="A1258" i="27"/>
  <c r="A1259" i="27"/>
  <c r="I1259" i="27" s="1"/>
  <c r="H1259" i="27" s="1"/>
  <c r="A1260" i="27"/>
  <c r="A1261" i="27"/>
  <c r="A1262" i="27"/>
  <c r="A1263" i="27"/>
  <c r="A1264" i="27"/>
  <c r="A1265" i="27"/>
  <c r="A1266" i="27"/>
  <c r="A1267" i="27"/>
  <c r="A1268" i="27"/>
  <c r="A1269" i="27"/>
  <c r="A1270" i="27"/>
  <c r="A1271" i="27"/>
  <c r="A1272" i="27"/>
  <c r="A1273" i="27"/>
  <c r="A1274" i="27"/>
  <c r="A1275" i="27"/>
  <c r="D1275" i="27" s="1"/>
  <c r="A1276" i="27"/>
  <c r="A1277" i="27"/>
  <c r="A1278" i="27"/>
  <c r="A1279" i="27"/>
  <c r="A1280" i="27"/>
  <c r="A1281" i="27"/>
  <c r="A1282" i="27"/>
  <c r="A1283" i="27"/>
  <c r="I1283" i="27" s="1"/>
  <c r="H1283" i="27" s="1"/>
  <c r="A1284" i="27"/>
  <c r="A1285" i="27"/>
  <c r="A1286" i="27"/>
  <c r="A1287" i="27"/>
  <c r="A1288" i="27"/>
  <c r="A1289" i="27"/>
  <c r="A1290" i="27"/>
  <c r="A1291" i="27"/>
  <c r="D1291" i="27" s="1"/>
  <c r="A1292" i="27"/>
  <c r="A1293" i="27"/>
  <c r="A1294" i="27"/>
  <c r="A1295" i="27"/>
  <c r="A1296" i="27"/>
  <c r="A1297" i="27"/>
  <c r="A1298" i="27"/>
  <c r="A1299" i="27"/>
  <c r="A1300" i="27"/>
  <c r="A1301" i="27"/>
  <c r="A1302" i="27"/>
  <c r="A1303" i="27"/>
  <c r="A1304" i="27"/>
  <c r="I1304" i="27" s="1"/>
  <c r="H1304" i="27" s="1"/>
  <c r="A1305" i="27"/>
  <c r="A1306" i="27"/>
  <c r="A1307" i="27"/>
  <c r="A1308" i="27"/>
  <c r="A1309" i="27"/>
  <c r="A1310" i="27"/>
  <c r="A1311" i="27"/>
  <c r="A1312" i="27"/>
  <c r="I1312" i="27" s="1"/>
  <c r="H1312" i="27" s="1"/>
  <c r="A1313" i="27"/>
  <c r="A1314" i="27"/>
  <c r="A1315" i="27"/>
  <c r="D1315" i="27" s="1"/>
  <c r="A1316" i="27"/>
  <c r="A1317" i="27"/>
  <c r="A1318" i="27"/>
  <c r="A1319" i="27"/>
  <c r="A1320" i="27"/>
  <c r="I1320" i="27" s="1"/>
  <c r="H1320" i="27" s="1"/>
  <c r="A1321" i="27"/>
  <c r="A1322" i="27"/>
  <c r="A1323" i="27"/>
  <c r="D1323" i="27" s="1"/>
  <c r="A1324" i="27"/>
  <c r="A1325" i="27"/>
  <c r="A1326" i="27"/>
  <c r="A1327" i="27"/>
  <c r="A1328" i="27"/>
  <c r="I1328" i="27" s="1"/>
  <c r="H1328" i="27" s="1"/>
  <c r="A1329" i="27"/>
  <c r="A1330" i="27"/>
  <c r="A1331" i="27"/>
  <c r="A1332" i="27"/>
  <c r="A1333" i="27"/>
  <c r="A1334" i="27"/>
  <c r="A1335" i="27"/>
  <c r="A1336" i="27"/>
  <c r="I1336" i="27" s="1"/>
  <c r="H1336" i="27" s="1"/>
  <c r="A1337" i="27"/>
  <c r="A1338" i="27"/>
  <c r="A1339" i="27"/>
  <c r="A1340" i="27"/>
  <c r="A1341" i="27"/>
  <c r="A1342" i="27"/>
  <c r="A1343" i="27"/>
  <c r="A1344" i="27"/>
  <c r="A1345" i="27"/>
  <c r="A1346" i="27"/>
  <c r="A1347" i="27"/>
  <c r="D1347" i="27" s="1"/>
  <c r="A1348" i="27"/>
  <c r="A1349" i="27"/>
  <c r="A1350" i="27"/>
  <c r="A1351" i="27"/>
  <c r="A1352" i="27"/>
  <c r="A1353" i="27"/>
  <c r="A1354" i="27"/>
  <c r="A1355" i="27"/>
  <c r="I1355" i="27" s="1"/>
  <c r="H1355" i="27" s="1"/>
  <c r="A1356" i="27"/>
  <c r="A1357" i="27"/>
  <c r="A1358" i="27"/>
  <c r="A1359" i="27"/>
  <c r="A1360" i="27"/>
  <c r="A1361" i="27"/>
  <c r="A1362" i="27"/>
  <c r="A1363" i="27"/>
  <c r="A1364" i="27"/>
  <c r="A1365" i="27"/>
  <c r="A1366" i="27"/>
  <c r="A1367" i="27"/>
  <c r="A1368" i="27"/>
  <c r="A1369" i="27"/>
  <c r="A1370" i="27"/>
  <c r="A1371" i="27"/>
  <c r="I1371" i="27" s="1"/>
  <c r="H1371" i="27" s="1"/>
  <c r="A1372" i="27"/>
  <c r="A1373" i="27"/>
  <c r="A1374" i="27"/>
  <c r="A1375" i="27"/>
  <c r="A1376" i="27"/>
  <c r="A1377" i="27"/>
  <c r="A1378" i="27"/>
  <c r="A1379" i="27"/>
  <c r="D1379" i="27" s="1"/>
  <c r="A1380" i="27"/>
  <c r="A1381" i="27"/>
  <c r="A1382" i="27"/>
  <c r="A1383" i="27"/>
  <c r="A1384" i="27"/>
  <c r="A1385" i="27"/>
  <c r="A1386" i="27"/>
  <c r="A1387" i="27"/>
  <c r="I1387" i="27" s="1"/>
  <c r="H1387" i="27" s="1"/>
  <c r="A1388" i="27"/>
  <c r="A1389" i="27"/>
  <c r="A1390" i="27"/>
  <c r="A1391" i="27"/>
  <c r="A1392" i="27"/>
  <c r="A1393" i="27"/>
  <c r="A1394" i="27"/>
  <c r="A1395" i="27"/>
  <c r="A1396" i="27"/>
  <c r="A1397" i="27"/>
  <c r="A1398" i="27"/>
  <c r="A1399" i="27"/>
  <c r="A1400" i="27"/>
  <c r="A1401" i="27"/>
  <c r="A1402" i="27"/>
  <c r="A1403" i="27"/>
  <c r="D1403" i="27" s="1"/>
  <c r="A1404" i="27"/>
  <c r="A1405" i="27"/>
  <c r="A1406" i="27"/>
  <c r="A1407" i="27"/>
  <c r="A1408" i="27"/>
  <c r="I1408" i="27" s="1"/>
  <c r="H1408" i="27" s="1"/>
  <c r="A1409" i="27"/>
  <c r="A1410" i="27"/>
  <c r="A1411" i="27"/>
  <c r="D1411" i="27" s="1"/>
  <c r="A1412" i="27"/>
  <c r="A1413" i="27"/>
  <c r="A1414" i="27"/>
  <c r="A1415" i="27"/>
  <c r="A1416" i="27"/>
  <c r="A1417" i="27"/>
  <c r="A1418" i="27"/>
  <c r="A1419" i="27"/>
  <c r="A1420" i="27"/>
  <c r="A1421" i="27"/>
  <c r="A1422" i="27"/>
  <c r="A1423" i="27"/>
  <c r="A1424" i="27"/>
  <c r="A1425" i="27"/>
  <c r="A1426" i="27"/>
  <c r="A1427" i="27"/>
  <c r="A1428" i="27"/>
  <c r="A1429" i="27"/>
  <c r="A1430" i="27"/>
  <c r="A1431" i="27"/>
  <c r="A1432" i="27"/>
  <c r="A1433" i="27"/>
  <c r="A1434" i="27"/>
  <c r="A1435" i="27"/>
  <c r="I1435" i="27" s="1"/>
  <c r="H1435" i="27" s="1"/>
  <c r="A1436" i="27"/>
  <c r="A1437" i="27"/>
  <c r="A1438" i="27"/>
  <c r="A1439" i="27"/>
  <c r="A1440" i="27"/>
  <c r="A1441" i="27"/>
  <c r="A1442" i="27"/>
  <c r="A1443" i="27"/>
  <c r="A1444" i="27"/>
  <c r="A1445" i="27"/>
  <c r="A1446" i="27"/>
  <c r="A1447" i="27"/>
  <c r="A1448" i="27"/>
  <c r="A1449" i="27"/>
  <c r="A1450" i="27"/>
  <c r="A1451" i="27"/>
  <c r="D1451" i="27" s="1"/>
  <c r="A1452" i="27"/>
  <c r="A1453" i="27"/>
  <c r="A1454" i="27"/>
  <c r="A1455" i="27"/>
  <c r="A1456" i="27"/>
  <c r="A1457" i="27"/>
  <c r="A1458" i="27"/>
  <c r="A1459" i="27"/>
  <c r="A1460" i="27"/>
  <c r="A1461" i="27"/>
  <c r="A1462" i="27"/>
  <c r="A1463" i="27"/>
  <c r="A1464" i="27"/>
  <c r="A1465" i="27"/>
  <c r="A1466" i="27"/>
  <c r="A1467" i="27"/>
  <c r="D1467" i="27" s="1"/>
  <c r="A1468" i="27"/>
  <c r="A1469" i="27"/>
  <c r="A1470" i="27"/>
  <c r="A1471" i="27"/>
  <c r="A1472" i="27"/>
  <c r="I1472" i="27" s="1"/>
  <c r="H1472" i="27" s="1"/>
  <c r="A1473" i="27"/>
  <c r="A1474" i="27"/>
  <c r="G1474" i="27" s="1"/>
  <c r="A1475" i="27"/>
  <c r="D1475" i="27" s="1"/>
  <c r="A1476" i="27"/>
  <c r="A1477" i="27"/>
  <c r="A1478" i="27"/>
  <c r="A1479" i="27"/>
  <c r="A1480" i="27"/>
  <c r="A1481" i="27"/>
  <c r="A1482" i="27"/>
  <c r="A1483" i="27"/>
  <c r="A1484" i="27"/>
  <c r="A1485" i="27"/>
  <c r="A1486" i="27"/>
  <c r="A1487" i="27"/>
  <c r="A1488" i="27"/>
  <c r="A1489" i="27"/>
  <c r="A1490" i="27"/>
  <c r="A1491" i="27"/>
  <c r="A1492" i="27"/>
  <c r="A1493" i="27"/>
  <c r="A1494" i="27"/>
  <c r="A1495" i="27"/>
  <c r="A1496" i="27"/>
  <c r="A1497" i="27"/>
  <c r="A1498" i="27"/>
  <c r="A1499" i="27"/>
  <c r="I1499" i="27" s="1"/>
  <c r="H1499" i="27" s="1"/>
  <c r="A1500" i="27"/>
  <c r="A1501" i="27"/>
  <c r="A1502" i="27"/>
  <c r="A1503" i="27"/>
  <c r="A1504" i="27"/>
  <c r="A1505" i="27"/>
  <c r="A1506" i="27"/>
  <c r="A1507" i="27"/>
  <c r="D1507" i="27" s="1"/>
  <c r="A1508" i="27"/>
  <c r="A1509" i="27"/>
  <c r="A1510" i="27"/>
  <c r="A1511" i="27"/>
  <c r="A1512" i="27"/>
  <c r="A1513" i="27"/>
  <c r="A1514" i="27"/>
  <c r="A1515" i="27"/>
  <c r="A1516" i="27"/>
  <c r="A1517" i="27"/>
  <c r="A1518" i="27"/>
  <c r="A1519" i="27"/>
  <c r="A1520" i="27"/>
  <c r="A1521" i="27"/>
  <c r="A1522" i="27"/>
  <c r="A1523" i="27"/>
  <c r="I1523" i="27" s="1"/>
  <c r="H1523" i="27" s="1"/>
  <c r="A1524" i="27"/>
  <c r="A1525" i="27"/>
  <c r="A1526" i="27"/>
  <c r="A1527" i="27"/>
  <c r="A1528" i="27"/>
  <c r="A1529" i="27"/>
  <c r="A1530" i="27"/>
  <c r="A1531" i="27"/>
  <c r="D1531" i="27" s="1"/>
  <c r="A1532" i="27"/>
  <c r="A1533" i="27"/>
  <c r="A1534" i="27"/>
  <c r="A1535" i="27"/>
  <c r="A1536" i="27"/>
  <c r="A1537" i="27"/>
  <c r="A1538" i="27"/>
  <c r="G1538" i="27" s="1"/>
  <c r="A1539" i="27"/>
  <c r="A1540" i="27"/>
  <c r="A1541" i="27"/>
  <c r="A1542" i="27"/>
  <c r="A1543" i="27"/>
  <c r="A1544" i="27"/>
  <c r="A1545" i="27"/>
  <c r="A1546" i="27"/>
  <c r="A1547" i="27"/>
  <c r="A1548" i="27"/>
  <c r="A1549" i="27"/>
  <c r="A1550" i="27"/>
  <c r="A1551" i="27"/>
  <c r="A1552" i="27"/>
  <c r="A1553" i="27"/>
  <c r="A1554" i="27"/>
  <c r="A1555" i="27"/>
  <c r="D1555" i="27" s="1"/>
  <c r="A1556" i="27"/>
  <c r="A1557" i="27"/>
  <c r="A1558" i="27"/>
  <c r="A1559" i="27"/>
  <c r="A1560" i="27"/>
  <c r="A1561" i="27"/>
  <c r="A1562" i="27"/>
  <c r="A1563" i="27"/>
  <c r="A1564" i="27"/>
  <c r="A1565" i="27"/>
  <c r="A1566" i="27"/>
  <c r="A1567" i="27"/>
  <c r="A1568" i="27"/>
  <c r="I1568" i="27" s="1"/>
  <c r="H1568" i="27" s="1"/>
  <c r="A1569" i="27"/>
  <c r="A1570" i="27"/>
  <c r="G1570" i="27" s="1"/>
  <c r="A1571" i="27"/>
  <c r="D1571" i="27" s="1"/>
  <c r="A1572" i="27"/>
  <c r="A1573" i="27"/>
  <c r="A1574" i="27"/>
  <c r="A1575" i="27"/>
  <c r="A1576" i="27"/>
  <c r="I1576" i="27" s="1"/>
  <c r="H1576" i="27" s="1"/>
  <c r="A1577" i="27"/>
  <c r="A1578" i="27"/>
  <c r="A1579" i="27"/>
  <c r="I1579" i="27" s="1"/>
  <c r="H1579" i="27" s="1"/>
  <c r="A1580" i="27"/>
  <c r="A1581" i="27"/>
  <c r="A1582" i="27"/>
  <c r="A1583" i="27"/>
  <c r="A1584" i="27"/>
  <c r="A1585" i="27"/>
  <c r="A1586" i="27"/>
  <c r="A1587" i="27"/>
  <c r="I1587" i="27" s="1"/>
  <c r="H1587" i="27" s="1"/>
  <c r="A1588" i="27"/>
  <c r="A1589" i="27"/>
  <c r="A1590" i="27"/>
  <c r="A1591" i="27"/>
  <c r="A1592" i="27"/>
  <c r="A1593" i="27"/>
  <c r="A1594" i="27"/>
  <c r="A1595" i="27"/>
  <c r="D1595" i="27" s="1"/>
  <c r="A1596" i="27"/>
  <c r="A1597" i="27"/>
  <c r="A1598" i="27"/>
  <c r="A1599" i="27"/>
  <c r="A1600" i="27"/>
  <c r="A1601" i="27"/>
  <c r="A1602" i="27"/>
  <c r="A1603" i="27"/>
  <c r="A1604" i="27"/>
  <c r="A1605" i="27"/>
  <c r="A1606" i="27"/>
  <c r="A1607" i="27"/>
  <c r="A1608" i="27"/>
  <c r="A1609" i="27"/>
  <c r="A1610" i="27"/>
  <c r="A1611" i="27"/>
  <c r="A1612" i="27"/>
  <c r="A1613" i="27"/>
  <c r="A1614" i="27"/>
  <c r="A1615" i="27"/>
  <c r="A1616" i="27"/>
  <c r="A1617" i="27"/>
  <c r="A1618" i="27"/>
  <c r="A1619" i="27"/>
  <c r="I1619" i="27" s="1"/>
  <c r="H1619" i="27" s="1"/>
  <c r="A1620" i="27"/>
  <c r="A1621" i="27"/>
  <c r="A1622" i="27"/>
  <c r="A1623" i="27"/>
  <c r="A1624" i="27"/>
  <c r="A1625" i="27"/>
  <c r="A1626" i="27"/>
  <c r="G1626" i="27" s="1"/>
  <c r="A1627" i="27"/>
  <c r="D1627" i="27" s="1"/>
  <c r="A1628" i="27"/>
  <c r="A1629" i="27"/>
  <c r="A1630" i="27"/>
  <c r="A1631" i="27"/>
  <c r="A1632" i="27"/>
  <c r="A1633" i="27"/>
  <c r="A1634" i="27"/>
  <c r="A1635" i="27"/>
  <c r="A1636" i="27"/>
  <c r="A1637" i="27"/>
  <c r="A1638" i="27"/>
  <c r="A1639" i="27"/>
  <c r="A1640" i="27"/>
  <c r="A1641" i="27"/>
  <c r="A1642" i="27"/>
  <c r="A1643" i="27"/>
  <c r="A1644" i="27"/>
  <c r="A1645" i="27"/>
  <c r="A1646" i="27"/>
  <c r="A1647" i="27"/>
  <c r="A1648" i="27"/>
  <c r="A1649" i="27"/>
  <c r="A1650" i="27"/>
  <c r="A1651" i="27"/>
  <c r="D1651" i="27" s="1"/>
  <c r="A1652" i="27"/>
  <c r="A1653" i="27"/>
  <c r="A1654" i="27"/>
  <c r="A1655" i="27"/>
  <c r="A1656" i="27"/>
  <c r="A1657" i="27"/>
  <c r="A1658" i="27"/>
  <c r="A1659" i="27"/>
  <c r="A1660" i="27"/>
  <c r="A1661" i="27"/>
  <c r="A1662" i="27"/>
  <c r="A1663" i="27"/>
  <c r="A1664" i="27"/>
  <c r="A1665" i="27"/>
  <c r="A1666" i="27"/>
  <c r="A1667" i="27"/>
  <c r="A1668" i="27"/>
  <c r="A1669" i="27"/>
  <c r="A1670" i="27"/>
  <c r="A1671" i="27"/>
  <c r="A1672" i="27"/>
  <c r="A1673" i="27"/>
  <c r="A1674" i="27"/>
  <c r="A1675" i="27"/>
  <c r="D1675" i="27" s="1"/>
  <c r="A1676" i="27"/>
  <c r="A1677" i="27"/>
  <c r="A1678" i="27"/>
  <c r="A1679" i="27"/>
  <c r="A1680" i="27"/>
  <c r="A1681" i="27"/>
  <c r="A1682" i="27"/>
  <c r="A1683" i="27"/>
  <c r="A1684" i="27"/>
  <c r="A1685" i="27"/>
  <c r="A1686" i="27"/>
  <c r="A1687" i="27"/>
  <c r="A1688" i="27"/>
  <c r="I1688" i="27" s="1"/>
  <c r="H1688" i="27" s="1"/>
  <c r="A1689" i="27"/>
  <c r="A1690" i="27"/>
  <c r="A1691" i="27"/>
  <c r="A1692" i="27"/>
  <c r="A1693" i="27"/>
  <c r="A1694" i="27"/>
  <c r="A1695" i="27"/>
  <c r="A1696" i="27"/>
  <c r="I1696" i="27" s="1"/>
  <c r="H1696" i="27" s="1"/>
  <c r="A1697" i="27"/>
  <c r="A1698" i="27"/>
  <c r="A1699" i="27"/>
  <c r="A1700" i="27"/>
  <c r="A1701" i="27"/>
  <c r="A1702" i="27"/>
  <c r="A1703" i="27"/>
  <c r="A1704" i="27"/>
  <c r="A1705" i="27"/>
  <c r="A1706" i="27"/>
  <c r="A1707" i="27"/>
  <c r="D1707" i="27" s="1"/>
  <c r="A1708" i="27"/>
  <c r="A1709" i="27"/>
  <c r="A1710" i="27"/>
  <c r="A1711" i="27"/>
  <c r="A1712" i="27"/>
  <c r="A1713" i="27"/>
  <c r="A1714" i="27"/>
  <c r="A1715" i="27"/>
  <c r="A1716" i="27"/>
  <c r="A1717" i="27"/>
  <c r="A1718" i="27"/>
  <c r="A1719" i="27"/>
  <c r="A1720" i="27"/>
  <c r="A1721" i="27"/>
  <c r="A1722" i="27"/>
  <c r="A1723" i="27"/>
  <c r="D1723" i="27" s="1"/>
  <c r="A1724" i="27"/>
  <c r="A1725" i="27"/>
  <c r="A1726" i="27"/>
  <c r="A1727" i="27"/>
  <c r="A1728" i="27"/>
  <c r="A1729" i="27"/>
  <c r="A1730" i="27"/>
  <c r="A1731" i="27"/>
  <c r="D1731" i="27" s="1"/>
  <c r="A1732" i="27"/>
  <c r="A1733" i="27"/>
  <c r="A1734" i="27"/>
  <c r="A1735" i="27"/>
  <c r="A1736" i="27"/>
  <c r="A1737" i="27"/>
  <c r="A1738" i="27"/>
  <c r="A1739" i="27"/>
  <c r="A1740" i="27"/>
  <c r="A1741" i="27"/>
  <c r="A1742" i="27"/>
  <c r="A1743" i="27"/>
  <c r="A1744" i="27"/>
  <c r="A1745" i="27"/>
  <c r="A1746" i="27"/>
  <c r="A1747" i="27"/>
  <c r="A1748" i="27"/>
  <c r="A1749" i="27"/>
  <c r="A1750" i="27"/>
  <c r="A1751" i="27"/>
  <c r="A1752" i="27"/>
  <c r="A1753" i="27"/>
  <c r="A1754" i="27"/>
  <c r="A1755" i="27"/>
  <c r="I1755" i="27" s="1"/>
  <c r="H1755" i="27" s="1"/>
  <c r="A1756" i="27"/>
  <c r="A1757" i="27"/>
  <c r="A1758" i="27"/>
  <c r="A1759" i="27"/>
  <c r="A1760" i="27"/>
  <c r="A1761" i="27"/>
  <c r="A1762" i="27"/>
  <c r="A1763" i="27"/>
  <c r="D1763" i="27" s="1"/>
  <c r="A1764" i="27"/>
  <c r="A1765" i="27"/>
  <c r="A1766" i="27"/>
  <c r="A1767" i="27"/>
  <c r="A1768" i="27"/>
  <c r="A1769" i="27"/>
  <c r="A1770" i="27"/>
  <c r="A1771" i="27"/>
  <c r="A1772" i="27"/>
  <c r="A1773" i="27"/>
  <c r="A1774" i="27"/>
  <c r="A1775" i="27"/>
  <c r="A1776" i="27"/>
  <c r="A1777" i="27"/>
  <c r="A1778" i="27"/>
  <c r="A1779" i="27"/>
  <c r="A1780" i="27"/>
  <c r="A1781" i="27"/>
  <c r="A1782" i="27"/>
  <c r="A1783" i="27"/>
  <c r="A1784" i="27"/>
  <c r="I1784" i="27" s="1"/>
  <c r="H1784" i="27" s="1"/>
  <c r="A1785" i="27"/>
  <c r="A1786" i="27"/>
  <c r="A1787" i="27"/>
  <c r="A1788" i="27"/>
  <c r="A1789" i="27"/>
  <c r="A1790" i="27"/>
  <c r="A1791" i="27"/>
  <c r="A1792" i="27"/>
  <c r="A1793" i="27"/>
  <c r="A1794" i="27"/>
  <c r="A1795" i="27"/>
  <c r="I1795" i="27" s="1"/>
  <c r="H1795" i="27" s="1"/>
  <c r="A1796" i="27"/>
  <c r="A1797" i="27"/>
  <c r="A1798" i="27"/>
  <c r="A1799" i="27"/>
  <c r="A1800" i="27"/>
  <c r="A1801" i="27"/>
  <c r="A1802" i="27"/>
  <c r="A1803" i="27"/>
  <c r="I1803" i="27" s="1"/>
  <c r="H1803" i="27" s="1"/>
  <c r="A1804" i="27"/>
  <c r="A1805" i="27"/>
  <c r="A1806" i="27"/>
  <c r="A1807" i="27"/>
  <c r="A1808" i="27"/>
  <c r="A1809" i="27"/>
  <c r="A1810" i="27"/>
  <c r="A1811" i="27"/>
  <c r="A1812" i="27"/>
  <c r="A1813" i="27"/>
  <c r="A1814" i="27"/>
  <c r="A1815" i="27"/>
  <c r="A1816" i="27"/>
  <c r="A1817" i="27"/>
  <c r="A1818" i="27"/>
  <c r="A1819" i="27"/>
  <c r="A1820" i="27"/>
  <c r="A1821" i="27"/>
  <c r="A1822" i="27"/>
  <c r="A1823" i="27"/>
  <c r="A1824" i="27"/>
  <c r="A1825" i="27"/>
  <c r="A1826" i="27"/>
  <c r="A1827" i="27"/>
  <c r="I1827" i="27" s="1"/>
  <c r="H1827" i="27" s="1"/>
  <c r="A1828" i="27"/>
  <c r="A1829" i="27"/>
  <c r="A1830" i="27"/>
  <c r="A1831" i="27"/>
  <c r="A1832" i="27"/>
  <c r="A1833" i="27"/>
  <c r="A1834" i="27"/>
  <c r="A1835" i="27"/>
  <c r="A1836" i="27"/>
  <c r="A1837" i="27"/>
  <c r="A1838" i="27"/>
  <c r="A1839" i="27"/>
  <c r="A1840" i="27"/>
  <c r="A1841" i="27"/>
  <c r="A1842" i="27"/>
  <c r="A1843" i="27"/>
  <c r="A1844" i="27"/>
  <c r="A1845" i="27"/>
  <c r="A1846" i="27"/>
  <c r="A1847" i="27"/>
  <c r="A1848" i="27"/>
  <c r="I1848" i="27" s="1"/>
  <c r="H1848" i="27" s="1"/>
  <c r="A1849" i="27"/>
  <c r="A1850" i="27"/>
  <c r="A1851" i="27"/>
  <c r="A1852" i="27"/>
  <c r="A1853" i="27"/>
  <c r="A1854" i="27"/>
  <c r="A1855" i="27"/>
  <c r="A1856" i="27"/>
  <c r="A1857" i="27"/>
  <c r="A1858" i="27"/>
  <c r="A1859" i="27"/>
  <c r="D1859" i="27" s="1"/>
  <c r="A1860" i="27"/>
  <c r="A1861" i="27"/>
  <c r="A1862" i="27"/>
  <c r="A1863" i="27"/>
  <c r="A1864" i="27"/>
  <c r="A1865" i="27"/>
  <c r="A1866" i="27"/>
  <c r="A1867" i="27"/>
  <c r="A1868" i="27"/>
  <c r="A1869" i="27"/>
  <c r="A1870" i="27"/>
  <c r="A1871" i="27"/>
  <c r="A1872" i="27"/>
  <c r="A1873" i="27"/>
  <c r="A1874" i="27"/>
  <c r="A1875" i="27"/>
  <c r="A1876" i="27"/>
  <c r="A1877" i="27"/>
  <c r="A1878" i="27"/>
  <c r="A1879" i="27"/>
  <c r="A1880" i="27"/>
  <c r="A1881" i="27"/>
  <c r="A1882" i="27"/>
  <c r="A1883" i="27"/>
  <c r="I1883" i="27" s="1"/>
  <c r="H1883" i="27" s="1"/>
  <c r="A1884" i="27"/>
  <c r="A1885" i="27"/>
  <c r="A1886" i="27"/>
  <c r="A1887" i="27"/>
  <c r="A1888" i="27"/>
  <c r="I1888" i="27" s="1"/>
  <c r="H1888" i="27" s="1"/>
  <c r="A1889" i="27"/>
  <c r="A1890" i="27"/>
  <c r="A1891" i="27"/>
  <c r="A1892" i="27"/>
  <c r="A1893" i="27"/>
  <c r="A1894" i="27"/>
  <c r="A1895" i="27"/>
  <c r="A1896" i="27"/>
  <c r="I1896" i="27" s="1"/>
  <c r="H1896" i="27" s="1"/>
  <c r="A1897" i="27"/>
  <c r="I1897" i="27"/>
  <c r="H1897" i="27" s="1"/>
  <c r="A1898" i="27"/>
  <c r="A1899" i="27"/>
  <c r="A1900" i="27"/>
  <c r="A1901" i="27"/>
  <c r="A1902" i="27"/>
  <c r="A1903" i="27"/>
  <c r="A1904" i="27"/>
  <c r="A1905" i="27"/>
  <c r="A1906" i="27"/>
  <c r="A1907" i="27"/>
  <c r="A1908" i="27"/>
  <c r="A1909" i="27"/>
  <c r="A1910" i="27"/>
  <c r="A1911" i="27"/>
  <c r="A1912" i="27"/>
  <c r="A1913" i="27"/>
  <c r="A1914" i="27"/>
  <c r="A1915" i="27"/>
  <c r="A1916" i="27"/>
  <c r="A1917" i="27"/>
  <c r="A1918" i="27"/>
  <c r="A1919" i="27"/>
  <c r="I1919" i="27" s="1"/>
  <c r="H1919" i="27" s="1"/>
  <c r="A1920" i="27"/>
  <c r="A1921" i="27"/>
  <c r="A1922" i="27"/>
  <c r="I1922" i="27" s="1"/>
  <c r="H1922" i="27" s="1"/>
  <c r="A1923" i="27"/>
  <c r="A1924" i="27"/>
  <c r="A1925" i="27"/>
  <c r="G1925" i="27" s="1"/>
  <c r="A1926" i="27"/>
  <c r="A1927" i="27"/>
  <c r="A1928" i="27"/>
  <c r="A1929" i="27"/>
  <c r="A1930" i="27"/>
  <c r="I1930" i="27" s="1"/>
  <c r="H1930" i="27" s="1"/>
  <c r="A1931" i="27"/>
  <c r="A1932" i="27"/>
  <c r="A1933" i="27"/>
  <c r="A1934" i="27"/>
  <c r="A1935" i="27"/>
  <c r="I1935" i="27" s="1"/>
  <c r="H1935" i="27" s="1"/>
  <c r="A1936" i="27"/>
  <c r="A1937" i="27"/>
  <c r="A1938" i="27"/>
  <c r="I1938" i="27" s="1"/>
  <c r="H1938" i="27" s="1"/>
  <c r="A1939" i="27"/>
  <c r="A1940" i="27"/>
  <c r="A1941" i="27"/>
  <c r="A1942" i="27"/>
  <c r="A1943" i="27"/>
  <c r="I1943" i="27" s="1"/>
  <c r="H1943" i="27" s="1"/>
  <c r="A1944" i="27"/>
  <c r="A1945" i="27"/>
  <c r="A1946" i="27"/>
  <c r="I1946" i="27" s="1"/>
  <c r="H1946" i="27" s="1"/>
  <c r="A1947" i="27"/>
  <c r="A1948" i="27"/>
  <c r="A1949" i="27"/>
  <c r="G1949" i="27" s="1"/>
  <c r="A1950" i="27"/>
  <c r="A1951" i="27"/>
  <c r="I1951" i="27" s="1"/>
  <c r="H1951" i="27" s="1"/>
  <c r="A1952" i="27"/>
  <c r="A1953" i="27"/>
  <c r="A1954" i="27"/>
  <c r="I1954" i="27" s="1"/>
  <c r="H1954" i="27" s="1"/>
  <c r="A1955" i="27"/>
  <c r="A1956" i="27"/>
  <c r="A1957" i="27"/>
  <c r="A1958" i="27"/>
  <c r="A1959" i="27"/>
  <c r="I1959" i="27" s="1"/>
  <c r="H1959" i="27" s="1"/>
  <c r="A1960" i="27"/>
  <c r="A1961" i="27"/>
  <c r="A1962" i="27"/>
  <c r="A1963" i="27"/>
  <c r="A1964" i="27"/>
  <c r="A1965" i="27"/>
  <c r="A1966" i="27"/>
  <c r="A1967" i="27"/>
  <c r="A1968" i="27"/>
  <c r="A1969" i="27"/>
  <c r="A1970" i="27"/>
  <c r="A1971" i="27"/>
  <c r="A1972" i="27"/>
  <c r="A1973" i="27"/>
  <c r="A1974" i="27"/>
  <c r="A1975" i="27"/>
  <c r="A1976" i="27"/>
  <c r="A1977" i="27"/>
  <c r="A1978" i="27"/>
  <c r="A1979" i="27"/>
  <c r="A1980" i="27"/>
  <c r="A1981" i="27"/>
  <c r="A1982" i="27"/>
  <c r="A1983" i="27"/>
  <c r="I1983" i="27" s="1"/>
  <c r="H1983" i="27" s="1"/>
  <c r="A1984" i="27"/>
  <c r="A1985" i="27"/>
  <c r="A1986" i="27"/>
  <c r="A1987" i="27"/>
  <c r="A1988" i="27"/>
  <c r="A1989" i="27"/>
  <c r="A1990" i="27"/>
  <c r="A1991" i="27"/>
  <c r="I1991" i="27" s="1"/>
  <c r="H1991" i="27" s="1"/>
  <c r="A1992" i="27"/>
  <c r="A1993" i="27"/>
  <c r="A1994" i="27"/>
  <c r="A1995" i="27"/>
  <c r="A1996" i="27"/>
  <c r="A1997" i="27"/>
  <c r="A1998" i="27"/>
  <c r="A1999" i="27"/>
  <c r="I9" i="4"/>
  <c r="I11" i="4"/>
  <c r="I12" i="4"/>
  <c r="B6" i="27" s="1"/>
  <c r="E6" i="27" s="1"/>
  <c r="I13" i="4"/>
  <c r="I14" i="4"/>
  <c r="I15" i="4"/>
  <c r="I16" i="4"/>
  <c r="I17" i="4"/>
  <c r="I18" i="4"/>
  <c r="B12" i="27" s="1"/>
  <c r="E12" i="27" s="1"/>
  <c r="I19" i="4"/>
  <c r="I20" i="4"/>
  <c r="B14" i="27" s="1"/>
  <c r="E14" i="27" s="1"/>
  <c r="I21" i="4"/>
  <c r="B15" i="27" s="1"/>
  <c r="E15" i="27" s="1"/>
  <c r="I22" i="4"/>
  <c r="I23" i="4"/>
  <c r="I24" i="4"/>
  <c r="I25" i="4"/>
  <c r="B19" i="27" s="1"/>
  <c r="E19" i="27" s="1"/>
  <c r="I26" i="4"/>
  <c r="B20" i="27" s="1"/>
  <c r="E20" i="27" s="1"/>
  <c r="I27" i="4"/>
  <c r="B21" i="27" s="1"/>
  <c r="E21" i="27" s="1"/>
  <c r="I28" i="4"/>
  <c r="B22" i="27" s="1"/>
  <c r="I29" i="4"/>
  <c r="B23" i="27" s="1"/>
  <c r="I30" i="4"/>
  <c r="I31" i="4"/>
  <c r="I32" i="4"/>
  <c r="I33" i="4"/>
  <c r="B27" i="27" s="1"/>
  <c r="E27" i="27" s="1"/>
  <c r="I34" i="4"/>
  <c r="B28" i="27" s="1"/>
  <c r="E28" i="27" s="1"/>
  <c r="I35" i="4"/>
  <c r="B29" i="27" s="1"/>
  <c r="E29" i="27" s="1"/>
  <c r="K8" i="4"/>
  <c r="K9" i="4"/>
  <c r="K10" i="4"/>
  <c r="K11" i="4"/>
  <c r="B1004" i="27" s="1"/>
  <c r="E1004" i="27" s="1"/>
  <c r="K12" i="4"/>
  <c r="B1005" i="27" s="1"/>
  <c r="E1005" i="27" s="1"/>
  <c r="K13" i="4"/>
  <c r="B1006" i="27" s="1"/>
  <c r="E1006" i="27" s="1"/>
  <c r="K14" i="4"/>
  <c r="K15" i="4"/>
  <c r="B1008" i="27" s="1"/>
  <c r="E1008" i="27" s="1"/>
  <c r="K16" i="4"/>
  <c r="B1009" i="27" s="1"/>
  <c r="E1009" i="27" s="1"/>
  <c r="K17" i="4"/>
  <c r="K18" i="4"/>
  <c r="K19" i="4"/>
  <c r="B1012" i="27" s="1"/>
  <c r="E1012" i="27" s="1"/>
  <c r="K20" i="4"/>
  <c r="K21" i="4"/>
  <c r="K22" i="4"/>
  <c r="B1015" i="27" s="1"/>
  <c r="E1015" i="27" s="1"/>
  <c r="K23" i="4"/>
  <c r="K24" i="4"/>
  <c r="B1017" i="27" s="1"/>
  <c r="E1017" i="27" s="1"/>
  <c r="K25" i="4"/>
  <c r="K26" i="4"/>
  <c r="K27" i="4"/>
  <c r="K28" i="4"/>
  <c r="B1021" i="27" s="1"/>
  <c r="E1021" i="27" s="1"/>
  <c r="K29" i="4"/>
  <c r="B1022" i="27" s="1"/>
  <c r="E1022" i="27" s="1"/>
  <c r="K30" i="4"/>
  <c r="B1023" i="27" s="1"/>
  <c r="E1023" i="27" s="1"/>
  <c r="K31" i="4"/>
  <c r="K32" i="4"/>
  <c r="B1025" i="27" s="1"/>
  <c r="K33" i="4"/>
  <c r="B1026" i="27" s="1"/>
  <c r="K34" i="4"/>
  <c r="K35" i="4"/>
  <c r="K36" i="4"/>
  <c r="B1029" i="27" s="1"/>
  <c r="L456" i="12"/>
  <c r="L457" i="12"/>
  <c r="L449" i="12"/>
  <c r="L450" i="12"/>
  <c r="L451" i="12"/>
  <c r="L452" i="12"/>
  <c r="L442" i="12"/>
  <c r="L443" i="12"/>
  <c r="L444" i="12"/>
  <c r="L446" i="12" s="1"/>
  <c r="L445" i="12"/>
  <c r="L435" i="12"/>
  <c r="L436" i="12"/>
  <c r="L437" i="12"/>
  <c r="L438" i="12"/>
  <c r="L429" i="12"/>
  <c r="L428" i="12"/>
  <c r="L430" i="12"/>
  <c r="L431" i="12"/>
  <c r="L421" i="12"/>
  <c r="L422" i="12"/>
  <c r="L423" i="12"/>
  <c r="L424" i="12"/>
  <c r="L414" i="12"/>
  <c r="L415" i="12"/>
  <c r="L416" i="12"/>
  <c r="L417" i="12"/>
  <c r="L408" i="12"/>
  <c r="L407" i="12"/>
  <c r="L409" i="12"/>
  <c r="L410" i="12"/>
  <c r="L400" i="12"/>
  <c r="L401" i="12"/>
  <c r="L402" i="12"/>
  <c r="L403" i="12"/>
  <c r="L393" i="12"/>
  <c r="L394" i="12"/>
  <c r="L395" i="12"/>
  <c r="L396" i="12"/>
  <c r="L386" i="12"/>
  <c r="L387" i="12"/>
  <c r="L388" i="12"/>
  <c r="L389" i="12"/>
  <c r="L379" i="12"/>
  <c r="L380" i="12"/>
  <c r="L381" i="12"/>
  <c r="L382" i="12"/>
  <c r="L372" i="12"/>
  <c r="L373" i="12"/>
  <c r="L374" i="12"/>
  <c r="L375" i="12"/>
  <c r="L365" i="12"/>
  <c r="L366" i="12"/>
  <c r="L367" i="12"/>
  <c r="L368" i="12"/>
  <c r="L358" i="12"/>
  <c r="L359" i="12"/>
  <c r="L360" i="12"/>
  <c r="L361" i="12"/>
  <c r="L351" i="12"/>
  <c r="L352" i="12"/>
  <c r="L353" i="12"/>
  <c r="L354" i="12"/>
  <c r="L344" i="12"/>
  <c r="L345" i="12"/>
  <c r="L346" i="12"/>
  <c r="L347" i="12"/>
  <c r="L337" i="12"/>
  <c r="L338" i="12"/>
  <c r="L339" i="12"/>
  <c r="L340" i="12"/>
  <c r="L330" i="12"/>
  <c r="L331" i="12"/>
  <c r="L332" i="12"/>
  <c r="L333" i="12"/>
  <c r="L323" i="12"/>
  <c r="L324" i="12"/>
  <c r="L325" i="12"/>
  <c r="L326" i="12"/>
  <c r="L316" i="12"/>
  <c r="L317" i="12"/>
  <c r="L318" i="12"/>
  <c r="L319" i="12"/>
  <c r="L309" i="12"/>
  <c r="L310" i="12"/>
  <c r="L311" i="12"/>
  <c r="L312" i="12"/>
  <c r="L302" i="12"/>
  <c r="L303" i="12"/>
  <c r="L304" i="12"/>
  <c r="L305" i="12"/>
  <c r="L295" i="12"/>
  <c r="L296" i="12"/>
  <c r="L297" i="12"/>
  <c r="L298" i="12"/>
  <c r="L288" i="12"/>
  <c r="L289" i="12"/>
  <c r="L290" i="12"/>
  <c r="L291" i="12"/>
  <c r="L281" i="12"/>
  <c r="L282" i="12"/>
  <c r="L283" i="12"/>
  <c r="L284" i="12"/>
  <c r="L274" i="12"/>
  <c r="L275" i="12"/>
  <c r="L276" i="12"/>
  <c r="L277" i="12"/>
  <c r="L267" i="12"/>
  <c r="L268" i="12"/>
  <c r="L269" i="12"/>
  <c r="L270" i="12"/>
  <c r="L260" i="12"/>
  <c r="L261" i="12"/>
  <c r="L262" i="12"/>
  <c r="L263" i="12"/>
  <c r="L253" i="12"/>
  <c r="L254" i="12"/>
  <c r="L255" i="12"/>
  <c r="L256" i="12"/>
  <c r="L246" i="12"/>
  <c r="L247" i="12"/>
  <c r="L248" i="12"/>
  <c r="L249" i="12"/>
  <c r="L239" i="12"/>
  <c r="L240" i="12"/>
  <c r="L241" i="12"/>
  <c r="L242" i="12"/>
  <c r="L232" i="12"/>
  <c r="L233" i="12"/>
  <c r="L234" i="12"/>
  <c r="L235" i="12"/>
  <c r="L225" i="12"/>
  <c r="L226" i="12"/>
  <c r="L227" i="12"/>
  <c r="L228" i="12"/>
  <c r="L218" i="12"/>
  <c r="L219" i="12"/>
  <c r="L220" i="12"/>
  <c r="L221" i="12"/>
  <c r="L211" i="12"/>
  <c r="L212" i="12"/>
  <c r="L213" i="12"/>
  <c r="L214" i="12"/>
  <c r="L197" i="12"/>
  <c r="L198" i="12"/>
  <c r="L199" i="12"/>
  <c r="L200" i="12"/>
  <c r="L190" i="12"/>
  <c r="L191" i="12"/>
  <c r="L192" i="12"/>
  <c r="L193" i="12"/>
  <c r="L184" i="12"/>
  <c r="L185" i="12"/>
  <c r="L186" i="12"/>
  <c r="L183" i="12"/>
  <c r="L177" i="12"/>
  <c r="L178" i="12"/>
  <c r="L179" i="12"/>
  <c r="L176" i="12"/>
  <c r="L170" i="12"/>
  <c r="L171" i="12"/>
  <c r="L172" i="12"/>
  <c r="L169" i="12"/>
  <c r="L163" i="12"/>
  <c r="L164" i="12"/>
  <c r="L165" i="12"/>
  <c r="L162" i="12"/>
  <c r="L156" i="12"/>
  <c r="L157" i="12"/>
  <c r="L158" i="12"/>
  <c r="L155" i="12"/>
  <c r="L149" i="12"/>
  <c r="L150" i="12"/>
  <c r="L151" i="12"/>
  <c r="L148" i="12"/>
  <c r="L463" i="12"/>
  <c r="L464" i="12"/>
  <c r="L458" i="12"/>
  <c r="L459" i="12"/>
  <c r="L470" i="12"/>
  <c r="L471" i="12"/>
  <c r="L465" i="12"/>
  <c r="L466" i="12"/>
  <c r="L477" i="12"/>
  <c r="L478" i="12"/>
  <c r="L481" i="12" s="1"/>
  <c r="L472" i="12"/>
  <c r="L473" i="12"/>
  <c r="L484" i="12"/>
  <c r="L485" i="12"/>
  <c r="L479" i="12"/>
  <c r="L480" i="12"/>
  <c r="C10" i="22"/>
  <c r="E19" i="1"/>
  <c r="C9" i="22" s="1"/>
  <c r="C21" i="13"/>
  <c r="E18" i="1"/>
  <c r="C8" i="22" s="1"/>
  <c r="E17" i="1"/>
  <c r="E16" i="1"/>
  <c r="C6" i="22" s="1"/>
  <c r="C5" i="22"/>
  <c r="B10" i="22"/>
  <c r="B9" i="22"/>
  <c r="B8" i="22"/>
  <c r="B7" i="22"/>
  <c r="B6" i="22"/>
  <c r="B5" i="22"/>
  <c r="B2" i="4"/>
  <c r="Q36" i="4"/>
  <c r="Q37" i="4"/>
  <c r="C31" i="27" s="1"/>
  <c r="Q38" i="4"/>
  <c r="C32" i="27" s="1"/>
  <c r="Q39" i="4"/>
  <c r="Q40" i="4"/>
  <c r="C34" i="27" s="1"/>
  <c r="Q41" i="4"/>
  <c r="C35" i="27" s="1"/>
  <c r="Q42" i="4"/>
  <c r="Q43" i="4"/>
  <c r="C37" i="27" s="1"/>
  <c r="Q44" i="4"/>
  <c r="Q45" i="4"/>
  <c r="C39" i="27" s="1"/>
  <c r="Q46" i="4"/>
  <c r="C40" i="27" s="1"/>
  <c r="Q47" i="4"/>
  <c r="Q48" i="4"/>
  <c r="C42" i="27" s="1"/>
  <c r="Q49" i="4"/>
  <c r="C43" i="27" s="1"/>
  <c r="Q50" i="4"/>
  <c r="Q51" i="4"/>
  <c r="C45" i="27" s="1"/>
  <c r="Q52" i="4"/>
  <c r="C46" i="27" s="1"/>
  <c r="Q53" i="4"/>
  <c r="C47" i="27" s="1"/>
  <c r="Q54" i="4"/>
  <c r="C48" i="27" s="1"/>
  <c r="Q55" i="4"/>
  <c r="Q56" i="4"/>
  <c r="C50" i="27" s="1"/>
  <c r="Q57" i="4"/>
  <c r="C51" i="27" s="1"/>
  <c r="Q58" i="4"/>
  <c r="Q59" i="4"/>
  <c r="C53" i="27" s="1"/>
  <c r="Q60" i="4"/>
  <c r="Q61" i="4"/>
  <c r="Q62" i="4"/>
  <c r="Q63" i="4"/>
  <c r="Q64" i="4"/>
  <c r="C58" i="27" s="1"/>
  <c r="Q65" i="4"/>
  <c r="C59" i="27" s="1"/>
  <c r="Q66" i="4"/>
  <c r="Q67" i="4"/>
  <c r="C61" i="27" s="1"/>
  <c r="Q68" i="4"/>
  <c r="Q69" i="4"/>
  <c r="Q70" i="4"/>
  <c r="Q71" i="4"/>
  <c r="Q72" i="4"/>
  <c r="C66" i="27" s="1"/>
  <c r="Q73" i="4"/>
  <c r="C67" i="27" s="1"/>
  <c r="Q74" i="4"/>
  <c r="Q75" i="4"/>
  <c r="C69" i="27" s="1"/>
  <c r="Q76" i="4"/>
  <c r="Q77" i="4"/>
  <c r="Q78" i="4"/>
  <c r="Q79" i="4"/>
  <c r="Q80" i="4"/>
  <c r="C74" i="27" s="1"/>
  <c r="Q81" i="4"/>
  <c r="C75" i="27" s="1"/>
  <c r="Q82" i="4"/>
  <c r="Q83" i="4"/>
  <c r="C77" i="27" s="1"/>
  <c r="Q84" i="4"/>
  <c r="Q85" i="4"/>
  <c r="Q86" i="4"/>
  <c r="Q87" i="4"/>
  <c r="Q88" i="4"/>
  <c r="C82" i="27" s="1"/>
  <c r="Q89" i="4"/>
  <c r="C83" i="27" s="1"/>
  <c r="Q90" i="4"/>
  <c r="Q91" i="4"/>
  <c r="C85" i="27" s="1"/>
  <c r="Q92" i="4"/>
  <c r="Q93" i="4"/>
  <c r="Q94" i="4"/>
  <c r="Q95" i="4"/>
  <c r="Q96" i="4"/>
  <c r="C90" i="27" s="1"/>
  <c r="Q97" i="4"/>
  <c r="C91" i="27" s="1"/>
  <c r="Q98" i="4"/>
  <c r="Q99" i="4"/>
  <c r="C93" i="27" s="1"/>
  <c r="Q100" i="4"/>
  <c r="Q101" i="4"/>
  <c r="Q102" i="4"/>
  <c r="Q103" i="4"/>
  <c r="Q104" i="4"/>
  <c r="C98" i="27" s="1"/>
  <c r="Q105" i="4"/>
  <c r="C99" i="27" s="1"/>
  <c r="Q106" i="4"/>
  <c r="Q107" i="4"/>
  <c r="C101" i="27" s="1"/>
  <c r="Q108" i="4"/>
  <c r="Q109" i="4"/>
  <c r="Q110" i="4"/>
  <c r="Q111" i="4"/>
  <c r="Q112" i="4"/>
  <c r="C106" i="27" s="1"/>
  <c r="Q113" i="4"/>
  <c r="C107" i="27" s="1"/>
  <c r="Q114" i="4"/>
  <c r="Q115" i="4"/>
  <c r="C109" i="27" s="1"/>
  <c r="Q116" i="4"/>
  <c r="Q117" i="4"/>
  <c r="Q118" i="4"/>
  <c r="Q119" i="4"/>
  <c r="Q120" i="4"/>
  <c r="C114" i="27" s="1"/>
  <c r="Q121" i="4"/>
  <c r="C115" i="27" s="1"/>
  <c r="Q122" i="4"/>
  <c r="Q123" i="4"/>
  <c r="C117" i="27" s="1"/>
  <c r="Q124" i="4"/>
  <c r="Q125" i="4"/>
  <c r="Q126" i="4"/>
  <c r="Q127" i="4"/>
  <c r="Q128" i="4"/>
  <c r="C122" i="27" s="1"/>
  <c r="Q129" i="4"/>
  <c r="C123" i="27" s="1"/>
  <c r="Q130" i="4"/>
  <c r="Q131" i="4"/>
  <c r="C125" i="27" s="1"/>
  <c r="Q132" i="4"/>
  <c r="Q133" i="4"/>
  <c r="Q134" i="4"/>
  <c r="Q135" i="4"/>
  <c r="Q136" i="4"/>
  <c r="C130" i="27" s="1"/>
  <c r="Q137" i="4"/>
  <c r="C131" i="27" s="1"/>
  <c r="Q138" i="4"/>
  <c r="Q139" i="4"/>
  <c r="C133" i="27" s="1"/>
  <c r="Q140" i="4"/>
  <c r="Q141" i="4"/>
  <c r="Q142" i="4"/>
  <c r="Q143" i="4"/>
  <c r="Q144" i="4"/>
  <c r="C138" i="27" s="1"/>
  <c r="Q145" i="4"/>
  <c r="C139" i="27" s="1"/>
  <c r="Q146" i="4"/>
  <c r="Q147" i="4"/>
  <c r="C141" i="27" s="1"/>
  <c r="Q148" i="4"/>
  <c r="Q149" i="4"/>
  <c r="Q150" i="4"/>
  <c r="Q151" i="4"/>
  <c r="Q152" i="4"/>
  <c r="C146" i="27" s="1"/>
  <c r="Q153" i="4"/>
  <c r="C147" i="27" s="1"/>
  <c r="Q154" i="4"/>
  <c r="Q155" i="4"/>
  <c r="C149" i="27" s="1"/>
  <c r="Q156" i="4"/>
  <c r="Q157" i="4"/>
  <c r="Q158" i="4"/>
  <c r="Q159" i="4"/>
  <c r="Q160" i="4"/>
  <c r="C154" i="27" s="1"/>
  <c r="Q161" i="4"/>
  <c r="C155" i="27" s="1"/>
  <c r="Q162" i="4"/>
  <c r="Q163" i="4"/>
  <c r="C157" i="27" s="1"/>
  <c r="Q164" i="4"/>
  <c r="Q165" i="4"/>
  <c r="Q166" i="4"/>
  <c r="Q167" i="4"/>
  <c r="Q168" i="4"/>
  <c r="C162" i="27" s="1"/>
  <c r="Q169" i="4"/>
  <c r="C163" i="27" s="1"/>
  <c r="Q170" i="4"/>
  <c r="Q172" i="4"/>
  <c r="C166" i="27" s="1"/>
  <c r="Q173" i="4"/>
  <c r="Q174" i="4"/>
  <c r="Q175" i="4"/>
  <c r="Q176" i="4"/>
  <c r="C170" i="27" s="1"/>
  <c r="Q177" i="4"/>
  <c r="Q178" i="4"/>
  <c r="Q179" i="4"/>
  <c r="Q180" i="4"/>
  <c r="Q181" i="4"/>
  <c r="Q182" i="4"/>
  <c r="Q183" i="4"/>
  <c r="Q184" i="4"/>
  <c r="Q185" i="4"/>
  <c r="Q186" i="4"/>
  <c r="Q187" i="4"/>
  <c r="Q188" i="4"/>
  <c r="Q189" i="4"/>
  <c r="Q190" i="4"/>
  <c r="Q191" i="4"/>
  <c r="Q192" i="4"/>
  <c r="Q193" i="4"/>
  <c r="Q194" i="4"/>
  <c r="Q195" i="4"/>
  <c r="Q196" i="4"/>
  <c r="Q197" i="4"/>
  <c r="Q198" i="4"/>
  <c r="Q199" i="4"/>
  <c r="Q200" i="4"/>
  <c r="Q201" i="4"/>
  <c r="Q202" i="4"/>
  <c r="Q203" i="4"/>
  <c r="Q204" i="4"/>
  <c r="Q205" i="4"/>
  <c r="Q206" i="4"/>
  <c r="Q207" i="4"/>
  <c r="Q208" i="4"/>
  <c r="Q209" i="4"/>
  <c r="Q210" i="4"/>
  <c r="Q211" i="4"/>
  <c r="Q212" i="4"/>
  <c r="Q213" i="4"/>
  <c r="Q214" i="4"/>
  <c r="Q215" i="4"/>
  <c r="Q216" i="4"/>
  <c r="Q217" i="4"/>
  <c r="Q218" i="4"/>
  <c r="Q219" i="4"/>
  <c r="Q220" i="4"/>
  <c r="Q221" i="4"/>
  <c r="Q222" i="4"/>
  <c r="Q223" i="4"/>
  <c r="Q224" i="4"/>
  <c r="Q225" i="4"/>
  <c r="Q226" i="4"/>
  <c r="Q227" i="4"/>
  <c r="Q228" i="4"/>
  <c r="Q229" i="4"/>
  <c r="Q230" i="4"/>
  <c r="Q231" i="4"/>
  <c r="Q232" i="4"/>
  <c r="Q233" i="4"/>
  <c r="Q234" i="4"/>
  <c r="Q235" i="4"/>
  <c r="Q236" i="4"/>
  <c r="Q237" i="4"/>
  <c r="Q238" i="4"/>
  <c r="Q239" i="4"/>
  <c r="Q240" i="4"/>
  <c r="Q241" i="4"/>
  <c r="Q242" i="4"/>
  <c r="Q243" i="4"/>
  <c r="Q244" i="4"/>
  <c r="Q245" i="4"/>
  <c r="Q246" i="4"/>
  <c r="Q247" i="4"/>
  <c r="Q248" i="4"/>
  <c r="Q249" i="4"/>
  <c r="Q250" i="4"/>
  <c r="Q251" i="4"/>
  <c r="Q252" i="4"/>
  <c r="Q253" i="4"/>
  <c r="Q254" i="4"/>
  <c r="Q255" i="4"/>
  <c r="Q256" i="4"/>
  <c r="Q257" i="4"/>
  <c r="Q258" i="4"/>
  <c r="Q259" i="4"/>
  <c r="Q260" i="4"/>
  <c r="Q261" i="4"/>
  <c r="Q262" i="4"/>
  <c r="Q263" i="4"/>
  <c r="Q264" i="4"/>
  <c r="Q265" i="4"/>
  <c r="Q266" i="4"/>
  <c r="Q267" i="4"/>
  <c r="Q268" i="4"/>
  <c r="Q269" i="4"/>
  <c r="Q270" i="4"/>
  <c r="Q271" i="4"/>
  <c r="Q272" i="4"/>
  <c r="Q273" i="4"/>
  <c r="Q274" i="4"/>
  <c r="Q275" i="4"/>
  <c r="Q276" i="4"/>
  <c r="Q277" i="4"/>
  <c r="Q278" i="4"/>
  <c r="Q279" i="4"/>
  <c r="Q280" i="4"/>
  <c r="Q281" i="4"/>
  <c r="Q282" i="4"/>
  <c r="Q283" i="4"/>
  <c r="Q284" i="4"/>
  <c r="Q285" i="4"/>
  <c r="Q286" i="4"/>
  <c r="Q287" i="4"/>
  <c r="Q288" i="4"/>
  <c r="Q289" i="4"/>
  <c r="Q290" i="4"/>
  <c r="Q291" i="4"/>
  <c r="Q292" i="4"/>
  <c r="Q293" i="4"/>
  <c r="Q294" i="4"/>
  <c r="Q295" i="4"/>
  <c r="Q296" i="4"/>
  <c r="Q297" i="4"/>
  <c r="Q298" i="4"/>
  <c r="Q299" i="4"/>
  <c r="Q300" i="4"/>
  <c r="Q301" i="4"/>
  <c r="Q302" i="4"/>
  <c r="Q303" i="4"/>
  <c r="Q304" i="4"/>
  <c r="Q305" i="4"/>
  <c r="Q306" i="4"/>
  <c r="Q307" i="4"/>
  <c r="Q308" i="4"/>
  <c r="Q309" i="4"/>
  <c r="Q310" i="4"/>
  <c r="Q311" i="4"/>
  <c r="Q312" i="4"/>
  <c r="Q313" i="4"/>
  <c r="Q314" i="4"/>
  <c r="Q315" i="4"/>
  <c r="Q316" i="4"/>
  <c r="Q317" i="4"/>
  <c r="Q318" i="4"/>
  <c r="Q319" i="4"/>
  <c r="Q320" i="4"/>
  <c r="Q321" i="4"/>
  <c r="Q322" i="4"/>
  <c r="Q323" i="4"/>
  <c r="Q324" i="4"/>
  <c r="Q325" i="4"/>
  <c r="Q326" i="4"/>
  <c r="Q327" i="4"/>
  <c r="Q328" i="4"/>
  <c r="Q329" i="4"/>
  <c r="Q330" i="4"/>
  <c r="Q331" i="4"/>
  <c r="Q332" i="4"/>
  <c r="Q333" i="4"/>
  <c r="Q334" i="4"/>
  <c r="Q335" i="4"/>
  <c r="Q336" i="4"/>
  <c r="Q337" i="4"/>
  <c r="Q338" i="4"/>
  <c r="Q339" i="4"/>
  <c r="Q340" i="4"/>
  <c r="Q341" i="4"/>
  <c r="Q342" i="4"/>
  <c r="Q343" i="4"/>
  <c r="Q344" i="4"/>
  <c r="Q345" i="4"/>
  <c r="Q346" i="4"/>
  <c r="Q347" i="4"/>
  <c r="Q348" i="4"/>
  <c r="Q349" i="4"/>
  <c r="Q350" i="4"/>
  <c r="Q351" i="4"/>
  <c r="Q352" i="4"/>
  <c r="Q353" i="4"/>
  <c r="Q354" i="4"/>
  <c r="Q355" i="4"/>
  <c r="Q356" i="4"/>
  <c r="Q357" i="4"/>
  <c r="Q358" i="4"/>
  <c r="Q359" i="4"/>
  <c r="Q360" i="4"/>
  <c r="Q361" i="4"/>
  <c r="Q362" i="4"/>
  <c r="Q363" i="4"/>
  <c r="Q364" i="4"/>
  <c r="Q365" i="4"/>
  <c r="Q366" i="4"/>
  <c r="Q367" i="4"/>
  <c r="Q368" i="4"/>
  <c r="Q369" i="4"/>
  <c r="Q370" i="4"/>
  <c r="Q371" i="4"/>
  <c r="Q372" i="4"/>
  <c r="Q373" i="4"/>
  <c r="Q374" i="4"/>
  <c r="Q375" i="4"/>
  <c r="Q376" i="4"/>
  <c r="Q377" i="4"/>
  <c r="Q378" i="4"/>
  <c r="Q379" i="4"/>
  <c r="Q380" i="4"/>
  <c r="Q381" i="4"/>
  <c r="Q382" i="4"/>
  <c r="Q383" i="4"/>
  <c r="Q384" i="4"/>
  <c r="Q385" i="4"/>
  <c r="Q386" i="4"/>
  <c r="Q387" i="4"/>
  <c r="Q388" i="4"/>
  <c r="Q389" i="4"/>
  <c r="Q390" i="4"/>
  <c r="Q391" i="4"/>
  <c r="Q392" i="4"/>
  <c r="Q393" i="4"/>
  <c r="Q394" i="4"/>
  <c r="Q395" i="4"/>
  <c r="Q396" i="4"/>
  <c r="Q397" i="4"/>
  <c r="Q398" i="4"/>
  <c r="Q399" i="4"/>
  <c r="Q400" i="4"/>
  <c r="Q401" i="4"/>
  <c r="Q402" i="4"/>
  <c r="Q403" i="4"/>
  <c r="Q404" i="4"/>
  <c r="Q405" i="4"/>
  <c r="Q406" i="4"/>
  <c r="Q407" i="4"/>
  <c r="Q408" i="4"/>
  <c r="Q409" i="4"/>
  <c r="Q410" i="4"/>
  <c r="Q411" i="4"/>
  <c r="Q412" i="4"/>
  <c r="Q413" i="4"/>
  <c r="Q414" i="4"/>
  <c r="Q415" i="4"/>
  <c r="Q416" i="4"/>
  <c r="Q417" i="4"/>
  <c r="Q418" i="4"/>
  <c r="Q419" i="4"/>
  <c r="Q420" i="4"/>
  <c r="Q421" i="4"/>
  <c r="Q422" i="4"/>
  <c r="Q423" i="4"/>
  <c r="Q424" i="4"/>
  <c r="Q425" i="4"/>
  <c r="Q426" i="4"/>
  <c r="Q427" i="4"/>
  <c r="Q428" i="4"/>
  <c r="Q429" i="4"/>
  <c r="Q430" i="4"/>
  <c r="Q431" i="4"/>
  <c r="Q432" i="4"/>
  <c r="Q433" i="4"/>
  <c r="Q434" i="4"/>
  <c r="Q435" i="4"/>
  <c r="Q436" i="4"/>
  <c r="Q437" i="4"/>
  <c r="Q438" i="4"/>
  <c r="Q439" i="4"/>
  <c r="Q440" i="4"/>
  <c r="Q441" i="4"/>
  <c r="Q442" i="4"/>
  <c r="Q443" i="4"/>
  <c r="Q444" i="4"/>
  <c r="Q445" i="4"/>
  <c r="Q446" i="4"/>
  <c r="Q447" i="4"/>
  <c r="Q448" i="4"/>
  <c r="Q449" i="4"/>
  <c r="Q450" i="4"/>
  <c r="Q451" i="4"/>
  <c r="Q452" i="4"/>
  <c r="Q453" i="4"/>
  <c r="Q454" i="4"/>
  <c r="Q455" i="4"/>
  <c r="Q456" i="4"/>
  <c r="Q457" i="4"/>
  <c r="Q458" i="4"/>
  <c r="Q459" i="4"/>
  <c r="Q460" i="4"/>
  <c r="Q461" i="4"/>
  <c r="Q462" i="4"/>
  <c r="Q463" i="4"/>
  <c r="Q464" i="4"/>
  <c r="Q465" i="4"/>
  <c r="Q466" i="4"/>
  <c r="Q467" i="4"/>
  <c r="Q468" i="4"/>
  <c r="Q469" i="4"/>
  <c r="Q470" i="4"/>
  <c r="Q471" i="4"/>
  <c r="Q472" i="4"/>
  <c r="Q473" i="4"/>
  <c r="Q474" i="4"/>
  <c r="Q475" i="4"/>
  <c r="Q476" i="4"/>
  <c r="Q477" i="4"/>
  <c r="Q478" i="4"/>
  <c r="Q479" i="4"/>
  <c r="Q480" i="4"/>
  <c r="Q481" i="4"/>
  <c r="Q482" i="4"/>
  <c r="Q483" i="4"/>
  <c r="Q484" i="4"/>
  <c r="Q485" i="4"/>
  <c r="Q486" i="4"/>
  <c r="Q487" i="4"/>
  <c r="Q488" i="4"/>
  <c r="Q489" i="4"/>
  <c r="Q490" i="4"/>
  <c r="Q491" i="4"/>
  <c r="Q492" i="4"/>
  <c r="Q493" i="4"/>
  <c r="Q494" i="4"/>
  <c r="Q495" i="4"/>
  <c r="Q496" i="4"/>
  <c r="Q497" i="4"/>
  <c r="Q498" i="4"/>
  <c r="Q499" i="4"/>
  <c r="Q500" i="4"/>
  <c r="Q501" i="4"/>
  <c r="Q502" i="4"/>
  <c r="Q503" i="4"/>
  <c r="Q504" i="4"/>
  <c r="Q505" i="4"/>
  <c r="Q506" i="4"/>
  <c r="Q507" i="4"/>
  <c r="Q508" i="4"/>
  <c r="Q509" i="4"/>
  <c r="Q510" i="4"/>
  <c r="Q511" i="4"/>
  <c r="Q512" i="4"/>
  <c r="Q513" i="4"/>
  <c r="Q514" i="4"/>
  <c r="Q515" i="4"/>
  <c r="Q516" i="4"/>
  <c r="Q517" i="4"/>
  <c r="Q518" i="4"/>
  <c r="Q519" i="4"/>
  <c r="Q520" i="4"/>
  <c r="Q521" i="4"/>
  <c r="Q522" i="4"/>
  <c r="Q523" i="4"/>
  <c r="Q524" i="4"/>
  <c r="Q525" i="4"/>
  <c r="Q526" i="4"/>
  <c r="Q527" i="4"/>
  <c r="Q528" i="4"/>
  <c r="Q529" i="4"/>
  <c r="Q530" i="4"/>
  <c r="Q531" i="4"/>
  <c r="Q532" i="4"/>
  <c r="Q533" i="4"/>
  <c r="Q534" i="4"/>
  <c r="Q535" i="4"/>
  <c r="Q536" i="4"/>
  <c r="Q537" i="4"/>
  <c r="Q538" i="4"/>
  <c r="Q539" i="4"/>
  <c r="Q540" i="4"/>
  <c r="Q541" i="4"/>
  <c r="Q542" i="4"/>
  <c r="Q543" i="4"/>
  <c r="Q544" i="4"/>
  <c r="Q545" i="4"/>
  <c r="Q546" i="4"/>
  <c r="Q547" i="4"/>
  <c r="Q548" i="4"/>
  <c r="Q549" i="4"/>
  <c r="Q550" i="4"/>
  <c r="Q551" i="4"/>
  <c r="Q552" i="4"/>
  <c r="Q553" i="4"/>
  <c r="Q554" i="4"/>
  <c r="Q555" i="4"/>
  <c r="Q556" i="4"/>
  <c r="Q557" i="4"/>
  <c r="Q558" i="4"/>
  <c r="Q559" i="4"/>
  <c r="Q560" i="4"/>
  <c r="Q561" i="4"/>
  <c r="Q562" i="4"/>
  <c r="Q563" i="4"/>
  <c r="Q564" i="4"/>
  <c r="Q565" i="4"/>
  <c r="Q566" i="4"/>
  <c r="Q567" i="4"/>
  <c r="Q568" i="4"/>
  <c r="Q569" i="4"/>
  <c r="Q570" i="4"/>
  <c r="Q571" i="4"/>
  <c r="Q572" i="4"/>
  <c r="Q573" i="4"/>
  <c r="Q574" i="4"/>
  <c r="Q575" i="4"/>
  <c r="Q576" i="4"/>
  <c r="Q577" i="4"/>
  <c r="Q578" i="4"/>
  <c r="Q579" i="4"/>
  <c r="Q580" i="4"/>
  <c r="Q581" i="4"/>
  <c r="Q582" i="4"/>
  <c r="Q583" i="4"/>
  <c r="Q584" i="4"/>
  <c r="Q585" i="4"/>
  <c r="Q586" i="4"/>
  <c r="Q587" i="4"/>
  <c r="Q588" i="4"/>
  <c r="Q589" i="4"/>
  <c r="Q590" i="4"/>
  <c r="Q591" i="4"/>
  <c r="Q592" i="4"/>
  <c r="Q593" i="4"/>
  <c r="Q594" i="4"/>
  <c r="Q595" i="4"/>
  <c r="Q596" i="4"/>
  <c r="Q597" i="4"/>
  <c r="Q598" i="4"/>
  <c r="Q599" i="4"/>
  <c r="Q600" i="4"/>
  <c r="Q601" i="4"/>
  <c r="Q602" i="4"/>
  <c r="Q603" i="4"/>
  <c r="Q604" i="4"/>
  <c r="Q605" i="4"/>
  <c r="Q606" i="4"/>
  <c r="Q607" i="4"/>
  <c r="Q608" i="4"/>
  <c r="Q609" i="4"/>
  <c r="Q610" i="4"/>
  <c r="Q611" i="4"/>
  <c r="Q612" i="4"/>
  <c r="Q613" i="4"/>
  <c r="Q614" i="4"/>
  <c r="Q615" i="4"/>
  <c r="Q616" i="4"/>
  <c r="Q617" i="4"/>
  <c r="Q618" i="4"/>
  <c r="Q619" i="4"/>
  <c r="Q620" i="4"/>
  <c r="Q621" i="4"/>
  <c r="Q622" i="4"/>
  <c r="Q623" i="4"/>
  <c r="Q624" i="4"/>
  <c r="Q625" i="4"/>
  <c r="Q626" i="4"/>
  <c r="Q627" i="4"/>
  <c r="Q628" i="4"/>
  <c r="Q629" i="4"/>
  <c r="Q630" i="4"/>
  <c r="Q631" i="4"/>
  <c r="Q632" i="4"/>
  <c r="Q633" i="4"/>
  <c r="Q634" i="4"/>
  <c r="Q635" i="4"/>
  <c r="Q636" i="4"/>
  <c r="Q637" i="4"/>
  <c r="Q638" i="4"/>
  <c r="Q639" i="4"/>
  <c r="Q640" i="4"/>
  <c r="Q641" i="4"/>
  <c r="Q642" i="4"/>
  <c r="Q643" i="4"/>
  <c r="Q644" i="4"/>
  <c r="Q645" i="4"/>
  <c r="Q646" i="4"/>
  <c r="Q647" i="4"/>
  <c r="Q648" i="4"/>
  <c r="Q649" i="4"/>
  <c r="Q650" i="4"/>
  <c r="Q651" i="4"/>
  <c r="Q652" i="4"/>
  <c r="Q653" i="4"/>
  <c r="Q654" i="4"/>
  <c r="Q655" i="4"/>
  <c r="Q656" i="4"/>
  <c r="Q657" i="4"/>
  <c r="Q658" i="4"/>
  <c r="Q659" i="4"/>
  <c r="Q660" i="4"/>
  <c r="Q661" i="4"/>
  <c r="Q662" i="4"/>
  <c r="Q663" i="4"/>
  <c r="Q664" i="4"/>
  <c r="Q665" i="4"/>
  <c r="Q666" i="4"/>
  <c r="Q667" i="4"/>
  <c r="Q668" i="4"/>
  <c r="Q669" i="4"/>
  <c r="Q670" i="4"/>
  <c r="Q671" i="4"/>
  <c r="Q672" i="4"/>
  <c r="Q673" i="4"/>
  <c r="Q674" i="4"/>
  <c r="Q675" i="4"/>
  <c r="Q676" i="4"/>
  <c r="Q677" i="4"/>
  <c r="Q678" i="4"/>
  <c r="Q679" i="4"/>
  <c r="Q680" i="4"/>
  <c r="Q681" i="4"/>
  <c r="Q682" i="4"/>
  <c r="Q683" i="4"/>
  <c r="Q684" i="4"/>
  <c r="Q685" i="4"/>
  <c r="Q686" i="4"/>
  <c r="Q687" i="4"/>
  <c r="Q688" i="4"/>
  <c r="Q689" i="4"/>
  <c r="Q690" i="4"/>
  <c r="Q691" i="4"/>
  <c r="Q692" i="4"/>
  <c r="Q693" i="4"/>
  <c r="Q694" i="4"/>
  <c r="Q695" i="4"/>
  <c r="Q696" i="4"/>
  <c r="Q697" i="4"/>
  <c r="Q698" i="4"/>
  <c r="Q699" i="4"/>
  <c r="Q700" i="4"/>
  <c r="Q701" i="4"/>
  <c r="Q702" i="4"/>
  <c r="Q703" i="4"/>
  <c r="Q704" i="4"/>
  <c r="Q705" i="4"/>
  <c r="Q706" i="4"/>
  <c r="Q707" i="4"/>
  <c r="Q708" i="4"/>
  <c r="Q709" i="4"/>
  <c r="Q710" i="4"/>
  <c r="Q711" i="4"/>
  <c r="Q712" i="4"/>
  <c r="Q713" i="4"/>
  <c r="Q714" i="4"/>
  <c r="Q715" i="4"/>
  <c r="Q716" i="4"/>
  <c r="Q717" i="4"/>
  <c r="Q718" i="4"/>
  <c r="Q719" i="4"/>
  <c r="Q720" i="4"/>
  <c r="Q721" i="4"/>
  <c r="Q722" i="4"/>
  <c r="Q723" i="4"/>
  <c r="Q724" i="4"/>
  <c r="Q725" i="4"/>
  <c r="Q726" i="4"/>
  <c r="Q727" i="4"/>
  <c r="Q728" i="4"/>
  <c r="Q729" i="4"/>
  <c r="Q730" i="4"/>
  <c r="Q731" i="4"/>
  <c r="Q732" i="4"/>
  <c r="Q733" i="4"/>
  <c r="Q734" i="4"/>
  <c r="Q735" i="4"/>
  <c r="Q736" i="4"/>
  <c r="Q737" i="4"/>
  <c r="Q738" i="4"/>
  <c r="Q739" i="4"/>
  <c r="Q740" i="4"/>
  <c r="Q741" i="4"/>
  <c r="Q742" i="4"/>
  <c r="Q743" i="4"/>
  <c r="Q744" i="4"/>
  <c r="Q745" i="4"/>
  <c r="Q746" i="4"/>
  <c r="Q747" i="4"/>
  <c r="Q748" i="4"/>
  <c r="Q749" i="4"/>
  <c r="Q750" i="4"/>
  <c r="Q751" i="4"/>
  <c r="Q752" i="4"/>
  <c r="Q753" i="4"/>
  <c r="Q754" i="4"/>
  <c r="Q755" i="4"/>
  <c r="Q756" i="4"/>
  <c r="Q757" i="4"/>
  <c r="Q758" i="4"/>
  <c r="Q759" i="4"/>
  <c r="Q760" i="4"/>
  <c r="Q761" i="4"/>
  <c r="Q762" i="4"/>
  <c r="Q763" i="4"/>
  <c r="Q764" i="4"/>
  <c r="Q765" i="4"/>
  <c r="Q766" i="4"/>
  <c r="Q767" i="4"/>
  <c r="Q768" i="4"/>
  <c r="Q769" i="4"/>
  <c r="Q770" i="4"/>
  <c r="Q771" i="4"/>
  <c r="Q772" i="4"/>
  <c r="Q773" i="4"/>
  <c r="Q774" i="4"/>
  <c r="Q775" i="4"/>
  <c r="Q776" i="4"/>
  <c r="Q777" i="4"/>
  <c r="Q778" i="4"/>
  <c r="Q779" i="4"/>
  <c r="Q780" i="4"/>
  <c r="Q781" i="4"/>
  <c r="Q782" i="4"/>
  <c r="Q783" i="4"/>
  <c r="Q784" i="4"/>
  <c r="Q785" i="4"/>
  <c r="Q786" i="4"/>
  <c r="Q787" i="4"/>
  <c r="Q788" i="4"/>
  <c r="Q789" i="4"/>
  <c r="Q790" i="4"/>
  <c r="Q791" i="4"/>
  <c r="Q792" i="4"/>
  <c r="Q793" i="4"/>
  <c r="Q794" i="4"/>
  <c r="Q795" i="4"/>
  <c r="Q796" i="4"/>
  <c r="Q797" i="4"/>
  <c r="Q798" i="4"/>
  <c r="Q799" i="4"/>
  <c r="Q800" i="4"/>
  <c r="Q801" i="4"/>
  <c r="Q802" i="4"/>
  <c r="Q803" i="4"/>
  <c r="Q804" i="4"/>
  <c r="Q805" i="4"/>
  <c r="Q806" i="4"/>
  <c r="Q807" i="4"/>
  <c r="Q808" i="4"/>
  <c r="Q809" i="4"/>
  <c r="Q810" i="4"/>
  <c r="Q811" i="4"/>
  <c r="Q812" i="4"/>
  <c r="Q813" i="4"/>
  <c r="Q814" i="4"/>
  <c r="Q815" i="4"/>
  <c r="Q816" i="4"/>
  <c r="Q817" i="4"/>
  <c r="Q818" i="4"/>
  <c r="Q819" i="4"/>
  <c r="Q820" i="4"/>
  <c r="Q821" i="4"/>
  <c r="Q822" i="4"/>
  <c r="Q823" i="4"/>
  <c r="Q824" i="4"/>
  <c r="Q825" i="4"/>
  <c r="Q826" i="4"/>
  <c r="Q827" i="4"/>
  <c r="Q828" i="4"/>
  <c r="Q829" i="4"/>
  <c r="Q830" i="4"/>
  <c r="Q831" i="4"/>
  <c r="Q832" i="4"/>
  <c r="Q833" i="4"/>
  <c r="Q834" i="4"/>
  <c r="Q835" i="4"/>
  <c r="Q836" i="4"/>
  <c r="Q837" i="4"/>
  <c r="Q838" i="4"/>
  <c r="Q839" i="4"/>
  <c r="Q840" i="4"/>
  <c r="Q841" i="4"/>
  <c r="Q842" i="4"/>
  <c r="Q843" i="4"/>
  <c r="Q844" i="4"/>
  <c r="Q845" i="4"/>
  <c r="Q846" i="4"/>
  <c r="Q847" i="4"/>
  <c r="Q848" i="4"/>
  <c r="Q849" i="4"/>
  <c r="Q850" i="4"/>
  <c r="Q851" i="4"/>
  <c r="Q852" i="4"/>
  <c r="Q853" i="4"/>
  <c r="Q854" i="4"/>
  <c r="Q855" i="4"/>
  <c r="Q856" i="4"/>
  <c r="Q857" i="4"/>
  <c r="Q858" i="4"/>
  <c r="Q859" i="4"/>
  <c r="Q860" i="4"/>
  <c r="Q861" i="4"/>
  <c r="Q862" i="4"/>
  <c r="Q863" i="4"/>
  <c r="Q864" i="4"/>
  <c r="Q865" i="4"/>
  <c r="Q866" i="4"/>
  <c r="Q867" i="4"/>
  <c r="Q868" i="4"/>
  <c r="Q869" i="4"/>
  <c r="Q870" i="4"/>
  <c r="Q871" i="4"/>
  <c r="Q872" i="4"/>
  <c r="Q873" i="4"/>
  <c r="Q874" i="4"/>
  <c r="Q875" i="4"/>
  <c r="Q876" i="4"/>
  <c r="Q877" i="4"/>
  <c r="Q878" i="4"/>
  <c r="Q879" i="4"/>
  <c r="Q880" i="4"/>
  <c r="Q881" i="4"/>
  <c r="Q882" i="4"/>
  <c r="Q883" i="4"/>
  <c r="Q884" i="4"/>
  <c r="Q885" i="4"/>
  <c r="Q886" i="4"/>
  <c r="Q887" i="4"/>
  <c r="Q888" i="4"/>
  <c r="Q889" i="4"/>
  <c r="Q890" i="4"/>
  <c r="Q891" i="4"/>
  <c r="Q892" i="4"/>
  <c r="Q893" i="4"/>
  <c r="Q894" i="4"/>
  <c r="Q895" i="4"/>
  <c r="Q896" i="4"/>
  <c r="Q897" i="4"/>
  <c r="Q898" i="4"/>
  <c r="Q899" i="4"/>
  <c r="Q900" i="4"/>
  <c r="Q901" i="4"/>
  <c r="Q902" i="4"/>
  <c r="Q903" i="4"/>
  <c r="Q904" i="4"/>
  <c r="Q905" i="4"/>
  <c r="Q906" i="4"/>
  <c r="Q907" i="4"/>
  <c r="Q908" i="4"/>
  <c r="Q909" i="4"/>
  <c r="Q910" i="4"/>
  <c r="Q911" i="4"/>
  <c r="Q912" i="4"/>
  <c r="Q913" i="4"/>
  <c r="Q914" i="4"/>
  <c r="Q915" i="4"/>
  <c r="Q916" i="4"/>
  <c r="Q917" i="4"/>
  <c r="Q918" i="4"/>
  <c r="Q919" i="4"/>
  <c r="Q920" i="4"/>
  <c r="Q921" i="4"/>
  <c r="Q922" i="4"/>
  <c r="Q923" i="4"/>
  <c r="Q924" i="4"/>
  <c r="Q925" i="4"/>
  <c r="Q926" i="4"/>
  <c r="Q927" i="4"/>
  <c r="Q928" i="4"/>
  <c r="Q929" i="4"/>
  <c r="Q930" i="4"/>
  <c r="Q931" i="4"/>
  <c r="Q932" i="4"/>
  <c r="Q933" i="4"/>
  <c r="Q934" i="4"/>
  <c r="Q935" i="4"/>
  <c r="Q936" i="4"/>
  <c r="Q937" i="4"/>
  <c r="Q938" i="4"/>
  <c r="Q939" i="4"/>
  <c r="Q940" i="4"/>
  <c r="Q941" i="4"/>
  <c r="Q942" i="4"/>
  <c r="Q943" i="4"/>
  <c r="Q944" i="4"/>
  <c r="Q945" i="4"/>
  <c r="Q946" i="4"/>
  <c r="Q947" i="4"/>
  <c r="Q948" i="4"/>
  <c r="Q949" i="4"/>
  <c r="Q950" i="4"/>
  <c r="Q951" i="4"/>
  <c r="Q952" i="4"/>
  <c r="Q953" i="4"/>
  <c r="Q954" i="4"/>
  <c r="Q955" i="4"/>
  <c r="Q956" i="4"/>
  <c r="Q957" i="4"/>
  <c r="Q958" i="4"/>
  <c r="Q959" i="4"/>
  <c r="Q960" i="4"/>
  <c r="Q961" i="4"/>
  <c r="Q962" i="4"/>
  <c r="Q963" i="4"/>
  <c r="Q964" i="4"/>
  <c r="Q965" i="4"/>
  <c r="Q966" i="4"/>
  <c r="Q967" i="4"/>
  <c r="Q968" i="4"/>
  <c r="Q969" i="4"/>
  <c r="Q970" i="4"/>
  <c r="Q971" i="4"/>
  <c r="Q972" i="4"/>
  <c r="Q973" i="4"/>
  <c r="Q974" i="4"/>
  <c r="Q975" i="4"/>
  <c r="Q976" i="4"/>
  <c r="Q977" i="4"/>
  <c r="Q978" i="4"/>
  <c r="Q979" i="4"/>
  <c r="Q980" i="4"/>
  <c r="Q981" i="4"/>
  <c r="Q982" i="4"/>
  <c r="Q983" i="4"/>
  <c r="Q984" i="4"/>
  <c r="Q985" i="4"/>
  <c r="Q986" i="4"/>
  <c r="Q987" i="4"/>
  <c r="Q988" i="4"/>
  <c r="Q989" i="4"/>
  <c r="Q990" i="4"/>
  <c r="Q991" i="4"/>
  <c r="Q992" i="4"/>
  <c r="Q993" i="4"/>
  <c r="Q994" i="4"/>
  <c r="Q995" i="4"/>
  <c r="Q996" i="4"/>
  <c r="Q997" i="4"/>
  <c r="Q998" i="4"/>
  <c r="Q999" i="4"/>
  <c r="Q1000" i="4"/>
  <c r="Q1001" i="4"/>
  <c r="Q1002" i="4"/>
  <c r="Q1003" i="4"/>
  <c r="Q1004" i="4"/>
  <c r="Q1005" i="4"/>
  <c r="Q1006" i="4"/>
  <c r="I36" i="4"/>
  <c r="B30" i="27" s="1"/>
  <c r="E30" i="27" s="1"/>
  <c r="I37" i="4"/>
  <c r="I38" i="4"/>
  <c r="B32" i="27" s="1"/>
  <c r="E32" i="27" s="1"/>
  <c r="I39" i="4"/>
  <c r="I40" i="4"/>
  <c r="I41" i="4"/>
  <c r="I42" i="4"/>
  <c r="I43" i="4"/>
  <c r="B37" i="27" s="1"/>
  <c r="E37" i="27" s="1"/>
  <c r="I44" i="4"/>
  <c r="B38" i="27" s="1"/>
  <c r="I45" i="4"/>
  <c r="I46" i="4"/>
  <c r="B40" i="27" s="1"/>
  <c r="E40" i="27" s="1"/>
  <c r="I47" i="4"/>
  <c r="I48" i="4"/>
  <c r="I49" i="4"/>
  <c r="I50" i="4"/>
  <c r="I51" i="4"/>
  <c r="B45" i="27" s="1"/>
  <c r="E45" i="27" s="1"/>
  <c r="I52" i="4"/>
  <c r="B46" i="27" s="1"/>
  <c r="E46" i="27" s="1"/>
  <c r="I53" i="4"/>
  <c r="I54" i="4"/>
  <c r="B48" i="27" s="1"/>
  <c r="E48" i="27" s="1"/>
  <c r="I55" i="4"/>
  <c r="I56" i="4"/>
  <c r="I57" i="4"/>
  <c r="I58" i="4"/>
  <c r="I59" i="4"/>
  <c r="B53" i="27" s="1"/>
  <c r="I60" i="4"/>
  <c r="B54" i="27" s="1"/>
  <c r="E54" i="27" s="1"/>
  <c r="I61" i="4"/>
  <c r="I62" i="4"/>
  <c r="B56" i="27" s="1"/>
  <c r="E56" i="27" s="1"/>
  <c r="I63" i="4"/>
  <c r="I64" i="4"/>
  <c r="I65" i="4"/>
  <c r="I66" i="4"/>
  <c r="I67" i="4"/>
  <c r="B61" i="27" s="1"/>
  <c r="E61" i="27" s="1"/>
  <c r="I68" i="4"/>
  <c r="B62" i="27" s="1"/>
  <c r="E62" i="27" s="1"/>
  <c r="I69" i="4"/>
  <c r="I70" i="4"/>
  <c r="B64" i="27" s="1"/>
  <c r="E64" i="27" s="1"/>
  <c r="I71" i="4"/>
  <c r="I72" i="4"/>
  <c r="I73" i="4"/>
  <c r="B67" i="27" s="1"/>
  <c r="E67" i="27" s="1"/>
  <c r="I74" i="4"/>
  <c r="I75" i="4"/>
  <c r="I76" i="4"/>
  <c r="B70" i="27" s="1"/>
  <c r="E70" i="27" s="1"/>
  <c r="I77" i="4"/>
  <c r="B71" i="27" s="1"/>
  <c r="E71" i="27" s="1"/>
  <c r="I78" i="4"/>
  <c r="B72" i="27" s="1"/>
  <c r="E72" i="27" s="1"/>
  <c r="I79" i="4"/>
  <c r="I80" i="4"/>
  <c r="I81" i="4"/>
  <c r="B75" i="27" s="1"/>
  <c r="E75" i="27" s="1"/>
  <c r="I82" i="4"/>
  <c r="I83" i="4"/>
  <c r="B77" i="27" s="1"/>
  <c r="E77" i="27" s="1"/>
  <c r="I84" i="4"/>
  <c r="B78" i="27" s="1"/>
  <c r="E78" i="27" s="1"/>
  <c r="I85" i="4"/>
  <c r="B79" i="27" s="1"/>
  <c r="E79" i="27" s="1"/>
  <c r="I86" i="4"/>
  <c r="B80" i="27" s="1"/>
  <c r="E80" i="27" s="1"/>
  <c r="I87" i="4"/>
  <c r="I88" i="4"/>
  <c r="I89" i="4"/>
  <c r="B83" i="27" s="1"/>
  <c r="E83" i="27" s="1"/>
  <c r="I90" i="4"/>
  <c r="I91" i="4"/>
  <c r="I92" i="4"/>
  <c r="B86" i="27" s="1"/>
  <c r="E86" i="27" s="1"/>
  <c r="I93" i="4"/>
  <c r="B87" i="27" s="1"/>
  <c r="E87" i="27" s="1"/>
  <c r="I94" i="4"/>
  <c r="B88" i="27" s="1"/>
  <c r="E88" i="27" s="1"/>
  <c r="I95" i="4"/>
  <c r="I96" i="4"/>
  <c r="I97" i="4"/>
  <c r="B91" i="27" s="1"/>
  <c r="E91" i="27" s="1"/>
  <c r="I98" i="4"/>
  <c r="B92" i="27" s="1"/>
  <c r="E92" i="27" s="1"/>
  <c r="I99" i="4"/>
  <c r="I100" i="4"/>
  <c r="B94" i="27" s="1"/>
  <c r="E94" i="27" s="1"/>
  <c r="I101" i="4"/>
  <c r="B95" i="27" s="1"/>
  <c r="E95" i="27" s="1"/>
  <c r="I102" i="4"/>
  <c r="B96" i="27" s="1"/>
  <c r="E96" i="27" s="1"/>
  <c r="I103" i="4"/>
  <c r="I104" i="4"/>
  <c r="I105" i="4"/>
  <c r="B99" i="27" s="1"/>
  <c r="E99" i="27" s="1"/>
  <c r="I106" i="4"/>
  <c r="B100" i="27" s="1"/>
  <c r="E100" i="27" s="1"/>
  <c r="I107" i="4"/>
  <c r="I108" i="4"/>
  <c r="I109" i="4"/>
  <c r="I110" i="4"/>
  <c r="B104" i="27" s="1"/>
  <c r="E104" i="27" s="1"/>
  <c r="I111" i="4"/>
  <c r="I112" i="4"/>
  <c r="I113" i="4"/>
  <c r="B107" i="27" s="1"/>
  <c r="E107" i="27" s="1"/>
  <c r="I114" i="4"/>
  <c r="I115" i="4"/>
  <c r="I116" i="4"/>
  <c r="I117" i="4"/>
  <c r="B111" i="27" s="1"/>
  <c r="E111" i="27" s="1"/>
  <c r="I118" i="4"/>
  <c r="B112" i="27" s="1"/>
  <c r="E112" i="27" s="1"/>
  <c r="I119" i="4"/>
  <c r="I120" i="4"/>
  <c r="I121" i="4"/>
  <c r="B115" i="27" s="1"/>
  <c r="E115" i="27" s="1"/>
  <c r="I122" i="4"/>
  <c r="B116" i="27" s="1"/>
  <c r="E116" i="27" s="1"/>
  <c r="I123" i="4"/>
  <c r="B117" i="27" s="1"/>
  <c r="E117" i="27" s="1"/>
  <c r="I124" i="4"/>
  <c r="B118" i="27" s="1"/>
  <c r="E118" i="27" s="1"/>
  <c r="I125" i="4"/>
  <c r="B119" i="27" s="1"/>
  <c r="E119" i="27" s="1"/>
  <c r="I126" i="4"/>
  <c r="B120" i="27" s="1"/>
  <c r="E120" i="27" s="1"/>
  <c r="I127" i="4"/>
  <c r="I128" i="4"/>
  <c r="I129" i="4"/>
  <c r="B123" i="27" s="1"/>
  <c r="E123" i="27" s="1"/>
  <c r="I130" i="4"/>
  <c r="B124" i="27" s="1"/>
  <c r="E124" i="27" s="1"/>
  <c r="I131" i="4"/>
  <c r="B125" i="27" s="1"/>
  <c r="I132" i="4"/>
  <c r="B126" i="27" s="1"/>
  <c r="E126" i="27" s="1"/>
  <c r="I133" i="4"/>
  <c r="I134" i="4"/>
  <c r="B128" i="27" s="1"/>
  <c r="E128" i="27" s="1"/>
  <c r="I135" i="4"/>
  <c r="I136" i="4"/>
  <c r="I137" i="4"/>
  <c r="B131" i="27" s="1"/>
  <c r="E131" i="27" s="1"/>
  <c r="I138" i="4"/>
  <c r="B132" i="27" s="1"/>
  <c r="E132" i="27" s="1"/>
  <c r="I139" i="4"/>
  <c r="I140" i="4"/>
  <c r="B134" i="27" s="1"/>
  <c r="E134" i="27" s="1"/>
  <c r="I141" i="4"/>
  <c r="B135" i="27" s="1"/>
  <c r="E135" i="27" s="1"/>
  <c r="I142" i="4"/>
  <c r="B136" i="27" s="1"/>
  <c r="E136" i="27" s="1"/>
  <c r="I143" i="4"/>
  <c r="I144" i="4"/>
  <c r="I145" i="4"/>
  <c r="B139" i="27" s="1"/>
  <c r="E139" i="27" s="1"/>
  <c r="I146" i="4"/>
  <c r="I147" i="4"/>
  <c r="I148" i="4"/>
  <c r="B142" i="27" s="1"/>
  <c r="E142" i="27" s="1"/>
  <c r="I149" i="4"/>
  <c r="B143" i="27" s="1"/>
  <c r="E143" i="27" s="1"/>
  <c r="I150" i="4"/>
  <c r="I151" i="4"/>
  <c r="I152" i="4"/>
  <c r="I153" i="4"/>
  <c r="B147" i="27" s="1"/>
  <c r="E147" i="27" s="1"/>
  <c r="I154" i="4"/>
  <c r="B148" i="27" s="1"/>
  <c r="E148" i="27" s="1"/>
  <c r="I155" i="4"/>
  <c r="B149" i="27" s="1"/>
  <c r="E149" i="27" s="1"/>
  <c r="I156" i="4"/>
  <c r="B150" i="27" s="1"/>
  <c r="I157" i="4"/>
  <c r="B151" i="27" s="1"/>
  <c r="E151" i="27" s="1"/>
  <c r="I158" i="4"/>
  <c r="I159" i="4"/>
  <c r="I160" i="4"/>
  <c r="I161" i="4"/>
  <c r="B155" i="27" s="1"/>
  <c r="E155" i="27" s="1"/>
  <c r="I162" i="4"/>
  <c r="B156" i="27" s="1"/>
  <c r="E156" i="27" s="1"/>
  <c r="I163" i="4"/>
  <c r="B157" i="27" s="1"/>
  <c r="E157" i="27" s="1"/>
  <c r="I164" i="4"/>
  <c r="I165" i="4"/>
  <c r="I166" i="4"/>
  <c r="B160" i="27" s="1"/>
  <c r="E160" i="27" s="1"/>
  <c r="I167" i="4"/>
  <c r="I168" i="4"/>
  <c r="B162" i="27" s="1"/>
  <c r="E162" i="27" s="1"/>
  <c r="I169" i="4"/>
  <c r="B163" i="27" s="1"/>
  <c r="E163" i="27" s="1"/>
  <c r="I170" i="4"/>
  <c r="B164" i="27" s="1"/>
  <c r="E164" i="27" s="1"/>
  <c r="I172" i="4"/>
  <c r="B166" i="27" s="1"/>
  <c r="E166" i="27" s="1"/>
  <c r="I173" i="4"/>
  <c r="I174" i="4"/>
  <c r="I175" i="4"/>
  <c r="I176" i="4"/>
  <c r="I177" i="4"/>
  <c r="I178" i="4"/>
  <c r="I179" i="4"/>
  <c r="I180" i="4"/>
  <c r="I181" i="4"/>
  <c r="I182" i="4"/>
  <c r="I183" i="4"/>
  <c r="I184" i="4"/>
  <c r="I185" i="4"/>
  <c r="I186" i="4"/>
  <c r="I187" i="4"/>
  <c r="I188" i="4"/>
  <c r="I189" i="4"/>
  <c r="I190" i="4"/>
  <c r="I191" i="4"/>
  <c r="I192" i="4"/>
  <c r="I193" i="4"/>
  <c r="B187" i="27" s="1"/>
  <c r="E187" i="27" s="1"/>
  <c r="I194" i="4"/>
  <c r="I195" i="4"/>
  <c r="I196" i="4"/>
  <c r="I197" i="4"/>
  <c r="I198" i="4"/>
  <c r="I199" i="4"/>
  <c r="I200" i="4"/>
  <c r="I201" i="4"/>
  <c r="I202" i="4"/>
  <c r="I203" i="4"/>
  <c r="I204" i="4"/>
  <c r="I205" i="4"/>
  <c r="I206" i="4"/>
  <c r="I207" i="4"/>
  <c r="I208" i="4"/>
  <c r="I209" i="4"/>
  <c r="I210" i="4"/>
  <c r="I211" i="4"/>
  <c r="I212" i="4"/>
  <c r="I213" i="4"/>
  <c r="I214" i="4"/>
  <c r="I215" i="4"/>
  <c r="I216" i="4"/>
  <c r="I217" i="4"/>
  <c r="I218" i="4"/>
  <c r="I219" i="4"/>
  <c r="I220" i="4"/>
  <c r="I221" i="4"/>
  <c r="I222" i="4"/>
  <c r="I223" i="4"/>
  <c r="I224" i="4"/>
  <c r="I225" i="4"/>
  <c r="I226" i="4"/>
  <c r="I227" i="4"/>
  <c r="I228" i="4"/>
  <c r="I229" i="4"/>
  <c r="I230" i="4"/>
  <c r="I231" i="4"/>
  <c r="I232" i="4"/>
  <c r="I233" i="4"/>
  <c r="I234" i="4"/>
  <c r="I235" i="4"/>
  <c r="I236" i="4"/>
  <c r="I237" i="4"/>
  <c r="I238" i="4"/>
  <c r="I239" i="4"/>
  <c r="I240" i="4"/>
  <c r="I241" i="4"/>
  <c r="I242" i="4"/>
  <c r="I243" i="4"/>
  <c r="I244" i="4"/>
  <c r="I245" i="4"/>
  <c r="I246" i="4"/>
  <c r="I247" i="4"/>
  <c r="I248" i="4"/>
  <c r="I249" i="4"/>
  <c r="I250" i="4"/>
  <c r="I251" i="4"/>
  <c r="I252" i="4"/>
  <c r="I253" i="4"/>
  <c r="I254" i="4"/>
  <c r="I255" i="4"/>
  <c r="I256" i="4"/>
  <c r="I257" i="4"/>
  <c r="I258" i="4"/>
  <c r="I259" i="4"/>
  <c r="I260" i="4"/>
  <c r="I261" i="4"/>
  <c r="I262" i="4"/>
  <c r="I263" i="4"/>
  <c r="I264" i="4"/>
  <c r="I265" i="4"/>
  <c r="I266" i="4"/>
  <c r="B260" i="27" s="1"/>
  <c r="E260" i="27" s="1"/>
  <c r="I267" i="4"/>
  <c r="I268" i="4"/>
  <c r="I269" i="4"/>
  <c r="I270" i="4"/>
  <c r="I271" i="4"/>
  <c r="I272" i="4"/>
  <c r="I273" i="4"/>
  <c r="I274" i="4"/>
  <c r="I275" i="4"/>
  <c r="I276" i="4"/>
  <c r="I277" i="4"/>
  <c r="I278" i="4"/>
  <c r="I279" i="4"/>
  <c r="I280" i="4"/>
  <c r="I281" i="4"/>
  <c r="I282" i="4"/>
  <c r="I283" i="4"/>
  <c r="I284" i="4"/>
  <c r="I285" i="4"/>
  <c r="I286" i="4"/>
  <c r="I287" i="4"/>
  <c r="I288" i="4"/>
  <c r="I289" i="4"/>
  <c r="I290" i="4"/>
  <c r="I291" i="4"/>
  <c r="I292" i="4"/>
  <c r="I293" i="4"/>
  <c r="I294" i="4"/>
  <c r="I295" i="4"/>
  <c r="I296" i="4"/>
  <c r="I297" i="4"/>
  <c r="I298" i="4"/>
  <c r="I299" i="4"/>
  <c r="I300" i="4"/>
  <c r="I301" i="4"/>
  <c r="I302" i="4"/>
  <c r="I303" i="4"/>
  <c r="I304" i="4"/>
  <c r="I305" i="4"/>
  <c r="I306" i="4"/>
  <c r="I307" i="4"/>
  <c r="I308" i="4"/>
  <c r="I309" i="4"/>
  <c r="I310" i="4"/>
  <c r="I311" i="4"/>
  <c r="I312" i="4"/>
  <c r="I313" i="4"/>
  <c r="I314" i="4"/>
  <c r="I315" i="4"/>
  <c r="I316" i="4"/>
  <c r="I317" i="4"/>
  <c r="I318" i="4"/>
  <c r="I319" i="4"/>
  <c r="I320" i="4"/>
  <c r="I321" i="4"/>
  <c r="I322" i="4"/>
  <c r="I323" i="4"/>
  <c r="I324" i="4"/>
  <c r="I325" i="4"/>
  <c r="I326" i="4"/>
  <c r="I327" i="4"/>
  <c r="I328" i="4"/>
  <c r="I329" i="4"/>
  <c r="I330" i="4"/>
  <c r="I331" i="4"/>
  <c r="I332" i="4"/>
  <c r="I333" i="4"/>
  <c r="I334" i="4"/>
  <c r="I335" i="4"/>
  <c r="I336" i="4"/>
  <c r="I337" i="4"/>
  <c r="I338" i="4"/>
  <c r="I339" i="4"/>
  <c r="I340" i="4"/>
  <c r="I341" i="4"/>
  <c r="I342" i="4"/>
  <c r="I343" i="4"/>
  <c r="I344" i="4"/>
  <c r="I345" i="4"/>
  <c r="I346" i="4"/>
  <c r="I347" i="4"/>
  <c r="B341" i="27" s="1"/>
  <c r="E341" i="27" s="1"/>
  <c r="I348" i="4"/>
  <c r="I349" i="4"/>
  <c r="I350" i="4"/>
  <c r="I351" i="4"/>
  <c r="I352" i="4"/>
  <c r="I353" i="4"/>
  <c r="I354" i="4"/>
  <c r="I355" i="4"/>
  <c r="I356" i="4"/>
  <c r="I357" i="4"/>
  <c r="I358" i="4"/>
  <c r="I359" i="4"/>
  <c r="I360" i="4"/>
  <c r="I361" i="4"/>
  <c r="I362" i="4"/>
  <c r="I363" i="4"/>
  <c r="I364" i="4"/>
  <c r="I365" i="4"/>
  <c r="I366" i="4"/>
  <c r="I367" i="4"/>
  <c r="I368" i="4"/>
  <c r="I369" i="4"/>
  <c r="I370" i="4"/>
  <c r="I371" i="4"/>
  <c r="I372" i="4"/>
  <c r="I373" i="4"/>
  <c r="I374" i="4"/>
  <c r="I375" i="4"/>
  <c r="I376" i="4"/>
  <c r="I377" i="4"/>
  <c r="I378" i="4"/>
  <c r="I379" i="4"/>
  <c r="I380" i="4"/>
  <c r="I381" i="4"/>
  <c r="I382" i="4"/>
  <c r="I383" i="4"/>
  <c r="I384" i="4"/>
  <c r="I385" i="4"/>
  <c r="I386" i="4"/>
  <c r="I387" i="4"/>
  <c r="I388" i="4"/>
  <c r="I389" i="4"/>
  <c r="I390" i="4"/>
  <c r="I391" i="4"/>
  <c r="I392" i="4"/>
  <c r="I393" i="4"/>
  <c r="I394" i="4"/>
  <c r="I395" i="4"/>
  <c r="I396" i="4"/>
  <c r="I397" i="4"/>
  <c r="I398" i="4"/>
  <c r="I399" i="4"/>
  <c r="I400" i="4"/>
  <c r="I401" i="4"/>
  <c r="I402" i="4"/>
  <c r="I403" i="4"/>
  <c r="I404" i="4"/>
  <c r="I405" i="4"/>
  <c r="I406" i="4"/>
  <c r="I407" i="4"/>
  <c r="I408" i="4"/>
  <c r="I409" i="4"/>
  <c r="I410" i="4"/>
  <c r="I411" i="4"/>
  <c r="B405" i="27" s="1"/>
  <c r="E405" i="27" s="1"/>
  <c r="I412" i="4"/>
  <c r="I413" i="4"/>
  <c r="I414" i="4"/>
  <c r="I415" i="4"/>
  <c r="I416" i="4"/>
  <c r="I417" i="4"/>
  <c r="I418" i="4"/>
  <c r="I419" i="4"/>
  <c r="I420" i="4"/>
  <c r="I421" i="4"/>
  <c r="I422" i="4"/>
  <c r="I423" i="4"/>
  <c r="I424" i="4"/>
  <c r="I425" i="4"/>
  <c r="I426" i="4"/>
  <c r="I427" i="4"/>
  <c r="I428" i="4"/>
  <c r="I429" i="4"/>
  <c r="I430" i="4"/>
  <c r="I431" i="4"/>
  <c r="I432" i="4"/>
  <c r="I433" i="4"/>
  <c r="I434" i="4"/>
  <c r="I435" i="4"/>
  <c r="I436" i="4"/>
  <c r="I437" i="4"/>
  <c r="I438" i="4"/>
  <c r="I439" i="4"/>
  <c r="I440" i="4"/>
  <c r="I441" i="4"/>
  <c r="I442" i="4"/>
  <c r="I443" i="4"/>
  <c r="I444" i="4"/>
  <c r="I445" i="4"/>
  <c r="I446" i="4"/>
  <c r="I447" i="4"/>
  <c r="I448" i="4"/>
  <c r="I449" i="4"/>
  <c r="I450" i="4"/>
  <c r="I451" i="4"/>
  <c r="I452" i="4"/>
  <c r="I453" i="4"/>
  <c r="I454" i="4"/>
  <c r="I455" i="4"/>
  <c r="I456" i="4"/>
  <c r="I457" i="4"/>
  <c r="I458" i="4"/>
  <c r="I459" i="4"/>
  <c r="I460" i="4"/>
  <c r="I461" i="4"/>
  <c r="I462" i="4"/>
  <c r="I463" i="4"/>
  <c r="I464" i="4"/>
  <c r="I465" i="4"/>
  <c r="I466" i="4"/>
  <c r="I467" i="4"/>
  <c r="I468" i="4"/>
  <c r="I469" i="4"/>
  <c r="I470" i="4"/>
  <c r="I471" i="4"/>
  <c r="I472" i="4"/>
  <c r="I473" i="4"/>
  <c r="I474" i="4"/>
  <c r="I475" i="4"/>
  <c r="I476" i="4"/>
  <c r="I477" i="4"/>
  <c r="I478" i="4"/>
  <c r="I479" i="4"/>
  <c r="I480" i="4"/>
  <c r="I481" i="4"/>
  <c r="I482" i="4"/>
  <c r="I483" i="4"/>
  <c r="I484" i="4"/>
  <c r="I485" i="4"/>
  <c r="I486" i="4"/>
  <c r="I487" i="4"/>
  <c r="I488" i="4"/>
  <c r="I489" i="4"/>
  <c r="I490" i="4"/>
  <c r="I491" i="4"/>
  <c r="I492" i="4"/>
  <c r="I493" i="4"/>
  <c r="I494" i="4"/>
  <c r="I495" i="4"/>
  <c r="I496" i="4"/>
  <c r="I497" i="4"/>
  <c r="I498" i="4"/>
  <c r="I499" i="4"/>
  <c r="I500" i="4"/>
  <c r="I501" i="4"/>
  <c r="I502" i="4"/>
  <c r="I503" i="4"/>
  <c r="I504" i="4"/>
  <c r="I505" i="4"/>
  <c r="I506" i="4"/>
  <c r="I507" i="4"/>
  <c r="I508" i="4"/>
  <c r="I509" i="4"/>
  <c r="I510" i="4"/>
  <c r="I511" i="4"/>
  <c r="I512" i="4"/>
  <c r="I513" i="4"/>
  <c r="I514" i="4"/>
  <c r="I515" i="4"/>
  <c r="I516" i="4"/>
  <c r="I517" i="4"/>
  <c r="I518" i="4"/>
  <c r="I519" i="4"/>
  <c r="I520" i="4"/>
  <c r="I521" i="4"/>
  <c r="I522" i="4"/>
  <c r="I523" i="4"/>
  <c r="I524" i="4"/>
  <c r="I525" i="4"/>
  <c r="I526" i="4"/>
  <c r="I527" i="4"/>
  <c r="I528" i="4"/>
  <c r="I529" i="4"/>
  <c r="I530" i="4"/>
  <c r="I531" i="4"/>
  <c r="I532" i="4"/>
  <c r="I533" i="4"/>
  <c r="I534" i="4"/>
  <c r="I535" i="4"/>
  <c r="I536" i="4"/>
  <c r="I537" i="4"/>
  <c r="I538" i="4"/>
  <c r="I539" i="4"/>
  <c r="I540" i="4"/>
  <c r="I541" i="4"/>
  <c r="I542" i="4"/>
  <c r="I543" i="4"/>
  <c r="I544" i="4"/>
  <c r="I545" i="4"/>
  <c r="I546" i="4"/>
  <c r="I547" i="4"/>
  <c r="I548" i="4"/>
  <c r="I549" i="4"/>
  <c r="I550" i="4"/>
  <c r="I551" i="4"/>
  <c r="I552" i="4"/>
  <c r="I553" i="4"/>
  <c r="I554" i="4"/>
  <c r="I555" i="4"/>
  <c r="I556" i="4"/>
  <c r="I557" i="4"/>
  <c r="I558" i="4"/>
  <c r="I559" i="4"/>
  <c r="I560" i="4"/>
  <c r="I561" i="4"/>
  <c r="I562" i="4"/>
  <c r="I563" i="4"/>
  <c r="I564" i="4"/>
  <c r="I565" i="4"/>
  <c r="I566" i="4"/>
  <c r="I567" i="4"/>
  <c r="I568" i="4"/>
  <c r="I569" i="4"/>
  <c r="I570" i="4"/>
  <c r="I571" i="4"/>
  <c r="I572" i="4"/>
  <c r="I573" i="4"/>
  <c r="I574" i="4"/>
  <c r="I575" i="4"/>
  <c r="I576" i="4"/>
  <c r="I577" i="4"/>
  <c r="I578" i="4"/>
  <c r="I579" i="4"/>
  <c r="I580" i="4"/>
  <c r="I581" i="4"/>
  <c r="I582" i="4"/>
  <c r="I583" i="4"/>
  <c r="I584" i="4"/>
  <c r="I585" i="4"/>
  <c r="I586" i="4"/>
  <c r="I587" i="4"/>
  <c r="I588" i="4"/>
  <c r="I589" i="4"/>
  <c r="I590" i="4"/>
  <c r="I591" i="4"/>
  <c r="I592" i="4"/>
  <c r="I593" i="4"/>
  <c r="I594" i="4"/>
  <c r="I595" i="4"/>
  <c r="I596" i="4"/>
  <c r="I597" i="4"/>
  <c r="I598" i="4"/>
  <c r="I599" i="4"/>
  <c r="I600" i="4"/>
  <c r="I601" i="4"/>
  <c r="I602" i="4"/>
  <c r="I603" i="4"/>
  <c r="I604" i="4"/>
  <c r="I605" i="4"/>
  <c r="I606" i="4"/>
  <c r="I607" i="4"/>
  <c r="I608" i="4"/>
  <c r="I609" i="4"/>
  <c r="I610" i="4"/>
  <c r="I611" i="4"/>
  <c r="I612" i="4"/>
  <c r="I613" i="4"/>
  <c r="I614" i="4"/>
  <c r="I615" i="4"/>
  <c r="I616" i="4"/>
  <c r="I617" i="4"/>
  <c r="I618" i="4"/>
  <c r="I619" i="4"/>
  <c r="I620" i="4"/>
  <c r="I621" i="4"/>
  <c r="I622" i="4"/>
  <c r="I623" i="4"/>
  <c r="I624" i="4"/>
  <c r="I625" i="4"/>
  <c r="I626" i="4"/>
  <c r="I627" i="4"/>
  <c r="I628" i="4"/>
  <c r="I629" i="4"/>
  <c r="I630" i="4"/>
  <c r="I631" i="4"/>
  <c r="I632" i="4"/>
  <c r="I633" i="4"/>
  <c r="I634" i="4"/>
  <c r="I635" i="4"/>
  <c r="B629" i="27" s="1"/>
  <c r="E629" i="27" s="1"/>
  <c r="I636" i="4"/>
  <c r="I637" i="4"/>
  <c r="I638" i="4"/>
  <c r="I639" i="4"/>
  <c r="I640" i="4"/>
  <c r="I641" i="4"/>
  <c r="I642" i="4"/>
  <c r="I643" i="4"/>
  <c r="I644" i="4"/>
  <c r="I645" i="4"/>
  <c r="I646" i="4"/>
  <c r="I647" i="4"/>
  <c r="I648" i="4"/>
  <c r="I649" i="4"/>
  <c r="I650" i="4"/>
  <c r="I651" i="4"/>
  <c r="I652" i="4"/>
  <c r="I653" i="4"/>
  <c r="I654" i="4"/>
  <c r="I655" i="4"/>
  <c r="I656" i="4"/>
  <c r="I657" i="4"/>
  <c r="I658" i="4"/>
  <c r="I659" i="4"/>
  <c r="I660" i="4"/>
  <c r="I661" i="4"/>
  <c r="I662" i="4"/>
  <c r="I663" i="4"/>
  <c r="I664" i="4"/>
  <c r="I665" i="4"/>
  <c r="I666" i="4"/>
  <c r="I667" i="4"/>
  <c r="I668" i="4"/>
  <c r="I669" i="4"/>
  <c r="I670" i="4"/>
  <c r="I671" i="4"/>
  <c r="I672" i="4"/>
  <c r="I673" i="4"/>
  <c r="I674" i="4"/>
  <c r="I675" i="4"/>
  <c r="I676" i="4"/>
  <c r="I677" i="4"/>
  <c r="I678" i="4"/>
  <c r="I679" i="4"/>
  <c r="I680" i="4"/>
  <c r="I681" i="4"/>
  <c r="I682" i="4"/>
  <c r="I683" i="4"/>
  <c r="I684" i="4"/>
  <c r="I685" i="4"/>
  <c r="I686" i="4"/>
  <c r="I687" i="4"/>
  <c r="I688" i="4"/>
  <c r="I689" i="4"/>
  <c r="I690" i="4"/>
  <c r="I691" i="4"/>
  <c r="I692" i="4"/>
  <c r="I693" i="4"/>
  <c r="I694" i="4"/>
  <c r="I695" i="4"/>
  <c r="I696" i="4"/>
  <c r="I697" i="4"/>
  <c r="I698" i="4"/>
  <c r="I699" i="4"/>
  <c r="I700" i="4"/>
  <c r="I701" i="4"/>
  <c r="I702" i="4"/>
  <c r="I703" i="4"/>
  <c r="I704" i="4"/>
  <c r="I705" i="4"/>
  <c r="I706" i="4"/>
  <c r="I707" i="4"/>
  <c r="I708" i="4"/>
  <c r="I709" i="4"/>
  <c r="I710" i="4"/>
  <c r="I711" i="4"/>
  <c r="I712" i="4"/>
  <c r="I713" i="4"/>
  <c r="I714" i="4"/>
  <c r="I715" i="4"/>
  <c r="I716" i="4"/>
  <c r="I717" i="4"/>
  <c r="I718" i="4"/>
  <c r="I719" i="4"/>
  <c r="I720" i="4"/>
  <c r="I721" i="4"/>
  <c r="I722" i="4"/>
  <c r="I723" i="4"/>
  <c r="I724" i="4"/>
  <c r="I725" i="4"/>
  <c r="I726" i="4"/>
  <c r="I727" i="4"/>
  <c r="I728" i="4"/>
  <c r="I729" i="4"/>
  <c r="I730" i="4"/>
  <c r="I731" i="4"/>
  <c r="I732" i="4"/>
  <c r="I733" i="4"/>
  <c r="I734" i="4"/>
  <c r="I735" i="4"/>
  <c r="I736" i="4"/>
  <c r="I737" i="4"/>
  <c r="I738" i="4"/>
  <c r="I739" i="4"/>
  <c r="I740" i="4"/>
  <c r="I741" i="4"/>
  <c r="I742" i="4"/>
  <c r="I743" i="4"/>
  <c r="I744" i="4"/>
  <c r="I745" i="4"/>
  <c r="I746" i="4"/>
  <c r="I747" i="4"/>
  <c r="I748" i="4"/>
  <c r="I749" i="4"/>
  <c r="I750" i="4"/>
  <c r="I751" i="4"/>
  <c r="I752" i="4"/>
  <c r="I753" i="4"/>
  <c r="I754" i="4"/>
  <c r="I755" i="4"/>
  <c r="I756" i="4"/>
  <c r="I757" i="4"/>
  <c r="I758" i="4"/>
  <c r="I759" i="4"/>
  <c r="I760" i="4"/>
  <c r="I761" i="4"/>
  <c r="I762" i="4"/>
  <c r="I763" i="4"/>
  <c r="I764" i="4"/>
  <c r="I765" i="4"/>
  <c r="I766" i="4"/>
  <c r="I767" i="4"/>
  <c r="I768" i="4"/>
  <c r="I769" i="4"/>
  <c r="I770" i="4"/>
  <c r="I771" i="4"/>
  <c r="I772" i="4"/>
  <c r="I773" i="4"/>
  <c r="I774" i="4"/>
  <c r="I775" i="4"/>
  <c r="I776" i="4"/>
  <c r="I777" i="4"/>
  <c r="I778" i="4"/>
  <c r="I779" i="4"/>
  <c r="I780" i="4"/>
  <c r="I781" i="4"/>
  <c r="I782" i="4"/>
  <c r="I783" i="4"/>
  <c r="I784" i="4"/>
  <c r="I785" i="4"/>
  <c r="I786" i="4"/>
  <c r="I787" i="4"/>
  <c r="I788" i="4"/>
  <c r="I789" i="4"/>
  <c r="I790" i="4"/>
  <c r="I791" i="4"/>
  <c r="I792" i="4"/>
  <c r="I793" i="4"/>
  <c r="I794" i="4"/>
  <c r="I795" i="4"/>
  <c r="I796" i="4"/>
  <c r="I797" i="4"/>
  <c r="I798" i="4"/>
  <c r="I799" i="4"/>
  <c r="I800" i="4"/>
  <c r="I801" i="4"/>
  <c r="I802" i="4"/>
  <c r="I803" i="4"/>
  <c r="I804" i="4"/>
  <c r="I805" i="4"/>
  <c r="I806" i="4"/>
  <c r="I807" i="4"/>
  <c r="I808" i="4"/>
  <c r="I809" i="4"/>
  <c r="I810" i="4"/>
  <c r="I811" i="4"/>
  <c r="I812" i="4"/>
  <c r="I813" i="4"/>
  <c r="I814" i="4"/>
  <c r="I815" i="4"/>
  <c r="I816" i="4"/>
  <c r="I817" i="4"/>
  <c r="I818" i="4"/>
  <c r="I819" i="4"/>
  <c r="I820" i="4"/>
  <c r="I821" i="4"/>
  <c r="I822" i="4"/>
  <c r="I823" i="4"/>
  <c r="I824" i="4"/>
  <c r="I825" i="4"/>
  <c r="I826" i="4"/>
  <c r="I827" i="4"/>
  <c r="I828" i="4"/>
  <c r="I829" i="4"/>
  <c r="I830" i="4"/>
  <c r="I831" i="4"/>
  <c r="I832" i="4"/>
  <c r="I833" i="4"/>
  <c r="I834" i="4"/>
  <c r="I835" i="4"/>
  <c r="I836" i="4"/>
  <c r="I837" i="4"/>
  <c r="I838" i="4"/>
  <c r="I839" i="4"/>
  <c r="I840" i="4"/>
  <c r="I841" i="4"/>
  <c r="I842" i="4"/>
  <c r="I843" i="4"/>
  <c r="I844" i="4"/>
  <c r="I845" i="4"/>
  <c r="I846" i="4"/>
  <c r="I847" i="4"/>
  <c r="I848" i="4"/>
  <c r="I849" i="4"/>
  <c r="I850" i="4"/>
  <c r="I851" i="4"/>
  <c r="I852" i="4"/>
  <c r="I853" i="4"/>
  <c r="I854" i="4"/>
  <c r="I855" i="4"/>
  <c r="I856" i="4"/>
  <c r="I857" i="4"/>
  <c r="I858" i="4"/>
  <c r="I859" i="4"/>
  <c r="I860" i="4"/>
  <c r="I861" i="4"/>
  <c r="I862" i="4"/>
  <c r="I863" i="4"/>
  <c r="I864" i="4"/>
  <c r="I865" i="4"/>
  <c r="I866" i="4"/>
  <c r="I867" i="4"/>
  <c r="I868" i="4"/>
  <c r="I869" i="4"/>
  <c r="I870" i="4"/>
  <c r="I871" i="4"/>
  <c r="I872" i="4"/>
  <c r="I873" i="4"/>
  <c r="I874" i="4"/>
  <c r="I875" i="4"/>
  <c r="I876" i="4"/>
  <c r="I877" i="4"/>
  <c r="I878" i="4"/>
  <c r="I879" i="4"/>
  <c r="I880" i="4"/>
  <c r="I881" i="4"/>
  <c r="I882" i="4"/>
  <c r="I883" i="4"/>
  <c r="I884" i="4"/>
  <c r="I885" i="4"/>
  <c r="I886" i="4"/>
  <c r="I887" i="4"/>
  <c r="I888" i="4"/>
  <c r="I889" i="4"/>
  <c r="I890" i="4"/>
  <c r="I891" i="4"/>
  <c r="I892" i="4"/>
  <c r="I893" i="4"/>
  <c r="I894" i="4"/>
  <c r="I895" i="4"/>
  <c r="I896" i="4"/>
  <c r="I897" i="4"/>
  <c r="I898" i="4"/>
  <c r="I899" i="4"/>
  <c r="I900" i="4"/>
  <c r="I901" i="4"/>
  <c r="I902" i="4"/>
  <c r="I903" i="4"/>
  <c r="I904" i="4"/>
  <c r="I905" i="4"/>
  <c r="I906" i="4"/>
  <c r="I907" i="4"/>
  <c r="I908" i="4"/>
  <c r="I909" i="4"/>
  <c r="I910" i="4"/>
  <c r="I911" i="4"/>
  <c r="I912" i="4"/>
  <c r="I913" i="4"/>
  <c r="I914" i="4"/>
  <c r="I915" i="4"/>
  <c r="I916" i="4"/>
  <c r="I917" i="4"/>
  <c r="I918" i="4"/>
  <c r="I919" i="4"/>
  <c r="I920" i="4"/>
  <c r="I921" i="4"/>
  <c r="I922" i="4"/>
  <c r="I923" i="4"/>
  <c r="I924" i="4"/>
  <c r="I925" i="4"/>
  <c r="I926" i="4"/>
  <c r="I927" i="4"/>
  <c r="I928" i="4"/>
  <c r="I929" i="4"/>
  <c r="I930" i="4"/>
  <c r="I931" i="4"/>
  <c r="I932" i="4"/>
  <c r="I933" i="4"/>
  <c r="I934" i="4"/>
  <c r="I935" i="4"/>
  <c r="I936" i="4"/>
  <c r="I937" i="4"/>
  <c r="I938" i="4"/>
  <c r="I939" i="4"/>
  <c r="I940" i="4"/>
  <c r="I941" i="4"/>
  <c r="I942" i="4"/>
  <c r="I943" i="4"/>
  <c r="I944" i="4"/>
  <c r="I945" i="4"/>
  <c r="I946" i="4"/>
  <c r="I947" i="4"/>
  <c r="I948" i="4"/>
  <c r="I949" i="4"/>
  <c r="I950" i="4"/>
  <c r="I951" i="4"/>
  <c r="I952" i="4"/>
  <c r="I953" i="4"/>
  <c r="I954" i="4"/>
  <c r="I955" i="4"/>
  <c r="I956" i="4"/>
  <c r="I957" i="4"/>
  <c r="I958" i="4"/>
  <c r="I959" i="4"/>
  <c r="I960" i="4"/>
  <c r="I961" i="4"/>
  <c r="I962" i="4"/>
  <c r="I963" i="4"/>
  <c r="I964" i="4"/>
  <c r="I965" i="4"/>
  <c r="I966" i="4"/>
  <c r="I967" i="4"/>
  <c r="I968" i="4"/>
  <c r="I969" i="4"/>
  <c r="I970" i="4"/>
  <c r="I971" i="4"/>
  <c r="I972" i="4"/>
  <c r="I973" i="4"/>
  <c r="I974" i="4"/>
  <c r="I975" i="4"/>
  <c r="I976" i="4"/>
  <c r="I977" i="4"/>
  <c r="I978" i="4"/>
  <c r="I979" i="4"/>
  <c r="I980" i="4"/>
  <c r="I981" i="4"/>
  <c r="I982" i="4"/>
  <c r="I983" i="4"/>
  <c r="I984" i="4"/>
  <c r="I985" i="4"/>
  <c r="I986" i="4"/>
  <c r="I987" i="4"/>
  <c r="I988" i="4"/>
  <c r="I989" i="4"/>
  <c r="I990" i="4"/>
  <c r="I991" i="4"/>
  <c r="I992" i="4"/>
  <c r="I993" i="4"/>
  <c r="I994" i="4"/>
  <c r="I995" i="4"/>
  <c r="I996" i="4"/>
  <c r="I997" i="4"/>
  <c r="I998" i="4"/>
  <c r="I999" i="4"/>
  <c r="I1000" i="4"/>
  <c r="I1001" i="4"/>
  <c r="I1002" i="4"/>
  <c r="I1003" i="4"/>
  <c r="I1004" i="4"/>
  <c r="I1005" i="4"/>
  <c r="I1006" i="4"/>
  <c r="R36" i="4"/>
  <c r="R37" i="4"/>
  <c r="C1030" i="27" s="1"/>
  <c r="R38" i="4"/>
  <c r="C1031" i="27" s="1"/>
  <c r="R39" i="4"/>
  <c r="R40" i="4"/>
  <c r="R41" i="4"/>
  <c r="C1034" i="27" s="1"/>
  <c r="R42" i="4"/>
  <c r="R43" i="4"/>
  <c r="C1036" i="27" s="1"/>
  <c r="R44" i="4"/>
  <c r="R45" i="4"/>
  <c r="C1038" i="27" s="1"/>
  <c r="R46" i="4"/>
  <c r="C1039" i="27" s="1"/>
  <c r="R47" i="4"/>
  <c r="R48" i="4"/>
  <c r="R49" i="4"/>
  <c r="C1042" i="27" s="1"/>
  <c r="R50" i="4"/>
  <c r="R51" i="4"/>
  <c r="C1044" i="27" s="1"/>
  <c r="R52" i="4"/>
  <c r="C1045" i="27" s="1"/>
  <c r="R53" i="4"/>
  <c r="C1046" i="27" s="1"/>
  <c r="R54" i="4"/>
  <c r="C1047" i="27" s="1"/>
  <c r="R55" i="4"/>
  <c r="R56" i="4"/>
  <c r="C1049" i="27" s="1"/>
  <c r="R57" i="4"/>
  <c r="R58" i="4"/>
  <c r="R59" i="4"/>
  <c r="R60" i="4"/>
  <c r="C1053" i="27" s="1"/>
  <c r="R61" i="4"/>
  <c r="C1054" i="27" s="1"/>
  <c r="R62" i="4"/>
  <c r="C1055" i="27" s="1"/>
  <c r="R63" i="4"/>
  <c r="R64" i="4"/>
  <c r="C1057" i="27" s="1"/>
  <c r="R65" i="4"/>
  <c r="R66" i="4"/>
  <c r="R67" i="4"/>
  <c r="R68" i="4"/>
  <c r="C1061" i="27" s="1"/>
  <c r="R69" i="4"/>
  <c r="C1062" i="27" s="1"/>
  <c r="R70" i="4"/>
  <c r="C1063" i="27" s="1"/>
  <c r="R71" i="4"/>
  <c r="R72" i="4"/>
  <c r="C1065" i="27" s="1"/>
  <c r="R73" i="4"/>
  <c r="R74" i="4"/>
  <c r="R75" i="4"/>
  <c r="R76" i="4"/>
  <c r="C1069" i="27" s="1"/>
  <c r="R77" i="4"/>
  <c r="C1070" i="27" s="1"/>
  <c r="R78" i="4"/>
  <c r="C1071" i="27" s="1"/>
  <c r="R79" i="4"/>
  <c r="R80" i="4"/>
  <c r="C1073" i="27" s="1"/>
  <c r="R81" i="4"/>
  <c r="R82" i="4"/>
  <c r="R83" i="4"/>
  <c r="R84" i="4"/>
  <c r="C1077" i="27" s="1"/>
  <c r="R85" i="4"/>
  <c r="C1078" i="27" s="1"/>
  <c r="R86" i="4"/>
  <c r="C1079" i="27" s="1"/>
  <c r="R87" i="4"/>
  <c r="R88" i="4"/>
  <c r="C1081" i="27" s="1"/>
  <c r="R89" i="4"/>
  <c r="R90" i="4"/>
  <c r="R91" i="4"/>
  <c r="R92" i="4"/>
  <c r="C1085" i="27" s="1"/>
  <c r="R93" i="4"/>
  <c r="R94" i="4"/>
  <c r="C1087" i="27" s="1"/>
  <c r="R95" i="4"/>
  <c r="R96" i="4"/>
  <c r="C1089" i="27" s="1"/>
  <c r="R97" i="4"/>
  <c r="R98" i="4"/>
  <c r="R99" i="4"/>
  <c r="R100" i="4"/>
  <c r="C1093" i="27" s="1"/>
  <c r="R101" i="4"/>
  <c r="C1094" i="27" s="1"/>
  <c r="R102" i="4"/>
  <c r="C1095" i="27" s="1"/>
  <c r="R103" i="4"/>
  <c r="R104" i="4"/>
  <c r="C1097" i="27" s="1"/>
  <c r="R105" i="4"/>
  <c r="R106" i="4"/>
  <c r="R107" i="4"/>
  <c r="R108" i="4"/>
  <c r="C1101" i="27" s="1"/>
  <c r="R109" i="4"/>
  <c r="R110" i="4"/>
  <c r="C1103" i="27" s="1"/>
  <c r="R111" i="4"/>
  <c r="R112" i="4"/>
  <c r="C1105" i="27" s="1"/>
  <c r="R113" i="4"/>
  <c r="R114" i="4"/>
  <c r="R115" i="4"/>
  <c r="R116" i="4"/>
  <c r="C1109" i="27" s="1"/>
  <c r="R117" i="4"/>
  <c r="C1110" i="27" s="1"/>
  <c r="R118" i="4"/>
  <c r="C1111" i="27" s="1"/>
  <c r="R119" i="4"/>
  <c r="R120" i="4"/>
  <c r="C1113" i="27" s="1"/>
  <c r="R121" i="4"/>
  <c r="C1114" i="27" s="1"/>
  <c r="R122" i="4"/>
  <c r="R123" i="4"/>
  <c r="C1116" i="27" s="1"/>
  <c r="R124" i="4"/>
  <c r="C1117" i="27" s="1"/>
  <c r="R125" i="4"/>
  <c r="C1118" i="27" s="1"/>
  <c r="R126" i="4"/>
  <c r="C1119" i="27" s="1"/>
  <c r="R127" i="4"/>
  <c r="R128" i="4"/>
  <c r="R129" i="4"/>
  <c r="R130" i="4"/>
  <c r="R131" i="4"/>
  <c r="C1124" i="27" s="1"/>
  <c r="R132" i="4"/>
  <c r="C1125" i="27" s="1"/>
  <c r="R133" i="4"/>
  <c r="C1126" i="27" s="1"/>
  <c r="R134" i="4"/>
  <c r="C1127" i="27" s="1"/>
  <c r="R135" i="4"/>
  <c r="R136" i="4"/>
  <c r="R137" i="4"/>
  <c r="R138" i="4"/>
  <c r="R139" i="4"/>
  <c r="C1132" i="27" s="1"/>
  <c r="R140" i="4"/>
  <c r="C1133" i="27" s="1"/>
  <c r="R141" i="4"/>
  <c r="C1134" i="27" s="1"/>
  <c r="R142" i="4"/>
  <c r="C1135" i="27" s="1"/>
  <c r="R143" i="4"/>
  <c r="R144" i="4"/>
  <c r="R145" i="4"/>
  <c r="R146" i="4"/>
  <c r="R147" i="4"/>
  <c r="C1140" i="27" s="1"/>
  <c r="R148" i="4"/>
  <c r="C1141" i="27" s="1"/>
  <c r="R149" i="4"/>
  <c r="C1142" i="27" s="1"/>
  <c r="R150" i="4"/>
  <c r="C1143" i="27" s="1"/>
  <c r="R151" i="4"/>
  <c r="R152" i="4"/>
  <c r="R153" i="4"/>
  <c r="R154" i="4"/>
  <c r="R155" i="4"/>
  <c r="C1148" i="27" s="1"/>
  <c r="R156" i="4"/>
  <c r="C1149" i="27" s="1"/>
  <c r="R157" i="4"/>
  <c r="C1150" i="27" s="1"/>
  <c r="R158" i="4"/>
  <c r="C1151" i="27" s="1"/>
  <c r="R159" i="4"/>
  <c r="R160" i="4"/>
  <c r="R161" i="4"/>
  <c r="R162" i="4"/>
  <c r="R163" i="4"/>
  <c r="C1156" i="27" s="1"/>
  <c r="R164" i="4"/>
  <c r="C1157" i="27" s="1"/>
  <c r="R165" i="4"/>
  <c r="C1158" i="27" s="1"/>
  <c r="R166" i="4"/>
  <c r="C1159" i="27" s="1"/>
  <c r="R167" i="4"/>
  <c r="R168" i="4"/>
  <c r="R169" i="4"/>
  <c r="R170" i="4"/>
  <c r="R172" i="4"/>
  <c r="C1165" i="27" s="1"/>
  <c r="R173" i="4"/>
  <c r="C1166" i="27" s="1"/>
  <c r="R174" i="4"/>
  <c r="R175" i="4"/>
  <c r="C1168" i="27" s="1"/>
  <c r="R176" i="4"/>
  <c r="R177" i="4"/>
  <c r="R178" i="4"/>
  <c r="R179" i="4"/>
  <c r="R180" i="4"/>
  <c r="R181" i="4"/>
  <c r="R182" i="4"/>
  <c r="R183" i="4"/>
  <c r="R184" i="4"/>
  <c r="R185" i="4"/>
  <c r="R186" i="4"/>
  <c r="R187" i="4"/>
  <c r="R188" i="4"/>
  <c r="R189" i="4"/>
  <c r="R190" i="4"/>
  <c r="R191" i="4"/>
  <c r="R192" i="4"/>
  <c r="R193" i="4"/>
  <c r="R194" i="4"/>
  <c r="R195" i="4"/>
  <c r="R196" i="4"/>
  <c r="R197" i="4"/>
  <c r="R198" i="4"/>
  <c r="R199" i="4"/>
  <c r="R200" i="4"/>
  <c r="R201" i="4"/>
  <c r="R202" i="4"/>
  <c r="R203" i="4"/>
  <c r="R204" i="4"/>
  <c r="R205" i="4"/>
  <c r="R206" i="4"/>
  <c r="R207" i="4"/>
  <c r="R208" i="4"/>
  <c r="R209" i="4"/>
  <c r="R210" i="4"/>
  <c r="R211" i="4"/>
  <c r="R212" i="4"/>
  <c r="R213" i="4"/>
  <c r="R214" i="4"/>
  <c r="R215" i="4"/>
  <c r="R216" i="4"/>
  <c r="R217" i="4"/>
  <c r="R218" i="4"/>
  <c r="R219" i="4"/>
  <c r="R220" i="4"/>
  <c r="R221" i="4"/>
  <c r="R222" i="4"/>
  <c r="R223" i="4"/>
  <c r="R224" i="4"/>
  <c r="R225" i="4"/>
  <c r="R226" i="4"/>
  <c r="R227" i="4"/>
  <c r="R228" i="4"/>
  <c r="R229" i="4"/>
  <c r="R230" i="4"/>
  <c r="R231" i="4"/>
  <c r="R232" i="4"/>
  <c r="R233" i="4"/>
  <c r="R234" i="4"/>
  <c r="R235" i="4"/>
  <c r="R236" i="4"/>
  <c r="R237" i="4"/>
  <c r="R238" i="4"/>
  <c r="R239" i="4"/>
  <c r="R240" i="4"/>
  <c r="R241" i="4"/>
  <c r="R242" i="4"/>
  <c r="R243" i="4"/>
  <c r="R244" i="4"/>
  <c r="R245" i="4"/>
  <c r="R246" i="4"/>
  <c r="R247" i="4"/>
  <c r="R248" i="4"/>
  <c r="R249" i="4"/>
  <c r="R250" i="4"/>
  <c r="R251" i="4"/>
  <c r="R252" i="4"/>
  <c r="R253" i="4"/>
  <c r="R254" i="4"/>
  <c r="R255" i="4"/>
  <c r="R256" i="4"/>
  <c r="R257" i="4"/>
  <c r="R258" i="4"/>
  <c r="R259" i="4"/>
  <c r="R260" i="4"/>
  <c r="R261" i="4"/>
  <c r="R262" i="4"/>
  <c r="R263" i="4"/>
  <c r="R264" i="4"/>
  <c r="R265" i="4"/>
  <c r="R266" i="4"/>
  <c r="R267" i="4"/>
  <c r="R268" i="4"/>
  <c r="R269" i="4"/>
  <c r="R270" i="4"/>
  <c r="R271" i="4"/>
  <c r="R272" i="4"/>
  <c r="R273" i="4"/>
  <c r="R274" i="4"/>
  <c r="R275" i="4"/>
  <c r="R276" i="4"/>
  <c r="R277" i="4"/>
  <c r="R278" i="4"/>
  <c r="R279" i="4"/>
  <c r="R280" i="4"/>
  <c r="R281" i="4"/>
  <c r="R282" i="4"/>
  <c r="R283" i="4"/>
  <c r="R284" i="4"/>
  <c r="R285" i="4"/>
  <c r="R286" i="4"/>
  <c r="R287" i="4"/>
  <c r="R288" i="4"/>
  <c r="R289" i="4"/>
  <c r="R290" i="4"/>
  <c r="R291" i="4"/>
  <c r="R292" i="4"/>
  <c r="R293" i="4"/>
  <c r="R294" i="4"/>
  <c r="R295" i="4"/>
  <c r="R296" i="4"/>
  <c r="R297" i="4"/>
  <c r="R298" i="4"/>
  <c r="R299" i="4"/>
  <c r="R300" i="4"/>
  <c r="R301" i="4"/>
  <c r="R302" i="4"/>
  <c r="R303" i="4"/>
  <c r="R304" i="4"/>
  <c r="R305" i="4"/>
  <c r="R306" i="4"/>
  <c r="R307" i="4"/>
  <c r="R308" i="4"/>
  <c r="R309" i="4"/>
  <c r="R310" i="4"/>
  <c r="R311" i="4"/>
  <c r="R312" i="4"/>
  <c r="R313" i="4"/>
  <c r="R314" i="4"/>
  <c r="R315" i="4"/>
  <c r="R316" i="4"/>
  <c r="R317" i="4"/>
  <c r="R318" i="4"/>
  <c r="R319" i="4"/>
  <c r="R320" i="4"/>
  <c r="R321" i="4"/>
  <c r="R322" i="4"/>
  <c r="R323" i="4"/>
  <c r="R324" i="4"/>
  <c r="R325" i="4"/>
  <c r="R326" i="4"/>
  <c r="R327" i="4"/>
  <c r="R328" i="4"/>
  <c r="R329" i="4"/>
  <c r="R330" i="4"/>
  <c r="R331" i="4"/>
  <c r="R332" i="4"/>
  <c r="R333" i="4"/>
  <c r="R334" i="4"/>
  <c r="R335" i="4"/>
  <c r="R336" i="4"/>
  <c r="R337" i="4"/>
  <c r="R338" i="4"/>
  <c r="R339" i="4"/>
  <c r="R340" i="4"/>
  <c r="R341" i="4"/>
  <c r="R342" i="4"/>
  <c r="R343" i="4"/>
  <c r="R344" i="4"/>
  <c r="R345" i="4"/>
  <c r="R346" i="4"/>
  <c r="R347" i="4"/>
  <c r="R348" i="4"/>
  <c r="R349" i="4"/>
  <c r="R350" i="4"/>
  <c r="R351" i="4"/>
  <c r="R352" i="4"/>
  <c r="R353" i="4"/>
  <c r="R354" i="4"/>
  <c r="R355" i="4"/>
  <c r="R356" i="4"/>
  <c r="R357" i="4"/>
  <c r="R358" i="4"/>
  <c r="R359" i="4"/>
  <c r="R360" i="4"/>
  <c r="R361" i="4"/>
  <c r="R362" i="4"/>
  <c r="R363" i="4"/>
  <c r="R364" i="4"/>
  <c r="R365" i="4"/>
  <c r="R366" i="4"/>
  <c r="R367" i="4"/>
  <c r="R368" i="4"/>
  <c r="R369" i="4"/>
  <c r="R370" i="4"/>
  <c r="R371" i="4"/>
  <c r="R372" i="4"/>
  <c r="R373" i="4"/>
  <c r="R374" i="4"/>
  <c r="R375" i="4"/>
  <c r="R376" i="4"/>
  <c r="R377" i="4"/>
  <c r="R378" i="4"/>
  <c r="R379" i="4"/>
  <c r="R380" i="4"/>
  <c r="R381" i="4"/>
  <c r="R382" i="4"/>
  <c r="R383" i="4"/>
  <c r="R384" i="4"/>
  <c r="R385" i="4"/>
  <c r="R386" i="4"/>
  <c r="R387" i="4"/>
  <c r="R388" i="4"/>
  <c r="R389" i="4"/>
  <c r="R390" i="4"/>
  <c r="R391" i="4"/>
  <c r="R392" i="4"/>
  <c r="R393" i="4"/>
  <c r="R394" i="4"/>
  <c r="R395" i="4"/>
  <c r="R396" i="4"/>
  <c r="R397" i="4"/>
  <c r="R398" i="4"/>
  <c r="R399" i="4"/>
  <c r="R400" i="4"/>
  <c r="R401" i="4"/>
  <c r="R402" i="4"/>
  <c r="R403" i="4"/>
  <c r="R404" i="4"/>
  <c r="R405" i="4"/>
  <c r="R406" i="4"/>
  <c r="R407" i="4"/>
  <c r="R408" i="4"/>
  <c r="R409" i="4"/>
  <c r="R410" i="4"/>
  <c r="R411" i="4"/>
  <c r="R412" i="4"/>
  <c r="R413" i="4"/>
  <c r="R414" i="4"/>
  <c r="R415" i="4"/>
  <c r="R416" i="4"/>
  <c r="R417" i="4"/>
  <c r="R418" i="4"/>
  <c r="R419" i="4"/>
  <c r="R420" i="4"/>
  <c r="R421" i="4"/>
  <c r="R422" i="4"/>
  <c r="R423" i="4"/>
  <c r="R424" i="4"/>
  <c r="R425" i="4"/>
  <c r="R426" i="4"/>
  <c r="R427" i="4"/>
  <c r="R428" i="4"/>
  <c r="R429" i="4"/>
  <c r="R430" i="4"/>
  <c r="R431" i="4"/>
  <c r="R432" i="4"/>
  <c r="R433" i="4"/>
  <c r="R434" i="4"/>
  <c r="R435" i="4"/>
  <c r="R436" i="4"/>
  <c r="R437" i="4"/>
  <c r="R438" i="4"/>
  <c r="R439" i="4"/>
  <c r="R440" i="4"/>
  <c r="R441" i="4"/>
  <c r="R442" i="4"/>
  <c r="R443" i="4"/>
  <c r="R444" i="4"/>
  <c r="R445" i="4"/>
  <c r="R446" i="4"/>
  <c r="R447" i="4"/>
  <c r="R448" i="4"/>
  <c r="R449" i="4"/>
  <c r="R450" i="4"/>
  <c r="R451" i="4"/>
  <c r="R452" i="4"/>
  <c r="R453" i="4"/>
  <c r="R454" i="4"/>
  <c r="R455" i="4"/>
  <c r="R456" i="4"/>
  <c r="R457" i="4"/>
  <c r="R458" i="4"/>
  <c r="R459" i="4"/>
  <c r="R460" i="4"/>
  <c r="R461" i="4"/>
  <c r="R462" i="4"/>
  <c r="R463" i="4"/>
  <c r="R464" i="4"/>
  <c r="R465" i="4"/>
  <c r="R466" i="4"/>
  <c r="R467" i="4"/>
  <c r="R468" i="4"/>
  <c r="R469" i="4"/>
  <c r="R470" i="4"/>
  <c r="R471" i="4"/>
  <c r="R472" i="4"/>
  <c r="R473" i="4"/>
  <c r="R474" i="4"/>
  <c r="R475" i="4"/>
  <c r="R476" i="4"/>
  <c r="R477" i="4"/>
  <c r="R478" i="4"/>
  <c r="R479" i="4"/>
  <c r="R480" i="4"/>
  <c r="R481" i="4"/>
  <c r="R482" i="4"/>
  <c r="R483" i="4"/>
  <c r="R484" i="4"/>
  <c r="R485" i="4"/>
  <c r="R486" i="4"/>
  <c r="R487" i="4"/>
  <c r="R488" i="4"/>
  <c r="R489" i="4"/>
  <c r="R490" i="4"/>
  <c r="R491" i="4"/>
  <c r="R492" i="4"/>
  <c r="R493" i="4"/>
  <c r="R494" i="4"/>
  <c r="R495" i="4"/>
  <c r="R496" i="4"/>
  <c r="R497" i="4"/>
  <c r="R498" i="4"/>
  <c r="R499" i="4"/>
  <c r="R500" i="4"/>
  <c r="R501" i="4"/>
  <c r="R502" i="4"/>
  <c r="R503" i="4"/>
  <c r="R504" i="4"/>
  <c r="R505" i="4"/>
  <c r="R506" i="4"/>
  <c r="R507" i="4"/>
  <c r="R508" i="4"/>
  <c r="R509" i="4"/>
  <c r="R510" i="4"/>
  <c r="R511" i="4"/>
  <c r="R512" i="4"/>
  <c r="R513" i="4"/>
  <c r="R514" i="4"/>
  <c r="R515" i="4"/>
  <c r="R516" i="4"/>
  <c r="R517" i="4"/>
  <c r="R518" i="4"/>
  <c r="R519" i="4"/>
  <c r="R520" i="4"/>
  <c r="R521" i="4"/>
  <c r="R522" i="4"/>
  <c r="R523" i="4"/>
  <c r="R524" i="4"/>
  <c r="R525" i="4"/>
  <c r="R526" i="4"/>
  <c r="R527" i="4"/>
  <c r="R528" i="4"/>
  <c r="R529" i="4"/>
  <c r="R530" i="4"/>
  <c r="R531" i="4"/>
  <c r="R532" i="4"/>
  <c r="R533" i="4"/>
  <c r="R534" i="4"/>
  <c r="R535" i="4"/>
  <c r="R536" i="4"/>
  <c r="R537" i="4"/>
  <c r="R538" i="4"/>
  <c r="R539" i="4"/>
  <c r="R540" i="4"/>
  <c r="R541" i="4"/>
  <c r="R542" i="4"/>
  <c r="R543" i="4"/>
  <c r="R544" i="4"/>
  <c r="R545" i="4"/>
  <c r="R546" i="4"/>
  <c r="R547" i="4"/>
  <c r="R548" i="4"/>
  <c r="R549" i="4"/>
  <c r="R550" i="4"/>
  <c r="R551" i="4"/>
  <c r="R552" i="4"/>
  <c r="R553" i="4"/>
  <c r="R554" i="4"/>
  <c r="R555" i="4"/>
  <c r="R556" i="4"/>
  <c r="R557" i="4"/>
  <c r="R558" i="4"/>
  <c r="R559" i="4"/>
  <c r="R560" i="4"/>
  <c r="R561" i="4"/>
  <c r="R562" i="4"/>
  <c r="R563" i="4"/>
  <c r="R564" i="4"/>
  <c r="R565" i="4"/>
  <c r="R566" i="4"/>
  <c r="R567" i="4"/>
  <c r="R568" i="4"/>
  <c r="R569" i="4"/>
  <c r="R570" i="4"/>
  <c r="R571" i="4"/>
  <c r="R572" i="4"/>
  <c r="R573" i="4"/>
  <c r="R574" i="4"/>
  <c r="R575" i="4"/>
  <c r="R576" i="4"/>
  <c r="R577" i="4"/>
  <c r="R578" i="4"/>
  <c r="R579" i="4"/>
  <c r="R580" i="4"/>
  <c r="R581" i="4"/>
  <c r="R582" i="4"/>
  <c r="R583" i="4"/>
  <c r="R584" i="4"/>
  <c r="R585" i="4"/>
  <c r="R586" i="4"/>
  <c r="R587" i="4"/>
  <c r="R588" i="4"/>
  <c r="R589" i="4"/>
  <c r="R590" i="4"/>
  <c r="R591" i="4"/>
  <c r="R592" i="4"/>
  <c r="R593" i="4"/>
  <c r="R594" i="4"/>
  <c r="R595" i="4"/>
  <c r="R596" i="4"/>
  <c r="R597" i="4"/>
  <c r="R598" i="4"/>
  <c r="R599" i="4"/>
  <c r="R600" i="4"/>
  <c r="R601" i="4"/>
  <c r="R602" i="4"/>
  <c r="R603" i="4"/>
  <c r="R604" i="4"/>
  <c r="R605" i="4"/>
  <c r="R606" i="4"/>
  <c r="R607" i="4"/>
  <c r="R608" i="4"/>
  <c r="R609" i="4"/>
  <c r="R610" i="4"/>
  <c r="R611" i="4"/>
  <c r="R612" i="4"/>
  <c r="R613" i="4"/>
  <c r="R614" i="4"/>
  <c r="R615" i="4"/>
  <c r="R616" i="4"/>
  <c r="R617" i="4"/>
  <c r="R618" i="4"/>
  <c r="R619" i="4"/>
  <c r="R620" i="4"/>
  <c r="R621" i="4"/>
  <c r="R622" i="4"/>
  <c r="R623" i="4"/>
  <c r="R624" i="4"/>
  <c r="R625" i="4"/>
  <c r="R626" i="4"/>
  <c r="R627" i="4"/>
  <c r="R628" i="4"/>
  <c r="R629" i="4"/>
  <c r="R630" i="4"/>
  <c r="R631" i="4"/>
  <c r="R632" i="4"/>
  <c r="R633" i="4"/>
  <c r="R634" i="4"/>
  <c r="R635" i="4"/>
  <c r="R636" i="4"/>
  <c r="R637" i="4"/>
  <c r="R638" i="4"/>
  <c r="R639" i="4"/>
  <c r="R640" i="4"/>
  <c r="R641" i="4"/>
  <c r="R642" i="4"/>
  <c r="R643" i="4"/>
  <c r="R644" i="4"/>
  <c r="R645" i="4"/>
  <c r="R646" i="4"/>
  <c r="R647" i="4"/>
  <c r="R648" i="4"/>
  <c r="R649" i="4"/>
  <c r="R650" i="4"/>
  <c r="R651" i="4"/>
  <c r="R652" i="4"/>
  <c r="R653" i="4"/>
  <c r="R654" i="4"/>
  <c r="R655" i="4"/>
  <c r="R656" i="4"/>
  <c r="R657" i="4"/>
  <c r="R658" i="4"/>
  <c r="R659" i="4"/>
  <c r="R660" i="4"/>
  <c r="R661" i="4"/>
  <c r="R662" i="4"/>
  <c r="R663" i="4"/>
  <c r="R664" i="4"/>
  <c r="R665" i="4"/>
  <c r="R666" i="4"/>
  <c r="R667" i="4"/>
  <c r="R668" i="4"/>
  <c r="R669" i="4"/>
  <c r="R670" i="4"/>
  <c r="R671" i="4"/>
  <c r="R672" i="4"/>
  <c r="R673" i="4"/>
  <c r="R674" i="4"/>
  <c r="R675" i="4"/>
  <c r="R676" i="4"/>
  <c r="R677" i="4"/>
  <c r="R678" i="4"/>
  <c r="R679" i="4"/>
  <c r="R680" i="4"/>
  <c r="R681" i="4"/>
  <c r="R682" i="4"/>
  <c r="R683" i="4"/>
  <c r="R684" i="4"/>
  <c r="R685" i="4"/>
  <c r="R686" i="4"/>
  <c r="R687" i="4"/>
  <c r="R688" i="4"/>
  <c r="R689" i="4"/>
  <c r="R690" i="4"/>
  <c r="R691" i="4"/>
  <c r="R692" i="4"/>
  <c r="R693" i="4"/>
  <c r="R694" i="4"/>
  <c r="R695" i="4"/>
  <c r="R696" i="4"/>
  <c r="R697" i="4"/>
  <c r="R698" i="4"/>
  <c r="R699" i="4"/>
  <c r="R700" i="4"/>
  <c r="R701" i="4"/>
  <c r="R702" i="4"/>
  <c r="R703" i="4"/>
  <c r="R704" i="4"/>
  <c r="R705" i="4"/>
  <c r="R706" i="4"/>
  <c r="R707" i="4"/>
  <c r="R708" i="4"/>
  <c r="R709" i="4"/>
  <c r="R710" i="4"/>
  <c r="R711" i="4"/>
  <c r="R712" i="4"/>
  <c r="R713" i="4"/>
  <c r="R714" i="4"/>
  <c r="R715" i="4"/>
  <c r="R716" i="4"/>
  <c r="R717" i="4"/>
  <c r="R718" i="4"/>
  <c r="R719" i="4"/>
  <c r="R720" i="4"/>
  <c r="R721" i="4"/>
  <c r="R722" i="4"/>
  <c r="R723" i="4"/>
  <c r="R724" i="4"/>
  <c r="R725" i="4"/>
  <c r="R726" i="4"/>
  <c r="R727" i="4"/>
  <c r="R728" i="4"/>
  <c r="R729" i="4"/>
  <c r="R730" i="4"/>
  <c r="R731" i="4"/>
  <c r="R732" i="4"/>
  <c r="R733" i="4"/>
  <c r="R734" i="4"/>
  <c r="R735" i="4"/>
  <c r="R736" i="4"/>
  <c r="R737" i="4"/>
  <c r="R738" i="4"/>
  <c r="R739" i="4"/>
  <c r="R740" i="4"/>
  <c r="R741" i="4"/>
  <c r="R742" i="4"/>
  <c r="R743" i="4"/>
  <c r="R744" i="4"/>
  <c r="R745" i="4"/>
  <c r="R746" i="4"/>
  <c r="R747" i="4"/>
  <c r="R748" i="4"/>
  <c r="R749" i="4"/>
  <c r="R750" i="4"/>
  <c r="R751" i="4"/>
  <c r="R752" i="4"/>
  <c r="R753" i="4"/>
  <c r="R754" i="4"/>
  <c r="R755" i="4"/>
  <c r="R756" i="4"/>
  <c r="R757" i="4"/>
  <c r="R758" i="4"/>
  <c r="R759" i="4"/>
  <c r="R760" i="4"/>
  <c r="R761" i="4"/>
  <c r="R762" i="4"/>
  <c r="R763" i="4"/>
  <c r="R764" i="4"/>
  <c r="R765" i="4"/>
  <c r="R766" i="4"/>
  <c r="R767" i="4"/>
  <c r="R768" i="4"/>
  <c r="R769" i="4"/>
  <c r="R770" i="4"/>
  <c r="R771" i="4"/>
  <c r="R772" i="4"/>
  <c r="R773" i="4"/>
  <c r="R774" i="4"/>
  <c r="R775" i="4"/>
  <c r="R776" i="4"/>
  <c r="R777" i="4"/>
  <c r="R778" i="4"/>
  <c r="R779" i="4"/>
  <c r="R780" i="4"/>
  <c r="R781" i="4"/>
  <c r="R782" i="4"/>
  <c r="R783" i="4"/>
  <c r="R784" i="4"/>
  <c r="R785" i="4"/>
  <c r="R786" i="4"/>
  <c r="R787" i="4"/>
  <c r="R788" i="4"/>
  <c r="R789" i="4"/>
  <c r="R790" i="4"/>
  <c r="R791" i="4"/>
  <c r="R792" i="4"/>
  <c r="R793" i="4"/>
  <c r="R794" i="4"/>
  <c r="R795" i="4"/>
  <c r="R796" i="4"/>
  <c r="R797" i="4"/>
  <c r="R798" i="4"/>
  <c r="R799" i="4"/>
  <c r="R800" i="4"/>
  <c r="R801" i="4"/>
  <c r="R802" i="4"/>
  <c r="R803" i="4"/>
  <c r="R804" i="4"/>
  <c r="R805" i="4"/>
  <c r="R806" i="4"/>
  <c r="R807" i="4"/>
  <c r="R808" i="4"/>
  <c r="R809" i="4"/>
  <c r="R810" i="4"/>
  <c r="R811" i="4"/>
  <c r="R812" i="4"/>
  <c r="R813" i="4"/>
  <c r="R814" i="4"/>
  <c r="R815" i="4"/>
  <c r="R816" i="4"/>
  <c r="R817" i="4"/>
  <c r="R818" i="4"/>
  <c r="R819" i="4"/>
  <c r="R820" i="4"/>
  <c r="R821" i="4"/>
  <c r="R822" i="4"/>
  <c r="R823" i="4"/>
  <c r="R824" i="4"/>
  <c r="R825" i="4"/>
  <c r="R826" i="4"/>
  <c r="R827" i="4"/>
  <c r="R828" i="4"/>
  <c r="R829" i="4"/>
  <c r="R830" i="4"/>
  <c r="R831" i="4"/>
  <c r="R832" i="4"/>
  <c r="R833" i="4"/>
  <c r="R834" i="4"/>
  <c r="R835" i="4"/>
  <c r="R836" i="4"/>
  <c r="R837" i="4"/>
  <c r="R838" i="4"/>
  <c r="R839" i="4"/>
  <c r="R840" i="4"/>
  <c r="R841" i="4"/>
  <c r="R842" i="4"/>
  <c r="R843" i="4"/>
  <c r="R844" i="4"/>
  <c r="R845" i="4"/>
  <c r="R846" i="4"/>
  <c r="R847" i="4"/>
  <c r="R848" i="4"/>
  <c r="R849" i="4"/>
  <c r="R850" i="4"/>
  <c r="R851" i="4"/>
  <c r="R852" i="4"/>
  <c r="R853" i="4"/>
  <c r="R854" i="4"/>
  <c r="R855" i="4"/>
  <c r="R856" i="4"/>
  <c r="R857" i="4"/>
  <c r="R858" i="4"/>
  <c r="R859" i="4"/>
  <c r="R860" i="4"/>
  <c r="R861" i="4"/>
  <c r="R862" i="4"/>
  <c r="R863" i="4"/>
  <c r="R864" i="4"/>
  <c r="R865" i="4"/>
  <c r="R866" i="4"/>
  <c r="R867" i="4"/>
  <c r="R868" i="4"/>
  <c r="R869" i="4"/>
  <c r="R870" i="4"/>
  <c r="R871" i="4"/>
  <c r="R872" i="4"/>
  <c r="R873" i="4"/>
  <c r="R874" i="4"/>
  <c r="R875" i="4"/>
  <c r="R876" i="4"/>
  <c r="R877" i="4"/>
  <c r="R878" i="4"/>
  <c r="R879" i="4"/>
  <c r="R880" i="4"/>
  <c r="R881" i="4"/>
  <c r="R882" i="4"/>
  <c r="R883" i="4"/>
  <c r="R884" i="4"/>
  <c r="R885" i="4"/>
  <c r="R886" i="4"/>
  <c r="R887" i="4"/>
  <c r="R888" i="4"/>
  <c r="R889" i="4"/>
  <c r="R890" i="4"/>
  <c r="R891" i="4"/>
  <c r="R892" i="4"/>
  <c r="R893" i="4"/>
  <c r="R894" i="4"/>
  <c r="R895" i="4"/>
  <c r="R896" i="4"/>
  <c r="R897" i="4"/>
  <c r="R898" i="4"/>
  <c r="R899" i="4"/>
  <c r="R900" i="4"/>
  <c r="R901" i="4"/>
  <c r="R902" i="4"/>
  <c r="R903" i="4"/>
  <c r="R904" i="4"/>
  <c r="R905" i="4"/>
  <c r="R906" i="4"/>
  <c r="R907" i="4"/>
  <c r="R908" i="4"/>
  <c r="R909" i="4"/>
  <c r="R910" i="4"/>
  <c r="R911" i="4"/>
  <c r="R912" i="4"/>
  <c r="R913" i="4"/>
  <c r="R914" i="4"/>
  <c r="R915" i="4"/>
  <c r="R916" i="4"/>
  <c r="R917" i="4"/>
  <c r="R918" i="4"/>
  <c r="R919" i="4"/>
  <c r="R920" i="4"/>
  <c r="R921" i="4"/>
  <c r="R922" i="4"/>
  <c r="R923" i="4"/>
  <c r="R924" i="4"/>
  <c r="R925" i="4"/>
  <c r="R926" i="4"/>
  <c r="R927" i="4"/>
  <c r="R928" i="4"/>
  <c r="R929" i="4"/>
  <c r="R930" i="4"/>
  <c r="R931" i="4"/>
  <c r="R932" i="4"/>
  <c r="R933" i="4"/>
  <c r="R934" i="4"/>
  <c r="R935" i="4"/>
  <c r="R936" i="4"/>
  <c r="R937" i="4"/>
  <c r="R938" i="4"/>
  <c r="R939" i="4"/>
  <c r="R940" i="4"/>
  <c r="R941" i="4"/>
  <c r="R942" i="4"/>
  <c r="R943" i="4"/>
  <c r="R944" i="4"/>
  <c r="R945" i="4"/>
  <c r="R946" i="4"/>
  <c r="R947" i="4"/>
  <c r="R948" i="4"/>
  <c r="R949" i="4"/>
  <c r="R950" i="4"/>
  <c r="R951" i="4"/>
  <c r="R952" i="4"/>
  <c r="R953" i="4"/>
  <c r="R954" i="4"/>
  <c r="R955" i="4"/>
  <c r="R956" i="4"/>
  <c r="R957" i="4"/>
  <c r="R958" i="4"/>
  <c r="R959" i="4"/>
  <c r="R960" i="4"/>
  <c r="R961" i="4"/>
  <c r="R962" i="4"/>
  <c r="R963" i="4"/>
  <c r="R964" i="4"/>
  <c r="R965" i="4"/>
  <c r="R966" i="4"/>
  <c r="R967" i="4"/>
  <c r="R968" i="4"/>
  <c r="R969" i="4"/>
  <c r="R970" i="4"/>
  <c r="R971" i="4"/>
  <c r="R972" i="4"/>
  <c r="R973" i="4"/>
  <c r="R974" i="4"/>
  <c r="R975" i="4"/>
  <c r="R976" i="4"/>
  <c r="R977" i="4"/>
  <c r="R978" i="4"/>
  <c r="R979" i="4"/>
  <c r="R980" i="4"/>
  <c r="R981" i="4"/>
  <c r="R982" i="4"/>
  <c r="R983" i="4"/>
  <c r="R984" i="4"/>
  <c r="R985" i="4"/>
  <c r="R986" i="4"/>
  <c r="R987" i="4"/>
  <c r="R988" i="4"/>
  <c r="R989" i="4"/>
  <c r="R990" i="4"/>
  <c r="R991" i="4"/>
  <c r="R992" i="4"/>
  <c r="R993" i="4"/>
  <c r="R994" i="4"/>
  <c r="R995" i="4"/>
  <c r="R996" i="4"/>
  <c r="R997" i="4"/>
  <c r="R998" i="4"/>
  <c r="R999" i="4"/>
  <c r="R1000" i="4"/>
  <c r="R1001" i="4"/>
  <c r="R1002" i="4"/>
  <c r="R1003" i="4"/>
  <c r="R1004" i="4"/>
  <c r="R1005" i="4"/>
  <c r="R1006" i="4"/>
  <c r="K37" i="4"/>
  <c r="B1030" i="27" s="1"/>
  <c r="E1030" i="27" s="1"/>
  <c r="K38" i="4"/>
  <c r="K39" i="4"/>
  <c r="B1032" i="27" s="1"/>
  <c r="E1032" i="27" s="1"/>
  <c r="K40" i="4"/>
  <c r="B1033" i="27" s="1"/>
  <c r="E1033" i="27" s="1"/>
  <c r="K41" i="4"/>
  <c r="K42" i="4"/>
  <c r="B1035" i="27" s="1"/>
  <c r="K43" i="4"/>
  <c r="B1036" i="27" s="1"/>
  <c r="K44" i="4"/>
  <c r="B1037" i="27" s="1"/>
  <c r="E1037" i="27" s="1"/>
  <c r="K45" i="4"/>
  <c r="B1038" i="27" s="1"/>
  <c r="E1038" i="27" s="1"/>
  <c r="K46" i="4"/>
  <c r="K47" i="4"/>
  <c r="B1040" i="27" s="1"/>
  <c r="E1040" i="27" s="1"/>
  <c r="K48" i="4"/>
  <c r="B1041" i="27" s="1"/>
  <c r="E1041" i="27" s="1"/>
  <c r="K49" i="4"/>
  <c r="K50" i="4"/>
  <c r="B1043" i="27" s="1"/>
  <c r="E1043" i="27" s="1"/>
  <c r="K51" i="4"/>
  <c r="B1044" i="27" s="1"/>
  <c r="E1044" i="27" s="1"/>
  <c r="K52" i="4"/>
  <c r="B1045" i="27" s="1"/>
  <c r="E1045" i="27" s="1"/>
  <c r="K53" i="4"/>
  <c r="B1046" i="27" s="1"/>
  <c r="E1046" i="27" s="1"/>
  <c r="K54" i="4"/>
  <c r="B1047" i="27" s="1"/>
  <c r="E1047" i="27" s="1"/>
  <c r="K55" i="4"/>
  <c r="B1048" i="27" s="1"/>
  <c r="E1048" i="27" s="1"/>
  <c r="K56" i="4"/>
  <c r="B1049" i="27" s="1"/>
  <c r="E1049" i="27" s="1"/>
  <c r="K57" i="4"/>
  <c r="B1050" i="27" s="1"/>
  <c r="E1050" i="27" s="1"/>
  <c r="K58" i="4"/>
  <c r="K59" i="4"/>
  <c r="B1052" i="27" s="1"/>
  <c r="E1052" i="27" s="1"/>
  <c r="K60" i="4"/>
  <c r="B1053" i="27" s="1"/>
  <c r="E1053" i="27" s="1"/>
  <c r="K61" i="4"/>
  <c r="B1054" i="27" s="1"/>
  <c r="K62" i="4"/>
  <c r="B1055" i="27" s="1"/>
  <c r="E1055" i="27" s="1"/>
  <c r="K63" i="4"/>
  <c r="B1056" i="27" s="1"/>
  <c r="E1056" i="27" s="1"/>
  <c r="K64" i="4"/>
  <c r="B1057" i="27" s="1"/>
  <c r="E1057" i="27" s="1"/>
  <c r="K65" i="4"/>
  <c r="B1058" i="27" s="1"/>
  <c r="E1058" i="27" s="1"/>
  <c r="K66" i="4"/>
  <c r="K67" i="4"/>
  <c r="B1060" i="27" s="1"/>
  <c r="K68" i="4"/>
  <c r="B1061" i="27" s="1"/>
  <c r="E1061" i="27" s="1"/>
  <c r="K69" i="4"/>
  <c r="B1062" i="27" s="1"/>
  <c r="E1062" i="27" s="1"/>
  <c r="K70" i="4"/>
  <c r="B1063" i="27" s="1"/>
  <c r="E1063" i="27" s="1"/>
  <c r="K71" i="4"/>
  <c r="B1064" i="27" s="1"/>
  <c r="E1064" i="27" s="1"/>
  <c r="K72" i="4"/>
  <c r="B1065" i="27" s="1"/>
  <c r="K73" i="4"/>
  <c r="B1066" i="27" s="1"/>
  <c r="E1066" i="27" s="1"/>
  <c r="K74" i="4"/>
  <c r="B1067" i="27" s="1"/>
  <c r="E1067" i="27" s="1"/>
  <c r="K75" i="4"/>
  <c r="B1068" i="27" s="1"/>
  <c r="E1068" i="27" s="1"/>
  <c r="K76" i="4"/>
  <c r="B1069" i="27" s="1"/>
  <c r="E1069" i="27" s="1"/>
  <c r="K77" i="4"/>
  <c r="B1070" i="27" s="1"/>
  <c r="E1070" i="27" s="1"/>
  <c r="K78" i="4"/>
  <c r="B1071" i="27" s="1"/>
  <c r="E1071" i="27" s="1"/>
  <c r="K79" i="4"/>
  <c r="B1072" i="27" s="1"/>
  <c r="E1072" i="27" s="1"/>
  <c r="K80" i="4"/>
  <c r="B1073" i="27" s="1"/>
  <c r="K81" i="4"/>
  <c r="B1074" i="27" s="1"/>
  <c r="E1074" i="27" s="1"/>
  <c r="K82" i="4"/>
  <c r="K83" i="4"/>
  <c r="K84" i="4"/>
  <c r="K85" i="4"/>
  <c r="B1078" i="27" s="1"/>
  <c r="K86" i="4"/>
  <c r="B1079" i="27" s="1"/>
  <c r="E1079" i="27" s="1"/>
  <c r="K87" i="4"/>
  <c r="B1080" i="27" s="1"/>
  <c r="E1080" i="27" s="1"/>
  <c r="K88" i="4"/>
  <c r="B1081" i="27" s="1"/>
  <c r="E1081" i="27" s="1"/>
  <c r="K89" i="4"/>
  <c r="B1082" i="27" s="1"/>
  <c r="E1082" i="27" s="1"/>
  <c r="K90" i="4"/>
  <c r="K91" i="4"/>
  <c r="K92" i="4"/>
  <c r="K93" i="4"/>
  <c r="B1086" i="27" s="1"/>
  <c r="E1086" i="27" s="1"/>
  <c r="K94" i="4"/>
  <c r="B1087" i="27" s="1"/>
  <c r="E1087" i="27" s="1"/>
  <c r="K95" i="4"/>
  <c r="B1088" i="27" s="1"/>
  <c r="E1088" i="27" s="1"/>
  <c r="K96" i="4"/>
  <c r="B1089" i="27" s="1"/>
  <c r="E1089" i="27" s="1"/>
  <c r="K97" i="4"/>
  <c r="B1090" i="27" s="1"/>
  <c r="E1090" i="27" s="1"/>
  <c r="K98" i="4"/>
  <c r="K99" i="4"/>
  <c r="K100" i="4"/>
  <c r="K101" i="4"/>
  <c r="B1094" i="27" s="1"/>
  <c r="E1094" i="27" s="1"/>
  <c r="K102" i="4"/>
  <c r="B1095" i="27" s="1"/>
  <c r="E1095" i="27" s="1"/>
  <c r="K103" i="4"/>
  <c r="B1096" i="27" s="1"/>
  <c r="E1096" i="27" s="1"/>
  <c r="K104" i="4"/>
  <c r="B1097" i="27" s="1"/>
  <c r="E1097" i="27" s="1"/>
  <c r="K105" i="4"/>
  <c r="K106" i="4"/>
  <c r="K107" i="4"/>
  <c r="K108" i="4"/>
  <c r="K109" i="4"/>
  <c r="B1102" i="27" s="1"/>
  <c r="E1102" i="27" s="1"/>
  <c r="K110" i="4"/>
  <c r="B1103" i="27" s="1"/>
  <c r="K111" i="4"/>
  <c r="B1104" i="27" s="1"/>
  <c r="E1104" i="27" s="1"/>
  <c r="K112" i="4"/>
  <c r="B1105" i="27" s="1"/>
  <c r="E1105" i="27" s="1"/>
  <c r="K113" i="4"/>
  <c r="B1106" i="27" s="1"/>
  <c r="E1106" i="27" s="1"/>
  <c r="K114" i="4"/>
  <c r="B1107" i="27" s="1"/>
  <c r="E1107" i="27" s="1"/>
  <c r="K115" i="4"/>
  <c r="B1108" i="27" s="1"/>
  <c r="E1108" i="27" s="1"/>
  <c r="K116" i="4"/>
  <c r="B1109" i="27" s="1"/>
  <c r="E1109" i="27" s="1"/>
  <c r="K117" i="4"/>
  <c r="B1110" i="27" s="1"/>
  <c r="K118" i="4"/>
  <c r="B1111" i="27" s="1"/>
  <c r="K119" i="4"/>
  <c r="B1112" i="27" s="1"/>
  <c r="K120" i="4"/>
  <c r="B1113" i="27" s="1"/>
  <c r="E1113" i="27" s="1"/>
  <c r="K121" i="4"/>
  <c r="B1114" i="27" s="1"/>
  <c r="E1114" i="27" s="1"/>
  <c r="K122" i="4"/>
  <c r="B1115" i="27" s="1"/>
  <c r="E1115" i="27" s="1"/>
  <c r="K123" i="4"/>
  <c r="B1116" i="27" s="1"/>
  <c r="E1116" i="27" s="1"/>
  <c r="K124" i="4"/>
  <c r="B1117" i="27" s="1"/>
  <c r="E1117" i="27" s="1"/>
  <c r="K125" i="4"/>
  <c r="B1118" i="27" s="1"/>
  <c r="E1118" i="27" s="1"/>
  <c r="K126" i="4"/>
  <c r="B1119" i="27" s="1"/>
  <c r="E1119" i="27" s="1"/>
  <c r="K127" i="4"/>
  <c r="B1120" i="27" s="1"/>
  <c r="E1120" i="27" s="1"/>
  <c r="K128" i="4"/>
  <c r="B1121" i="27" s="1"/>
  <c r="E1121" i="27" s="1"/>
  <c r="K129" i="4"/>
  <c r="B1122" i="27" s="1"/>
  <c r="E1122" i="27" s="1"/>
  <c r="K130" i="4"/>
  <c r="B1123" i="27" s="1"/>
  <c r="E1123" i="27" s="1"/>
  <c r="K131" i="4"/>
  <c r="B1124" i="27" s="1"/>
  <c r="E1124" i="27" s="1"/>
  <c r="K132" i="4"/>
  <c r="B1125" i="27" s="1"/>
  <c r="E1125" i="27" s="1"/>
  <c r="K133" i="4"/>
  <c r="B1126" i="27" s="1"/>
  <c r="E1126" i="27" s="1"/>
  <c r="K134" i="4"/>
  <c r="B1127" i="27" s="1"/>
  <c r="E1127" i="27" s="1"/>
  <c r="K135" i="4"/>
  <c r="B1128" i="27" s="1"/>
  <c r="E1128" i="27" s="1"/>
  <c r="K136" i="4"/>
  <c r="B1129" i="27" s="1"/>
  <c r="E1129" i="27" s="1"/>
  <c r="K137" i="4"/>
  <c r="B1130" i="27" s="1"/>
  <c r="E1130" i="27" s="1"/>
  <c r="K138" i="4"/>
  <c r="B1131" i="27" s="1"/>
  <c r="E1131" i="27" s="1"/>
  <c r="K139" i="4"/>
  <c r="B1132" i="27" s="1"/>
  <c r="E1132" i="27" s="1"/>
  <c r="K140" i="4"/>
  <c r="B1133" i="27" s="1"/>
  <c r="E1133" i="27" s="1"/>
  <c r="K141" i="4"/>
  <c r="B1134" i="27" s="1"/>
  <c r="E1134" i="27" s="1"/>
  <c r="K142" i="4"/>
  <c r="B1135" i="27" s="1"/>
  <c r="E1135" i="27" s="1"/>
  <c r="K143" i="4"/>
  <c r="B1136" i="27" s="1"/>
  <c r="E1136" i="27" s="1"/>
  <c r="K144" i="4"/>
  <c r="B1137" i="27" s="1"/>
  <c r="E1137" i="27" s="1"/>
  <c r="K145" i="4"/>
  <c r="B1138" i="27" s="1"/>
  <c r="E1138" i="27" s="1"/>
  <c r="K146" i="4"/>
  <c r="K147" i="4"/>
  <c r="B1140" i="27" s="1"/>
  <c r="K148" i="4"/>
  <c r="B1141" i="27" s="1"/>
  <c r="E1141" i="27" s="1"/>
  <c r="K149" i="4"/>
  <c r="B1142" i="27" s="1"/>
  <c r="E1142" i="27" s="1"/>
  <c r="K150" i="4"/>
  <c r="K151" i="4"/>
  <c r="B1144" i="27" s="1"/>
  <c r="E1144" i="27" s="1"/>
  <c r="K152" i="4"/>
  <c r="B1145" i="27" s="1"/>
  <c r="E1145" i="27" s="1"/>
  <c r="K153" i="4"/>
  <c r="B1146" i="27" s="1"/>
  <c r="E1146" i="27" s="1"/>
  <c r="K154" i="4"/>
  <c r="B1147" i="27" s="1"/>
  <c r="E1147" i="27" s="1"/>
  <c r="K155" i="4"/>
  <c r="B1148" i="27" s="1"/>
  <c r="K156" i="4"/>
  <c r="B1149" i="27" s="1"/>
  <c r="E1149" i="27" s="1"/>
  <c r="K157" i="4"/>
  <c r="B1150" i="27" s="1"/>
  <c r="E1150" i="27" s="1"/>
  <c r="K158" i="4"/>
  <c r="B1151" i="27" s="1"/>
  <c r="E1151" i="27" s="1"/>
  <c r="K159" i="4"/>
  <c r="B1152" i="27" s="1"/>
  <c r="E1152" i="27" s="1"/>
  <c r="K160" i="4"/>
  <c r="B1153" i="27" s="1"/>
  <c r="E1153" i="27" s="1"/>
  <c r="K161" i="4"/>
  <c r="K162" i="4"/>
  <c r="K163" i="4"/>
  <c r="K164" i="4"/>
  <c r="B1157" i="27" s="1"/>
  <c r="K165" i="4"/>
  <c r="B1158" i="27" s="1"/>
  <c r="E1158" i="27" s="1"/>
  <c r="K166" i="4"/>
  <c r="B1159" i="27" s="1"/>
  <c r="K167" i="4"/>
  <c r="K168" i="4"/>
  <c r="K169" i="4"/>
  <c r="K170" i="4"/>
  <c r="K172" i="4"/>
  <c r="B1165" i="27" s="1"/>
  <c r="E1165" i="27" s="1"/>
  <c r="K173" i="4"/>
  <c r="B1166" i="27" s="1"/>
  <c r="E1166" i="27" s="1"/>
  <c r="K174" i="4"/>
  <c r="B1167" i="27" s="1"/>
  <c r="E1167" i="27" s="1"/>
  <c r="K175" i="4"/>
  <c r="K176" i="4"/>
  <c r="K177" i="4"/>
  <c r="K178" i="4"/>
  <c r="K179" i="4"/>
  <c r="K180" i="4"/>
  <c r="K181" i="4"/>
  <c r="K182" i="4"/>
  <c r="K183" i="4"/>
  <c r="K184" i="4"/>
  <c r="K185" i="4"/>
  <c r="K186" i="4"/>
  <c r="K187" i="4"/>
  <c r="K188" i="4"/>
  <c r="K189" i="4"/>
  <c r="K190" i="4"/>
  <c r="K191" i="4"/>
  <c r="K192" i="4"/>
  <c r="K193" i="4"/>
  <c r="K194" i="4"/>
  <c r="K195" i="4"/>
  <c r="K196" i="4"/>
  <c r="K197" i="4"/>
  <c r="K198" i="4"/>
  <c r="K199" i="4"/>
  <c r="K200" i="4"/>
  <c r="K201" i="4"/>
  <c r="K202" i="4"/>
  <c r="K203" i="4"/>
  <c r="K204" i="4"/>
  <c r="K205" i="4"/>
  <c r="K206" i="4"/>
  <c r="K207" i="4"/>
  <c r="K208" i="4"/>
  <c r="K209" i="4"/>
  <c r="K210" i="4"/>
  <c r="K211" i="4"/>
  <c r="K212" i="4"/>
  <c r="K213" i="4"/>
  <c r="K214" i="4"/>
  <c r="K215" i="4"/>
  <c r="K216" i="4"/>
  <c r="K217" i="4"/>
  <c r="K218" i="4"/>
  <c r="K219" i="4"/>
  <c r="K220" i="4"/>
  <c r="K221" i="4"/>
  <c r="K222" i="4"/>
  <c r="K223" i="4"/>
  <c r="K224" i="4"/>
  <c r="K225" i="4"/>
  <c r="K226" i="4"/>
  <c r="K227" i="4"/>
  <c r="K228" i="4"/>
  <c r="K229" i="4"/>
  <c r="B1222" i="27" s="1"/>
  <c r="E1222" i="27" s="1"/>
  <c r="K230" i="4"/>
  <c r="K231" i="4"/>
  <c r="K232" i="4"/>
  <c r="K233" i="4"/>
  <c r="K234" i="4"/>
  <c r="K235" i="4"/>
  <c r="K236" i="4"/>
  <c r="K237" i="4"/>
  <c r="K238" i="4"/>
  <c r="K239" i="4"/>
  <c r="K240" i="4"/>
  <c r="K241" i="4"/>
  <c r="K242" i="4"/>
  <c r="K243" i="4"/>
  <c r="K244" i="4"/>
  <c r="K245" i="4"/>
  <c r="K246" i="4"/>
  <c r="K247" i="4"/>
  <c r="K248" i="4"/>
  <c r="K249" i="4"/>
  <c r="K250" i="4"/>
  <c r="K251" i="4"/>
  <c r="K252" i="4"/>
  <c r="K253" i="4"/>
  <c r="K254" i="4"/>
  <c r="K255" i="4"/>
  <c r="K256" i="4"/>
  <c r="K257" i="4"/>
  <c r="K258" i="4"/>
  <c r="K259" i="4"/>
  <c r="K260" i="4"/>
  <c r="K261" i="4"/>
  <c r="K262" i="4"/>
  <c r="K263" i="4"/>
  <c r="K264" i="4"/>
  <c r="K265" i="4"/>
  <c r="K266" i="4"/>
  <c r="K267" i="4"/>
  <c r="K268" i="4"/>
  <c r="K269" i="4"/>
  <c r="K270" i="4"/>
  <c r="K271" i="4"/>
  <c r="K272" i="4"/>
  <c r="K273" i="4"/>
  <c r="K274" i="4"/>
  <c r="K275" i="4"/>
  <c r="K276" i="4"/>
  <c r="K277" i="4"/>
  <c r="K278" i="4"/>
  <c r="K279" i="4"/>
  <c r="K280" i="4"/>
  <c r="K281" i="4"/>
  <c r="K282" i="4"/>
  <c r="K283" i="4"/>
  <c r="K284" i="4"/>
  <c r="K285" i="4"/>
  <c r="K286" i="4"/>
  <c r="K287" i="4"/>
  <c r="K288" i="4"/>
  <c r="K289" i="4"/>
  <c r="K290" i="4"/>
  <c r="K291" i="4"/>
  <c r="K292" i="4"/>
  <c r="K293" i="4"/>
  <c r="B1286" i="27" s="1"/>
  <c r="E1286" i="27" s="1"/>
  <c r="K294" i="4"/>
  <c r="K295" i="4"/>
  <c r="K296" i="4"/>
  <c r="K297" i="4"/>
  <c r="K298" i="4"/>
  <c r="K299" i="4"/>
  <c r="K300" i="4"/>
  <c r="K301" i="4"/>
  <c r="K302" i="4"/>
  <c r="K303" i="4"/>
  <c r="K304" i="4"/>
  <c r="K305" i="4"/>
  <c r="K306" i="4"/>
  <c r="K307" i="4"/>
  <c r="K308" i="4"/>
  <c r="K309" i="4"/>
  <c r="K310" i="4"/>
  <c r="K311" i="4"/>
  <c r="K312" i="4"/>
  <c r="K313" i="4"/>
  <c r="K314" i="4"/>
  <c r="K315" i="4"/>
  <c r="K316" i="4"/>
  <c r="K317" i="4"/>
  <c r="K318" i="4"/>
  <c r="K319" i="4"/>
  <c r="K320" i="4"/>
  <c r="K321" i="4"/>
  <c r="K322" i="4"/>
  <c r="K323" i="4"/>
  <c r="K324" i="4"/>
  <c r="K325" i="4"/>
  <c r="K326" i="4"/>
  <c r="K327" i="4"/>
  <c r="K328" i="4"/>
  <c r="K329" i="4"/>
  <c r="K330" i="4"/>
  <c r="K331" i="4"/>
  <c r="K332" i="4"/>
  <c r="K333" i="4"/>
  <c r="K334" i="4"/>
  <c r="K335" i="4"/>
  <c r="K336" i="4"/>
  <c r="K337" i="4"/>
  <c r="K338" i="4"/>
  <c r="K339" i="4"/>
  <c r="K340" i="4"/>
  <c r="K341" i="4"/>
  <c r="K342" i="4"/>
  <c r="K343" i="4"/>
  <c r="K344" i="4"/>
  <c r="K345" i="4"/>
  <c r="K346" i="4"/>
  <c r="K347" i="4"/>
  <c r="K348" i="4"/>
  <c r="K349" i="4"/>
  <c r="K350" i="4"/>
  <c r="K351" i="4"/>
  <c r="K352" i="4"/>
  <c r="K353" i="4"/>
  <c r="K354" i="4"/>
  <c r="K355" i="4"/>
  <c r="K356" i="4"/>
  <c r="K357" i="4"/>
  <c r="B1350" i="27" s="1"/>
  <c r="E1350" i="27" s="1"/>
  <c r="K358" i="4"/>
  <c r="K359" i="4"/>
  <c r="K360" i="4"/>
  <c r="K361" i="4"/>
  <c r="K362" i="4"/>
  <c r="K363" i="4"/>
  <c r="K364" i="4"/>
  <c r="K365" i="4"/>
  <c r="K366" i="4"/>
  <c r="K367" i="4"/>
  <c r="K368" i="4"/>
  <c r="K369" i="4"/>
  <c r="K370" i="4"/>
  <c r="K371" i="4"/>
  <c r="K372" i="4"/>
  <c r="K373" i="4"/>
  <c r="K374" i="4"/>
  <c r="K375" i="4"/>
  <c r="K376" i="4"/>
  <c r="K377" i="4"/>
  <c r="K378" i="4"/>
  <c r="K379" i="4"/>
  <c r="K380" i="4"/>
  <c r="K381" i="4"/>
  <c r="K382" i="4"/>
  <c r="K383" i="4"/>
  <c r="K384" i="4"/>
  <c r="K385" i="4"/>
  <c r="K386" i="4"/>
  <c r="K387" i="4"/>
  <c r="K388" i="4"/>
  <c r="K389" i="4"/>
  <c r="K390" i="4"/>
  <c r="K391" i="4"/>
  <c r="K392" i="4"/>
  <c r="K393" i="4"/>
  <c r="K394" i="4"/>
  <c r="K395" i="4"/>
  <c r="K396" i="4"/>
  <c r="K397" i="4"/>
  <c r="K398" i="4"/>
  <c r="K399" i="4"/>
  <c r="K400" i="4"/>
  <c r="K401" i="4"/>
  <c r="K402" i="4"/>
  <c r="K403" i="4"/>
  <c r="K404" i="4"/>
  <c r="K405" i="4"/>
  <c r="K406" i="4"/>
  <c r="K407" i="4"/>
  <c r="K408" i="4"/>
  <c r="K409" i="4"/>
  <c r="K410" i="4"/>
  <c r="K411" i="4"/>
  <c r="K412" i="4"/>
  <c r="K413" i="4"/>
  <c r="K414" i="4"/>
  <c r="K415" i="4"/>
  <c r="K416" i="4"/>
  <c r="K417" i="4"/>
  <c r="K418" i="4"/>
  <c r="K419" i="4"/>
  <c r="K420" i="4"/>
  <c r="K421" i="4"/>
  <c r="B1414" i="27" s="1"/>
  <c r="E1414" i="27" s="1"/>
  <c r="K422" i="4"/>
  <c r="K423" i="4"/>
  <c r="K424" i="4"/>
  <c r="K425" i="4"/>
  <c r="K426" i="4"/>
  <c r="K427" i="4"/>
  <c r="K428" i="4"/>
  <c r="K429" i="4"/>
  <c r="K430" i="4"/>
  <c r="K431" i="4"/>
  <c r="K432" i="4"/>
  <c r="K433" i="4"/>
  <c r="K434" i="4"/>
  <c r="K435" i="4"/>
  <c r="K436" i="4"/>
  <c r="K437" i="4"/>
  <c r="K438" i="4"/>
  <c r="K439" i="4"/>
  <c r="K440" i="4"/>
  <c r="K441" i="4"/>
  <c r="K442" i="4"/>
  <c r="K443" i="4"/>
  <c r="K444" i="4"/>
  <c r="K445" i="4"/>
  <c r="K446" i="4"/>
  <c r="K447" i="4"/>
  <c r="K448" i="4"/>
  <c r="K449" i="4"/>
  <c r="K450" i="4"/>
  <c r="K451" i="4"/>
  <c r="K452" i="4"/>
  <c r="K453" i="4"/>
  <c r="K454" i="4"/>
  <c r="K455" i="4"/>
  <c r="K456" i="4"/>
  <c r="K457" i="4"/>
  <c r="K458" i="4"/>
  <c r="K459" i="4"/>
  <c r="K460" i="4"/>
  <c r="K461" i="4"/>
  <c r="K462" i="4"/>
  <c r="K463" i="4"/>
  <c r="K464" i="4"/>
  <c r="K465" i="4"/>
  <c r="K466" i="4"/>
  <c r="K467" i="4"/>
  <c r="K468" i="4"/>
  <c r="K469" i="4"/>
  <c r="K470" i="4"/>
  <c r="K471" i="4"/>
  <c r="K472" i="4"/>
  <c r="K473" i="4"/>
  <c r="K474" i="4"/>
  <c r="K475" i="4"/>
  <c r="K476" i="4"/>
  <c r="K477" i="4"/>
  <c r="K478" i="4"/>
  <c r="K479" i="4"/>
  <c r="K480" i="4"/>
  <c r="K481" i="4"/>
  <c r="K482" i="4"/>
  <c r="K483" i="4"/>
  <c r="K484" i="4"/>
  <c r="K485" i="4"/>
  <c r="K486" i="4"/>
  <c r="K487" i="4"/>
  <c r="K488" i="4"/>
  <c r="K489" i="4"/>
  <c r="K490" i="4"/>
  <c r="K491" i="4"/>
  <c r="K492" i="4"/>
  <c r="K493" i="4"/>
  <c r="K494" i="4"/>
  <c r="K495" i="4"/>
  <c r="K496" i="4"/>
  <c r="K497" i="4"/>
  <c r="K498" i="4"/>
  <c r="K499" i="4"/>
  <c r="K500" i="4"/>
  <c r="K501" i="4"/>
  <c r="K502" i="4"/>
  <c r="K503" i="4"/>
  <c r="K504" i="4"/>
  <c r="K505" i="4"/>
  <c r="K506" i="4"/>
  <c r="K507" i="4"/>
  <c r="K508" i="4"/>
  <c r="K509" i="4"/>
  <c r="K510" i="4"/>
  <c r="K511" i="4"/>
  <c r="K512" i="4"/>
  <c r="K513" i="4"/>
  <c r="K514" i="4"/>
  <c r="K515" i="4"/>
  <c r="K516" i="4"/>
  <c r="K517" i="4"/>
  <c r="K518" i="4"/>
  <c r="K519" i="4"/>
  <c r="K520" i="4"/>
  <c r="K521" i="4"/>
  <c r="K522" i="4"/>
  <c r="K523" i="4"/>
  <c r="K524" i="4"/>
  <c r="K525" i="4"/>
  <c r="K526" i="4"/>
  <c r="K527" i="4"/>
  <c r="K528" i="4"/>
  <c r="K529" i="4"/>
  <c r="K530" i="4"/>
  <c r="K531" i="4"/>
  <c r="K532" i="4"/>
  <c r="K533" i="4"/>
  <c r="K534" i="4"/>
  <c r="K535" i="4"/>
  <c r="K536" i="4"/>
  <c r="K537" i="4"/>
  <c r="K538" i="4"/>
  <c r="K539" i="4"/>
  <c r="K540" i="4"/>
  <c r="K541" i="4"/>
  <c r="K542" i="4"/>
  <c r="K543" i="4"/>
  <c r="K544" i="4"/>
  <c r="K545" i="4"/>
  <c r="K546" i="4"/>
  <c r="K547" i="4"/>
  <c r="K548" i="4"/>
  <c r="K549" i="4"/>
  <c r="B1542" i="27" s="1"/>
  <c r="E1542" i="27" s="1"/>
  <c r="K550" i="4"/>
  <c r="K551" i="4"/>
  <c r="K552" i="4"/>
  <c r="K553" i="4"/>
  <c r="K554" i="4"/>
  <c r="K555" i="4"/>
  <c r="K556" i="4"/>
  <c r="K557" i="4"/>
  <c r="K558" i="4"/>
  <c r="K559" i="4"/>
  <c r="K560" i="4"/>
  <c r="K561" i="4"/>
  <c r="K562" i="4"/>
  <c r="K563" i="4"/>
  <c r="K564" i="4"/>
  <c r="K565" i="4"/>
  <c r="K566" i="4"/>
  <c r="K567" i="4"/>
  <c r="K568" i="4"/>
  <c r="K569" i="4"/>
  <c r="K570" i="4"/>
  <c r="K571" i="4"/>
  <c r="K572" i="4"/>
  <c r="K573" i="4"/>
  <c r="K574" i="4"/>
  <c r="K575" i="4"/>
  <c r="K576" i="4"/>
  <c r="K577" i="4"/>
  <c r="K578" i="4"/>
  <c r="K579" i="4"/>
  <c r="K580" i="4"/>
  <c r="K581" i="4"/>
  <c r="K582" i="4"/>
  <c r="K583" i="4"/>
  <c r="K584" i="4"/>
  <c r="K585" i="4"/>
  <c r="K586" i="4"/>
  <c r="K587" i="4"/>
  <c r="K588" i="4"/>
  <c r="K589" i="4"/>
  <c r="K590" i="4"/>
  <c r="K591" i="4"/>
  <c r="K592" i="4"/>
  <c r="K593" i="4"/>
  <c r="K594" i="4"/>
  <c r="K595" i="4"/>
  <c r="K596" i="4"/>
  <c r="K597" i="4"/>
  <c r="K598" i="4"/>
  <c r="K599" i="4"/>
  <c r="K600" i="4"/>
  <c r="K601" i="4"/>
  <c r="K602" i="4"/>
  <c r="K603" i="4"/>
  <c r="K604" i="4"/>
  <c r="K605" i="4"/>
  <c r="K606" i="4"/>
  <c r="K607" i="4"/>
  <c r="K608" i="4"/>
  <c r="K609" i="4"/>
  <c r="K610" i="4"/>
  <c r="K611" i="4"/>
  <c r="K612" i="4"/>
  <c r="K613" i="4"/>
  <c r="B1606" i="27" s="1"/>
  <c r="E1606" i="27" s="1"/>
  <c r="K614" i="4"/>
  <c r="K615" i="4"/>
  <c r="K616" i="4"/>
  <c r="K617" i="4"/>
  <c r="K618" i="4"/>
  <c r="K619" i="4"/>
  <c r="K620" i="4"/>
  <c r="K621" i="4"/>
  <c r="K622" i="4"/>
  <c r="K623" i="4"/>
  <c r="K624" i="4"/>
  <c r="K625" i="4"/>
  <c r="K626" i="4"/>
  <c r="K627" i="4"/>
  <c r="K628" i="4"/>
  <c r="K629" i="4"/>
  <c r="K630" i="4"/>
  <c r="K631" i="4"/>
  <c r="K632" i="4"/>
  <c r="K633" i="4"/>
  <c r="K634" i="4"/>
  <c r="K635" i="4"/>
  <c r="K636" i="4"/>
  <c r="K637" i="4"/>
  <c r="K638" i="4"/>
  <c r="K639" i="4"/>
  <c r="K640" i="4"/>
  <c r="K641" i="4"/>
  <c r="K642" i="4"/>
  <c r="K643" i="4"/>
  <c r="K644" i="4"/>
  <c r="K645" i="4"/>
  <c r="K646" i="4"/>
  <c r="K647" i="4"/>
  <c r="K648" i="4"/>
  <c r="K649" i="4"/>
  <c r="K650" i="4"/>
  <c r="K651" i="4"/>
  <c r="K652" i="4"/>
  <c r="K653" i="4"/>
  <c r="K654" i="4"/>
  <c r="K655" i="4"/>
  <c r="K656" i="4"/>
  <c r="K657" i="4"/>
  <c r="K658" i="4"/>
  <c r="K659" i="4"/>
  <c r="K660" i="4"/>
  <c r="K661" i="4"/>
  <c r="K662" i="4"/>
  <c r="K663" i="4"/>
  <c r="K664" i="4"/>
  <c r="K665" i="4"/>
  <c r="K666" i="4"/>
  <c r="K667" i="4"/>
  <c r="K668" i="4"/>
  <c r="K669" i="4"/>
  <c r="K670" i="4"/>
  <c r="K671" i="4"/>
  <c r="K672" i="4"/>
  <c r="K673" i="4"/>
  <c r="K674" i="4"/>
  <c r="K675" i="4"/>
  <c r="K676" i="4"/>
  <c r="K677" i="4"/>
  <c r="B1670" i="27" s="1"/>
  <c r="E1670" i="27" s="1"/>
  <c r="K678" i="4"/>
  <c r="K679" i="4"/>
  <c r="K680" i="4"/>
  <c r="K681" i="4"/>
  <c r="K682" i="4"/>
  <c r="K683" i="4"/>
  <c r="K684" i="4"/>
  <c r="K685" i="4"/>
  <c r="K686" i="4"/>
  <c r="K687" i="4"/>
  <c r="K688" i="4"/>
  <c r="K689" i="4"/>
  <c r="K690" i="4"/>
  <c r="K691" i="4"/>
  <c r="K692" i="4"/>
  <c r="K693" i="4"/>
  <c r="K694" i="4"/>
  <c r="K695" i="4"/>
  <c r="K696" i="4"/>
  <c r="K697" i="4"/>
  <c r="K698" i="4"/>
  <c r="K699" i="4"/>
  <c r="K700" i="4"/>
  <c r="K701" i="4"/>
  <c r="K702" i="4"/>
  <c r="K703" i="4"/>
  <c r="K704" i="4"/>
  <c r="K705" i="4"/>
  <c r="K706" i="4"/>
  <c r="K707" i="4"/>
  <c r="K708" i="4"/>
  <c r="K709" i="4"/>
  <c r="K710" i="4"/>
  <c r="K711" i="4"/>
  <c r="K712" i="4"/>
  <c r="K713" i="4"/>
  <c r="K714" i="4"/>
  <c r="K715" i="4"/>
  <c r="K716" i="4"/>
  <c r="K717" i="4"/>
  <c r="K718" i="4"/>
  <c r="K719" i="4"/>
  <c r="K720" i="4"/>
  <c r="K721" i="4"/>
  <c r="K722" i="4"/>
  <c r="K723" i="4"/>
  <c r="K724" i="4"/>
  <c r="K725" i="4"/>
  <c r="K726" i="4"/>
  <c r="K727" i="4"/>
  <c r="K728" i="4"/>
  <c r="K729" i="4"/>
  <c r="K730" i="4"/>
  <c r="K731" i="4"/>
  <c r="K732" i="4"/>
  <c r="K733" i="4"/>
  <c r="K734" i="4"/>
  <c r="K735" i="4"/>
  <c r="K736" i="4"/>
  <c r="K737" i="4"/>
  <c r="K738" i="4"/>
  <c r="K739" i="4"/>
  <c r="K740" i="4"/>
  <c r="K741" i="4"/>
  <c r="B1734" i="27" s="1"/>
  <c r="E1734" i="27" s="1"/>
  <c r="K742" i="4"/>
  <c r="K743" i="4"/>
  <c r="K744" i="4"/>
  <c r="K745" i="4"/>
  <c r="K746" i="4"/>
  <c r="K747" i="4"/>
  <c r="K748" i="4"/>
  <c r="K749" i="4"/>
  <c r="K750" i="4"/>
  <c r="K751" i="4"/>
  <c r="K752" i="4"/>
  <c r="K753" i="4"/>
  <c r="K754" i="4"/>
  <c r="K755" i="4"/>
  <c r="K756" i="4"/>
  <c r="K757" i="4"/>
  <c r="K758" i="4"/>
  <c r="K759" i="4"/>
  <c r="K760" i="4"/>
  <c r="K761" i="4"/>
  <c r="K762" i="4"/>
  <c r="K763" i="4"/>
  <c r="K764" i="4"/>
  <c r="K765" i="4"/>
  <c r="K766" i="4"/>
  <c r="K767" i="4"/>
  <c r="K768" i="4"/>
  <c r="K769" i="4"/>
  <c r="K770" i="4"/>
  <c r="K771" i="4"/>
  <c r="K772" i="4"/>
  <c r="K773" i="4"/>
  <c r="K774" i="4"/>
  <c r="K775" i="4"/>
  <c r="K776" i="4"/>
  <c r="K777" i="4"/>
  <c r="K778" i="4"/>
  <c r="K779" i="4"/>
  <c r="K780" i="4"/>
  <c r="K781" i="4"/>
  <c r="K782" i="4"/>
  <c r="K783" i="4"/>
  <c r="K784" i="4"/>
  <c r="K785" i="4"/>
  <c r="K786" i="4"/>
  <c r="K787" i="4"/>
  <c r="K788" i="4"/>
  <c r="K789" i="4"/>
  <c r="K790" i="4"/>
  <c r="K791" i="4"/>
  <c r="K792" i="4"/>
  <c r="K793" i="4"/>
  <c r="K794" i="4"/>
  <c r="K795" i="4"/>
  <c r="K796" i="4"/>
  <c r="K797" i="4"/>
  <c r="K798" i="4"/>
  <c r="K799" i="4"/>
  <c r="K800" i="4"/>
  <c r="K801" i="4"/>
  <c r="K802" i="4"/>
  <c r="K803" i="4"/>
  <c r="K804" i="4"/>
  <c r="K805" i="4"/>
  <c r="B1798" i="27" s="1"/>
  <c r="E1798" i="27" s="1"/>
  <c r="K806" i="4"/>
  <c r="K807" i="4"/>
  <c r="K808" i="4"/>
  <c r="K809" i="4"/>
  <c r="K810" i="4"/>
  <c r="K811" i="4"/>
  <c r="K812" i="4"/>
  <c r="K813" i="4"/>
  <c r="K814" i="4"/>
  <c r="K815" i="4"/>
  <c r="K816" i="4"/>
  <c r="K817" i="4"/>
  <c r="K818" i="4"/>
  <c r="K819" i="4"/>
  <c r="K820" i="4"/>
  <c r="K821" i="4"/>
  <c r="K822" i="4"/>
  <c r="K823" i="4"/>
  <c r="K824" i="4"/>
  <c r="K825" i="4"/>
  <c r="K826" i="4"/>
  <c r="K827" i="4"/>
  <c r="K828" i="4"/>
  <c r="K829" i="4"/>
  <c r="K830" i="4"/>
  <c r="K831" i="4"/>
  <c r="K832" i="4"/>
  <c r="K833" i="4"/>
  <c r="K834" i="4"/>
  <c r="K835" i="4"/>
  <c r="K836" i="4"/>
  <c r="K837" i="4"/>
  <c r="K838" i="4"/>
  <c r="K839" i="4"/>
  <c r="K840" i="4"/>
  <c r="K841" i="4"/>
  <c r="K842" i="4"/>
  <c r="K843" i="4"/>
  <c r="K844" i="4"/>
  <c r="K845" i="4"/>
  <c r="K846" i="4"/>
  <c r="K847" i="4"/>
  <c r="K848" i="4"/>
  <c r="K849" i="4"/>
  <c r="K850" i="4"/>
  <c r="K851" i="4"/>
  <c r="K852" i="4"/>
  <c r="K853" i="4"/>
  <c r="K854" i="4"/>
  <c r="K855" i="4"/>
  <c r="K856" i="4"/>
  <c r="K857" i="4"/>
  <c r="K858" i="4"/>
  <c r="K859" i="4"/>
  <c r="K860" i="4"/>
  <c r="K861" i="4"/>
  <c r="K862" i="4"/>
  <c r="K863" i="4"/>
  <c r="K864" i="4"/>
  <c r="K865" i="4"/>
  <c r="K866" i="4"/>
  <c r="K867" i="4"/>
  <c r="K868" i="4"/>
  <c r="K869" i="4"/>
  <c r="K870" i="4"/>
  <c r="K871" i="4"/>
  <c r="K872" i="4"/>
  <c r="K873" i="4"/>
  <c r="K874" i="4"/>
  <c r="K875" i="4"/>
  <c r="K876" i="4"/>
  <c r="K877" i="4"/>
  <c r="K878" i="4"/>
  <c r="K879" i="4"/>
  <c r="K880" i="4"/>
  <c r="K881" i="4"/>
  <c r="K882" i="4"/>
  <c r="K883" i="4"/>
  <c r="K884" i="4"/>
  <c r="K885" i="4"/>
  <c r="K886" i="4"/>
  <c r="K887" i="4"/>
  <c r="K888" i="4"/>
  <c r="K889" i="4"/>
  <c r="K890" i="4"/>
  <c r="K891" i="4"/>
  <c r="K892" i="4"/>
  <c r="K893" i="4"/>
  <c r="K894" i="4"/>
  <c r="K895" i="4"/>
  <c r="K896" i="4"/>
  <c r="K897" i="4"/>
  <c r="K898" i="4"/>
  <c r="K899" i="4"/>
  <c r="K900" i="4"/>
  <c r="K901" i="4"/>
  <c r="K902" i="4"/>
  <c r="K903" i="4"/>
  <c r="K904" i="4"/>
  <c r="K905" i="4"/>
  <c r="K906" i="4"/>
  <c r="K907" i="4"/>
  <c r="K908" i="4"/>
  <c r="K909" i="4"/>
  <c r="K910" i="4"/>
  <c r="K911" i="4"/>
  <c r="K912" i="4"/>
  <c r="K913" i="4"/>
  <c r="K914" i="4"/>
  <c r="K915" i="4"/>
  <c r="K916" i="4"/>
  <c r="K917" i="4"/>
  <c r="K918" i="4"/>
  <c r="K919" i="4"/>
  <c r="K920" i="4"/>
  <c r="K921" i="4"/>
  <c r="K922" i="4"/>
  <c r="K923" i="4"/>
  <c r="K924" i="4"/>
  <c r="K925" i="4"/>
  <c r="K926" i="4"/>
  <c r="K927" i="4"/>
  <c r="K928" i="4"/>
  <c r="K929" i="4"/>
  <c r="K930" i="4"/>
  <c r="K931" i="4"/>
  <c r="K932" i="4"/>
  <c r="K933" i="4"/>
  <c r="K934" i="4"/>
  <c r="K935" i="4"/>
  <c r="K936" i="4"/>
  <c r="K937" i="4"/>
  <c r="K938" i="4"/>
  <c r="K939" i="4"/>
  <c r="K940" i="4"/>
  <c r="K941" i="4"/>
  <c r="K942" i="4"/>
  <c r="K943" i="4"/>
  <c r="K944" i="4"/>
  <c r="K945" i="4"/>
  <c r="K946" i="4"/>
  <c r="K947" i="4"/>
  <c r="K948" i="4"/>
  <c r="B1941" i="27" s="1"/>
  <c r="E1941" i="27" s="1"/>
  <c r="K949" i="4"/>
  <c r="K950" i="4"/>
  <c r="K951" i="4"/>
  <c r="K952" i="4"/>
  <c r="K953" i="4"/>
  <c r="K954" i="4"/>
  <c r="K955" i="4"/>
  <c r="K956" i="4"/>
  <c r="K957" i="4"/>
  <c r="K958" i="4"/>
  <c r="K959" i="4"/>
  <c r="K960" i="4"/>
  <c r="K961" i="4"/>
  <c r="K962" i="4"/>
  <c r="K963" i="4"/>
  <c r="K964" i="4"/>
  <c r="K965" i="4"/>
  <c r="K966" i="4"/>
  <c r="K967" i="4"/>
  <c r="K968" i="4"/>
  <c r="K969" i="4"/>
  <c r="K970" i="4"/>
  <c r="K971" i="4"/>
  <c r="K972" i="4"/>
  <c r="K973" i="4"/>
  <c r="K974" i="4"/>
  <c r="K975" i="4"/>
  <c r="K976" i="4"/>
  <c r="K977" i="4"/>
  <c r="K978" i="4"/>
  <c r="K979" i="4"/>
  <c r="K980" i="4"/>
  <c r="B1973" i="27" s="1"/>
  <c r="E1973" i="27" s="1"/>
  <c r="K981" i="4"/>
  <c r="K982" i="4"/>
  <c r="K983" i="4"/>
  <c r="K984" i="4"/>
  <c r="K985" i="4"/>
  <c r="K986" i="4"/>
  <c r="K987" i="4"/>
  <c r="K988" i="4"/>
  <c r="K989" i="4"/>
  <c r="K990" i="4"/>
  <c r="K991" i="4"/>
  <c r="K992" i="4"/>
  <c r="K993" i="4"/>
  <c r="K994" i="4"/>
  <c r="K995" i="4"/>
  <c r="K996" i="4"/>
  <c r="K997" i="4"/>
  <c r="K998" i="4"/>
  <c r="K999" i="4"/>
  <c r="K1000" i="4"/>
  <c r="K1001" i="4"/>
  <c r="K1002" i="4"/>
  <c r="K1003" i="4"/>
  <c r="K1004" i="4"/>
  <c r="K1005" i="4"/>
  <c r="K1006" i="4"/>
  <c r="F35" i="9"/>
  <c r="B4" i="28"/>
  <c r="E61" i="3"/>
  <c r="F59" i="8"/>
  <c r="E62" i="3"/>
  <c r="F60" i="8"/>
  <c r="E63" i="3"/>
  <c r="F61" i="8"/>
  <c r="E64" i="3"/>
  <c r="F62" i="8"/>
  <c r="E65" i="3"/>
  <c r="F63" i="8"/>
  <c r="E66" i="3"/>
  <c r="F64" i="8"/>
  <c r="E67" i="3"/>
  <c r="F65" i="8"/>
  <c r="E68" i="3"/>
  <c r="F66" i="8"/>
  <c r="E69" i="3"/>
  <c r="F67" i="8"/>
  <c r="E70" i="3"/>
  <c r="F68" i="8"/>
  <c r="E71" i="3"/>
  <c r="F69" i="8"/>
  <c r="E72" i="3"/>
  <c r="F70" i="8"/>
  <c r="E10" i="3"/>
  <c r="D8" i="8" s="1"/>
  <c r="F8" i="8"/>
  <c r="C9" i="8"/>
  <c r="E9" i="8" s="1"/>
  <c r="F9" i="8"/>
  <c r="E12" i="3"/>
  <c r="F10" i="8"/>
  <c r="E13" i="3"/>
  <c r="F11" i="8"/>
  <c r="E14" i="3"/>
  <c r="F12" i="8"/>
  <c r="E15" i="3"/>
  <c r="F13" i="8"/>
  <c r="E16" i="3"/>
  <c r="F14" i="8"/>
  <c r="E17" i="3"/>
  <c r="F15" i="8"/>
  <c r="E18" i="3"/>
  <c r="F16" i="8"/>
  <c r="E19" i="3"/>
  <c r="F17" i="8"/>
  <c r="E20" i="3"/>
  <c r="E21" i="3"/>
  <c r="E22" i="3"/>
  <c r="E23" i="3"/>
  <c r="E24" i="3"/>
  <c r="E25" i="3"/>
  <c r="C23" i="28"/>
  <c r="B23" i="28"/>
  <c r="C9" i="29"/>
  <c r="C10" i="29"/>
  <c r="C11" i="29"/>
  <c r="C12" i="29"/>
  <c r="C13" i="29"/>
  <c r="C14" i="29"/>
  <c r="C15" i="29"/>
  <c r="C16" i="29"/>
  <c r="C17" i="29"/>
  <c r="C18" i="29"/>
  <c r="C19" i="29"/>
  <c r="C20" i="29"/>
  <c r="C21" i="29"/>
  <c r="C22" i="29"/>
  <c r="C23" i="29"/>
  <c r="C24" i="29"/>
  <c r="C25" i="29"/>
  <c r="C26" i="29"/>
  <c r="C27" i="29"/>
  <c r="C28" i="29"/>
  <c r="C29" i="29"/>
  <c r="C30" i="29"/>
  <c r="C31" i="29"/>
  <c r="C32" i="29"/>
  <c r="C33" i="29"/>
  <c r="C34" i="29"/>
  <c r="C35" i="29"/>
  <c r="C36" i="29"/>
  <c r="C37" i="29"/>
  <c r="C38" i="29"/>
  <c r="B37" i="28"/>
  <c r="B36" i="28"/>
  <c r="B37" i="13"/>
  <c r="B36" i="13"/>
  <c r="B35" i="13"/>
  <c r="B34" i="13"/>
  <c r="C37" i="13"/>
  <c r="C36" i="13"/>
  <c r="C35" i="13"/>
  <c r="C34" i="13"/>
  <c r="I1999" i="27"/>
  <c r="H1999" i="27" s="1"/>
  <c r="I1998" i="27"/>
  <c r="H1998" i="27" s="1"/>
  <c r="I1997" i="27"/>
  <c r="H1997" i="27" s="1"/>
  <c r="I1996" i="27"/>
  <c r="H1996" i="27" s="1"/>
  <c r="I1995" i="27"/>
  <c r="H1995" i="27" s="1"/>
  <c r="I1993" i="27"/>
  <c r="H1993" i="27" s="1"/>
  <c r="I1992" i="27"/>
  <c r="H1992" i="27" s="1"/>
  <c r="I1990" i="27"/>
  <c r="H1990" i="27" s="1"/>
  <c r="I1989" i="27"/>
  <c r="H1989" i="27" s="1"/>
  <c r="I1988" i="27"/>
  <c r="H1988" i="27" s="1"/>
  <c r="I1987" i="27"/>
  <c r="H1987" i="27" s="1"/>
  <c r="I1985" i="27"/>
  <c r="H1985" i="27" s="1"/>
  <c r="I1984" i="27"/>
  <c r="H1984" i="27" s="1"/>
  <c r="I1982" i="27"/>
  <c r="H1982" i="27" s="1"/>
  <c r="I1981" i="27"/>
  <c r="H1981" i="27" s="1"/>
  <c r="I1980" i="27"/>
  <c r="H1980" i="27" s="1"/>
  <c r="I1979" i="27"/>
  <c r="H1979" i="27" s="1"/>
  <c r="I1977" i="27"/>
  <c r="H1977" i="27" s="1"/>
  <c r="I1976" i="27"/>
  <c r="H1976" i="27" s="1"/>
  <c r="I1975" i="27"/>
  <c r="H1975" i="27" s="1"/>
  <c r="I1974" i="27"/>
  <c r="H1974" i="27" s="1"/>
  <c r="I1973" i="27"/>
  <c r="H1973" i="27" s="1"/>
  <c r="I1972" i="27"/>
  <c r="H1972" i="27" s="1"/>
  <c r="I1971" i="27"/>
  <c r="H1971" i="27" s="1"/>
  <c r="I1969" i="27"/>
  <c r="H1969" i="27" s="1"/>
  <c r="I1968" i="27"/>
  <c r="H1968" i="27" s="1"/>
  <c r="I1967" i="27"/>
  <c r="H1967" i="27" s="1"/>
  <c r="I1966" i="27"/>
  <c r="H1966" i="27" s="1"/>
  <c r="I1965" i="27"/>
  <c r="H1965" i="27" s="1"/>
  <c r="I1964" i="27"/>
  <c r="H1964" i="27" s="1"/>
  <c r="I1963" i="27"/>
  <c r="H1963" i="27" s="1"/>
  <c r="I1961" i="27"/>
  <c r="H1961" i="27" s="1"/>
  <c r="I1960" i="27"/>
  <c r="H1960" i="27" s="1"/>
  <c r="I1958" i="27"/>
  <c r="H1958" i="27" s="1"/>
  <c r="I1957" i="27"/>
  <c r="H1957" i="27" s="1"/>
  <c r="I1956" i="27"/>
  <c r="H1956" i="27" s="1"/>
  <c r="I1955" i="27"/>
  <c r="H1955" i="27" s="1"/>
  <c r="I1953" i="27"/>
  <c r="H1953" i="27" s="1"/>
  <c r="I1952" i="27"/>
  <c r="H1952" i="27" s="1"/>
  <c r="I1950" i="27"/>
  <c r="H1950" i="27"/>
  <c r="I1949" i="27"/>
  <c r="H1949" i="27" s="1"/>
  <c r="I1948" i="27"/>
  <c r="H1948" i="27" s="1"/>
  <c r="I1947" i="27"/>
  <c r="H1947" i="27" s="1"/>
  <c r="I1945" i="27"/>
  <c r="H1945" i="27" s="1"/>
  <c r="I1944" i="27"/>
  <c r="H1944" i="27" s="1"/>
  <c r="I1942" i="27"/>
  <c r="H1942" i="27" s="1"/>
  <c r="I1941" i="27"/>
  <c r="H1941" i="27" s="1"/>
  <c r="I1940" i="27"/>
  <c r="H1940" i="27" s="1"/>
  <c r="I1939" i="27"/>
  <c r="H1939" i="27" s="1"/>
  <c r="I1937" i="27"/>
  <c r="H1937" i="27" s="1"/>
  <c r="I1936" i="27"/>
  <c r="H1936" i="27" s="1"/>
  <c r="I1934" i="27"/>
  <c r="H1934" i="27" s="1"/>
  <c r="I1933" i="27"/>
  <c r="H1933" i="27" s="1"/>
  <c r="I1932" i="27"/>
  <c r="H1932" i="27" s="1"/>
  <c r="I1931" i="27"/>
  <c r="H1931" i="27" s="1"/>
  <c r="I1929" i="27"/>
  <c r="H1929" i="27" s="1"/>
  <c r="I1928" i="27"/>
  <c r="H1928" i="27" s="1"/>
  <c r="I1927" i="27"/>
  <c r="H1927" i="27" s="1"/>
  <c r="I1926" i="27"/>
  <c r="H1926" i="27" s="1"/>
  <c r="I1925" i="27"/>
  <c r="H1925" i="27" s="1"/>
  <c r="I1924" i="27"/>
  <c r="H1924" i="27" s="1"/>
  <c r="I1923" i="27"/>
  <c r="H1923" i="27" s="1"/>
  <c r="I1921" i="27"/>
  <c r="H1921" i="27" s="1"/>
  <c r="I1920" i="27"/>
  <c r="H1920" i="27" s="1"/>
  <c r="I1918" i="27"/>
  <c r="H1918" i="27" s="1"/>
  <c r="I1917" i="27"/>
  <c r="H1917" i="27" s="1"/>
  <c r="I1916" i="27"/>
  <c r="H1916" i="27" s="1"/>
  <c r="I1915" i="27"/>
  <c r="H1915" i="27" s="1"/>
  <c r="I1913" i="27"/>
  <c r="H1913" i="27" s="1"/>
  <c r="I1912" i="27"/>
  <c r="H1912" i="27" s="1"/>
  <c r="I1911" i="27"/>
  <c r="H1911" i="27" s="1"/>
  <c r="I1910" i="27"/>
  <c r="H1910" i="27" s="1"/>
  <c r="I1909" i="27"/>
  <c r="H1909" i="27" s="1"/>
  <c r="I1908" i="27"/>
  <c r="H1908" i="27" s="1"/>
  <c r="I1907" i="27"/>
  <c r="H1907" i="27" s="1"/>
  <c r="I1906" i="27"/>
  <c r="H1906" i="27" s="1"/>
  <c r="I1905" i="27"/>
  <c r="H1905" i="27" s="1"/>
  <c r="I1904" i="27"/>
  <c r="H1904" i="27" s="1"/>
  <c r="I1903" i="27"/>
  <c r="H1903" i="27" s="1"/>
  <c r="I1902" i="27"/>
  <c r="H1902" i="27" s="1"/>
  <c r="I1901" i="27"/>
  <c r="H1901" i="27" s="1"/>
  <c r="I1900" i="27"/>
  <c r="H1900" i="27" s="1"/>
  <c r="I1899" i="27"/>
  <c r="H1899" i="27" s="1"/>
  <c r="I1898" i="27"/>
  <c r="H1898" i="27" s="1"/>
  <c r="I1895" i="27"/>
  <c r="H1895" i="27" s="1"/>
  <c r="I1894" i="27"/>
  <c r="H1894" i="27" s="1"/>
  <c r="I1893" i="27"/>
  <c r="H1893" i="27"/>
  <c r="I1892" i="27"/>
  <c r="H1892" i="27" s="1"/>
  <c r="I1890" i="27"/>
  <c r="H1890" i="27" s="1"/>
  <c r="I1889" i="27"/>
  <c r="H1889" i="27" s="1"/>
  <c r="I1887" i="27"/>
  <c r="H1887" i="27" s="1"/>
  <c r="I1886" i="27"/>
  <c r="H1886" i="27" s="1"/>
  <c r="I1885" i="27"/>
  <c r="H1885" i="27" s="1"/>
  <c r="I1884" i="27"/>
  <c r="H1884" i="27" s="1"/>
  <c r="I1882" i="27"/>
  <c r="H1882" i="27" s="1"/>
  <c r="I1881" i="27"/>
  <c r="H1881" i="27" s="1"/>
  <c r="I1880" i="27"/>
  <c r="H1880" i="27" s="1"/>
  <c r="I1879" i="27"/>
  <c r="H1879" i="27" s="1"/>
  <c r="I1878" i="27"/>
  <c r="H1878" i="27" s="1"/>
  <c r="I1877" i="27"/>
  <c r="H1877" i="27" s="1"/>
  <c r="I1876" i="27"/>
  <c r="H1876" i="27" s="1"/>
  <c r="I1875" i="27"/>
  <c r="H1875" i="27" s="1"/>
  <c r="I1874" i="27"/>
  <c r="H1874" i="27" s="1"/>
  <c r="I1873" i="27"/>
  <c r="H1873" i="27" s="1"/>
  <c r="I1872" i="27"/>
  <c r="H1872" i="27" s="1"/>
  <c r="I1871" i="27"/>
  <c r="H1871" i="27" s="1"/>
  <c r="I1870" i="27"/>
  <c r="H1870" i="27" s="1"/>
  <c r="I1869" i="27"/>
  <c r="H1869" i="27" s="1"/>
  <c r="I1868" i="27"/>
  <c r="H1868" i="27" s="1"/>
  <c r="I1867" i="27"/>
  <c r="H1867" i="27" s="1"/>
  <c r="I1866" i="27"/>
  <c r="H1866" i="27" s="1"/>
  <c r="I1865" i="27"/>
  <c r="H1865" i="27" s="1"/>
  <c r="I1864" i="27"/>
  <c r="H1864" i="27" s="1"/>
  <c r="I1863" i="27"/>
  <c r="H1863" i="27" s="1"/>
  <c r="I1862" i="27"/>
  <c r="H1862" i="27" s="1"/>
  <c r="I1861" i="27"/>
  <c r="H1861" i="27" s="1"/>
  <c r="I1860" i="27"/>
  <c r="H1860" i="27" s="1"/>
  <c r="I1859" i="27"/>
  <c r="H1859" i="27" s="1"/>
  <c r="I1858" i="27"/>
  <c r="H1858" i="27" s="1"/>
  <c r="I1857" i="27"/>
  <c r="H1857" i="27" s="1"/>
  <c r="I1856" i="27"/>
  <c r="H1856" i="27" s="1"/>
  <c r="I1855" i="27"/>
  <c r="H1855" i="27" s="1"/>
  <c r="I1854" i="27"/>
  <c r="H1854" i="27" s="1"/>
  <c r="I1853" i="27"/>
  <c r="H1853" i="27" s="1"/>
  <c r="I1852" i="27"/>
  <c r="H1852" i="27" s="1"/>
  <c r="I1850" i="27"/>
  <c r="H1850" i="27" s="1"/>
  <c r="I1849" i="27"/>
  <c r="H1849" i="27" s="1"/>
  <c r="I1847" i="27"/>
  <c r="H1847" i="27" s="1"/>
  <c r="I1846" i="27"/>
  <c r="H1846" i="27" s="1"/>
  <c r="I1845" i="27"/>
  <c r="H1845" i="27" s="1"/>
  <c r="I1844" i="27"/>
  <c r="H1844" i="27" s="1"/>
  <c r="I1842" i="27"/>
  <c r="H1842" i="27" s="1"/>
  <c r="I1841" i="27"/>
  <c r="H1841" i="27" s="1"/>
  <c r="I1840" i="27"/>
  <c r="H1840" i="27" s="1"/>
  <c r="I1839" i="27"/>
  <c r="H1839" i="27" s="1"/>
  <c r="I1838" i="27"/>
  <c r="H1838" i="27" s="1"/>
  <c r="I1837" i="27"/>
  <c r="H1837" i="27" s="1"/>
  <c r="I1836" i="27"/>
  <c r="H1836" i="27" s="1"/>
  <c r="I1834" i="27"/>
  <c r="H1834" i="27" s="1"/>
  <c r="I1833" i="27"/>
  <c r="H1833" i="27" s="1"/>
  <c r="I1832" i="27"/>
  <c r="H1832" i="27" s="1"/>
  <c r="I1831" i="27"/>
  <c r="H1831" i="27" s="1"/>
  <c r="I1830" i="27"/>
  <c r="H1830" i="27" s="1"/>
  <c r="I1829" i="27"/>
  <c r="H1829" i="27" s="1"/>
  <c r="I1828" i="27"/>
  <c r="H1828" i="27" s="1"/>
  <c r="I1826" i="27"/>
  <c r="H1826" i="27" s="1"/>
  <c r="I1825" i="27"/>
  <c r="H1825" i="27" s="1"/>
  <c r="I1824" i="27"/>
  <c r="H1824" i="27" s="1"/>
  <c r="I1823" i="27"/>
  <c r="H1823" i="27" s="1"/>
  <c r="I1822" i="27"/>
  <c r="H1822" i="27" s="1"/>
  <c r="I1821" i="27"/>
  <c r="H1821" i="27" s="1"/>
  <c r="I1820" i="27"/>
  <c r="H1820" i="27" s="1"/>
  <c r="I1818" i="27"/>
  <c r="H1818" i="27" s="1"/>
  <c r="I1817" i="27"/>
  <c r="H1817" i="27" s="1"/>
  <c r="I1816" i="27"/>
  <c r="H1816" i="27" s="1"/>
  <c r="I1815" i="27"/>
  <c r="H1815" i="27" s="1"/>
  <c r="I1814" i="27"/>
  <c r="H1814" i="27" s="1"/>
  <c r="I1813" i="27"/>
  <c r="H1813" i="27" s="1"/>
  <c r="I1812" i="27"/>
  <c r="H1812" i="27" s="1"/>
  <c r="I1810" i="27"/>
  <c r="H1810" i="27" s="1"/>
  <c r="I1809" i="27"/>
  <c r="H1809" i="27" s="1"/>
  <c r="I1808" i="27"/>
  <c r="H1808" i="27" s="1"/>
  <c r="I1807" i="27"/>
  <c r="H1807" i="27" s="1"/>
  <c r="I1806" i="27"/>
  <c r="H1806" i="27" s="1"/>
  <c r="I1805" i="27"/>
  <c r="H1805" i="27" s="1"/>
  <c r="I1804" i="27"/>
  <c r="H1804" i="27" s="1"/>
  <c r="I1802" i="27"/>
  <c r="H1802" i="27" s="1"/>
  <c r="I1801" i="27"/>
  <c r="H1801" i="27" s="1"/>
  <c r="I1800" i="27"/>
  <c r="H1800" i="27" s="1"/>
  <c r="I1799" i="27"/>
  <c r="H1799" i="27" s="1"/>
  <c r="I1798" i="27"/>
  <c r="H1798" i="27" s="1"/>
  <c r="I1797" i="27"/>
  <c r="H1797" i="27" s="1"/>
  <c r="I1796" i="27"/>
  <c r="H1796" i="27" s="1"/>
  <c r="I1794" i="27"/>
  <c r="H1794" i="27" s="1"/>
  <c r="I1793" i="27"/>
  <c r="H1793" i="27" s="1"/>
  <c r="I1792" i="27"/>
  <c r="H1792" i="27" s="1"/>
  <c r="I1791" i="27"/>
  <c r="H1791" i="27" s="1"/>
  <c r="I1790" i="27"/>
  <c r="H1790" i="27" s="1"/>
  <c r="I1789" i="27"/>
  <c r="H1789" i="27" s="1"/>
  <c r="I1788" i="27"/>
  <c r="H1788" i="27" s="1"/>
  <c r="I1786" i="27"/>
  <c r="H1786" i="27" s="1"/>
  <c r="I1785" i="27"/>
  <c r="H1785" i="27" s="1"/>
  <c r="I1783" i="27"/>
  <c r="H1783" i="27" s="1"/>
  <c r="I1782" i="27"/>
  <c r="H1782" i="27" s="1"/>
  <c r="I1781" i="27"/>
  <c r="H1781" i="27" s="1"/>
  <c r="I1780" i="27"/>
  <c r="H1780" i="27" s="1"/>
  <c r="I1778" i="27"/>
  <c r="H1778" i="27" s="1"/>
  <c r="I1777" i="27"/>
  <c r="H1777" i="27" s="1"/>
  <c r="I1776" i="27"/>
  <c r="H1776" i="27" s="1"/>
  <c r="I1775" i="27"/>
  <c r="H1775" i="27" s="1"/>
  <c r="I1774" i="27"/>
  <c r="H1774" i="27" s="1"/>
  <c r="I1773" i="27"/>
  <c r="H1773" i="27" s="1"/>
  <c r="I1772" i="27"/>
  <c r="H1772" i="27" s="1"/>
  <c r="I1770" i="27"/>
  <c r="H1770" i="27" s="1"/>
  <c r="I1769" i="27"/>
  <c r="H1769" i="27" s="1"/>
  <c r="I1768" i="27"/>
  <c r="H1768" i="27" s="1"/>
  <c r="I1767" i="27"/>
  <c r="H1767" i="27" s="1"/>
  <c r="I1766" i="27"/>
  <c r="H1766" i="27" s="1"/>
  <c r="I1765" i="27"/>
  <c r="H1765" i="27" s="1"/>
  <c r="I1764" i="27"/>
  <c r="H1764" i="27" s="1"/>
  <c r="I1762" i="27"/>
  <c r="H1762" i="27" s="1"/>
  <c r="I1761" i="27"/>
  <c r="H1761" i="27" s="1"/>
  <c r="I1760" i="27"/>
  <c r="H1760" i="27" s="1"/>
  <c r="I1759" i="27"/>
  <c r="H1759" i="27" s="1"/>
  <c r="I1758" i="27"/>
  <c r="H1758" i="27" s="1"/>
  <c r="I1757" i="27"/>
  <c r="H1757" i="27" s="1"/>
  <c r="I1756" i="27"/>
  <c r="H1756" i="27" s="1"/>
  <c r="I1754" i="27"/>
  <c r="H1754" i="27"/>
  <c r="I1753" i="27"/>
  <c r="H1753" i="27" s="1"/>
  <c r="I1752" i="27"/>
  <c r="H1752" i="27" s="1"/>
  <c r="I1751" i="27"/>
  <c r="H1751" i="27" s="1"/>
  <c r="I1750" i="27"/>
  <c r="H1750" i="27" s="1"/>
  <c r="I1749" i="27"/>
  <c r="H1749" i="27" s="1"/>
  <c r="I1748" i="27"/>
  <c r="H1748" i="27" s="1"/>
  <c r="I1746" i="27"/>
  <c r="H1746" i="27" s="1"/>
  <c r="I1745" i="27"/>
  <c r="H1745" i="27" s="1"/>
  <c r="I1744" i="27"/>
  <c r="H1744" i="27" s="1"/>
  <c r="I1743" i="27"/>
  <c r="H1743" i="27" s="1"/>
  <c r="I1742" i="27"/>
  <c r="H1742" i="27" s="1"/>
  <c r="I1741" i="27"/>
  <c r="H1741" i="27" s="1"/>
  <c r="I1740" i="27"/>
  <c r="H1740" i="27" s="1"/>
  <c r="I1738" i="27"/>
  <c r="H1738" i="27" s="1"/>
  <c r="I1737" i="27"/>
  <c r="H1737" i="27" s="1"/>
  <c r="I1736" i="27"/>
  <c r="H1736" i="27" s="1"/>
  <c r="I1735" i="27"/>
  <c r="H1735" i="27" s="1"/>
  <c r="I1734" i="27"/>
  <c r="H1734" i="27" s="1"/>
  <c r="I1733" i="27"/>
  <c r="H1733" i="27" s="1"/>
  <c r="I1732" i="27"/>
  <c r="H1732" i="27" s="1"/>
  <c r="I1730" i="27"/>
  <c r="H1730" i="27" s="1"/>
  <c r="I1729" i="27"/>
  <c r="H1729" i="27" s="1"/>
  <c r="I1728" i="27"/>
  <c r="H1728" i="27" s="1"/>
  <c r="I1727" i="27"/>
  <c r="H1727" i="27" s="1"/>
  <c r="I1726" i="27"/>
  <c r="H1726" i="27" s="1"/>
  <c r="I1725" i="27"/>
  <c r="H1725" i="27" s="1"/>
  <c r="I1724" i="27"/>
  <c r="H1724" i="27" s="1"/>
  <c r="I1722" i="27"/>
  <c r="H1722" i="27" s="1"/>
  <c r="I1721" i="27"/>
  <c r="H1721" i="27" s="1"/>
  <c r="I1720" i="27"/>
  <c r="H1720" i="27" s="1"/>
  <c r="I1719" i="27"/>
  <c r="H1719" i="27" s="1"/>
  <c r="I1718" i="27"/>
  <c r="H1718" i="27" s="1"/>
  <c r="I1717" i="27"/>
  <c r="H1717" i="27" s="1"/>
  <c r="I1716" i="27"/>
  <c r="H1716" i="27" s="1"/>
  <c r="I1715" i="27"/>
  <c r="H1715" i="27" s="1"/>
  <c r="I1714" i="27"/>
  <c r="H1714" i="27" s="1"/>
  <c r="I1713" i="27"/>
  <c r="H1713" i="27" s="1"/>
  <c r="I1712" i="27"/>
  <c r="H1712" i="27" s="1"/>
  <c r="I1711" i="27"/>
  <c r="H1711" i="27" s="1"/>
  <c r="I1710" i="27"/>
  <c r="H1710" i="27" s="1"/>
  <c r="I1709" i="27"/>
  <c r="H1709" i="27" s="1"/>
  <c r="I1708" i="27"/>
  <c r="H1708" i="27" s="1"/>
  <c r="I1706" i="27"/>
  <c r="H1706" i="27" s="1"/>
  <c r="I1705" i="27"/>
  <c r="H1705" i="27" s="1"/>
  <c r="I1704" i="27"/>
  <c r="H1704" i="27" s="1"/>
  <c r="I1703" i="27"/>
  <c r="H1703" i="27" s="1"/>
  <c r="I1702" i="27"/>
  <c r="H1702" i="27" s="1"/>
  <c r="I1701" i="27"/>
  <c r="H1701" i="27" s="1"/>
  <c r="I1700" i="27"/>
  <c r="H1700" i="27" s="1"/>
  <c r="I1698" i="27"/>
  <c r="H1698" i="27" s="1"/>
  <c r="I1697" i="27"/>
  <c r="H1697" i="27" s="1"/>
  <c r="I1695" i="27"/>
  <c r="H1695" i="27" s="1"/>
  <c r="I1694" i="27"/>
  <c r="H1694" i="27" s="1"/>
  <c r="I1693" i="27"/>
  <c r="H1693" i="27" s="1"/>
  <c r="I1692" i="27"/>
  <c r="H1692" i="27" s="1"/>
  <c r="I1690" i="27"/>
  <c r="H1690" i="27"/>
  <c r="I1689" i="27"/>
  <c r="H1689" i="27" s="1"/>
  <c r="I1687" i="27"/>
  <c r="H1687" i="27" s="1"/>
  <c r="I1686" i="27"/>
  <c r="H1686" i="27" s="1"/>
  <c r="I1685" i="27"/>
  <c r="H1685" i="27" s="1"/>
  <c r="I1684" i="27"/>
  <c r="H1684" i="27" s="1"/>
  <c r="I1682" i="27"/>
  <c r="H1682" i="27" s="1"/>
  <c r="I1681" i="27"/>
  <c r="H1681" i="27" s="1"/>
  <c r="I1680" i="27"/>
  <c r="H1680" i="27" s="1"/>
  <c r="I1679" i="27"/>
  <c r="H1679" i="27" s="1"/>
  <c r="I1677" i="27"/>
  <c r="H1677" i="27" s="1"/>
  <c r="I1676" i="27"/>
  <c r="H1676" i="27" s="1"/>
  <c r="I1674" i="27"/>
  <c r="H1674" i="27" s="1"/>
  <c r="I1673" i="27"/>
  <c r="H1673" i="27" s="1"/>
  <c r="I1672" i="27"/>
  <c r="H1672" i="27" s="1"/>
  <c r="I1671" i="27"/>
  <c r="H1671" i="27" s="1"/>
  <c r="I1670" i="27"/>
  <c r="H1670" i="27" s="1"/>
  <c r="I1669" i="27"/>
  <c r="H1669" i="27" s="1"/>
  <c r="I1668" i="27"/>
  <c r="H1668" i="27" s="1"/>
  <c r="I1666" i="27"/>
  <c r="H1666" i="27" s="1"/>
  <c r="I1665" i="27"/>
  <c r="H1665" i="27" s="1"/>
  <c r="I1664" i="27"/>
  <c r="H1664" i="27" s="1"/>
  <c r="I1663" i="27"/>
  <c r="H1663" i="27" s="1"/>
  <c r="I1662" i="27"/>
  <c r="H1662" i="27" s="1"/>
  <c r="I1661" i="27"/>
  <c r="H1661" i="27" s="1"/>
  <c r="I1660" i="27"/>
  <c r="H1660" i="27" s="1"/>
  <c r="I1658" i="27"/>
  <c r="H1658" i="27" s="1"/>
  <c r="I1657" i="27"/>
  <c r="H1657" i="27" s="1"/>
  <c r="I1656" i="27"/>
  <c r="H1656" i="27" s="1"/>
  <c r="I1655" i="27"/>
  <c r="H1655" i="27" s="1"/>
  <c r="I1654" i="27"/>
  <c r="H1654" i="27" s="1"/>
  <c r="I1653" i="27"/>
  <c r="H1653" i="27" s="1"/>
  <c r="I1652" i="27"/>
  <c r="H1652" i="27" s="1"/>
  <c r="I1650" i="27"/>
  <c r="H1650" i="27" s="1"/>
  <c r="I1649" i="27"/>
  <c r="H1649" i="27" s="1"/>
  <c r="I1648" i="27"/>
  <c r="H1648" i="27" s="1"/>
  <c r="I1647" i="27"/>
  <c r="H1647" i="27" s="1"/>
  <c r="I1646" i="27"/>
  <c r="H1646" i="27" s="1"/>
  <c r="I1645" i="27"/>
  <c r="H1645" i="27" s="1"/>
  <c r="I1644" i="27"/>
  <c r="H1644" i="27" s="1"/>
  <c r="I1642" i="27"/>
  <c r="H1642" i="27"/>
  <c r="I1641" i="27"/>
  <c r="H1641" i="27" s="1"/>
  <c r="I1640" i="27"/>
  <c r="H1640" i="27"/>
  <c r="I1639" i="27"/>
  <c r="H1639" i="27" s="1"/>
  <c r="I1638" i="27"/>
  <c r="H1638" i="27" s="1"/>
  <c r="I1637" i="27"/>
  <c r="H1637" i="27" s="1"/>
  <c r="I1636" i="27"/>
  <c r="H1636" i="27"/>
  <c r="I1634" i="27"/>
  <c r="H1634" i="27" s="1"/>
  <c r="I1633" i="27"/>
  <c r="H1633" i="27" s="1"/>
  <c r="I1632" i="27"/>
  <c r="H1632" i="27" s="1"/>
  <c r="I1631" i="27"/>
  <c r="H1631" i="27" s="1"/>
  <c r="I1630" i="27"/>
  <c r="H1630" i="27" s="1"/>
  <c r="I1629" i="27"/>
  <c r="H1629" i="27" s="1"/>
  <c r="I1628" i="27"/>
  <c r="H1628" i="27" s="1"/>
  <c r="I1625" i="27"/>
  <c r="H1625" i="27" s="1"/>
  <c r="I1624" i="27"/>
  <c r="H1624" i="27" s="1"/>
  <c r="I1623" i="27"/>
  <c r="H1623" i="27" s="1"/>
  <c r="I1622" i="27"/>
  <c r="H1622" i="27" s="1"/>
  <c r="I1621" i="27"/>
  <c r="H1621" i="27" s="1"/>
  <c r="I1620" i="27"/>
  <c r="H1620" i="27" s="1"/>
  <c r="I1618" i="27"/>
  <c r="H1618" i="27" s="1"/>
  <c r="I1617" i="27"/>
  <c r="H1617" i="27" s="1"/>
  <c r="I1616" i="27"/>
  <c r="H1616" i="27" s="1"/>
  <c r="I1615" i="27"/>
  <c r="H1615" i="27" s="1"/>
  <c r="I1614" i="27"/>
  <c r="H1614" i="27" s="1"/>
  <c r="I1613" i="27"/>
  <c r="H1613" i="27" s="1"/>
  <c r="I1612" i="27"/>
  <c r="H1612" i="27" s="1"/>
  <c r="I1610" i="27"/>
  <c r="H1610" i="27" s="1"/>
  <c r="I1609" i="27"/>
  <c r="H1609" i="27" s="1"/>
  <c r="I1608" i="27"/>
  <c r="H1608" i="27" s="1"/>
  <c r="I1607" i="27"/>
  <c r="H1607" i="27" s="1"/>
  <c r="I1606" i="27"/>
  <c r="H1606" i="27" s="1"/>
  <c r="I1605" i="27"/>
  <c r="H1605" i="27" s="1"/>
  <c r="I1604" i="27"/>
  <c r="H1604" i="27" s="1"/>
  <c r="I1602" i="27"/>
  <c r="H1602" i="27" s="1"/>
  <c r="I1601" i="27"/>
  <c r="H1601" i="27" s="1"/>
  <c r="I1600" i="27"/>
  <c r="H1600" i="27" s="1"/>
  <c r="I1599" i="27"/>
  <c r="H1599" i="27" s="1"/>
  <c r="I1598" i="27"/>
  <c r="H1598" i="27" s="1"/>
  <c r="I1597" i="27"/>
  <c r="H1597" i="27" s="1"/>
  <c r="I1596" i="27"/>
  <c r="H1596" i="27" s="1"/>
  <c r="I1594" i="27"/>
  <c r="H1594" i="27" s="1"/>
  <c r="I1593" i="27"/>
  <c r="H1593" i="27" s="1"/>
  <c r="I1592" i="27"/>
  <c r="H1592" i="27" s="1"/>
  <c r="I1591" i="27"/>
  <c r="H1591" i="27" s="1"/>
  <c r="I1590" i="27"/>
  <c r="H1590" i="27" s="1"/>
  <c r="I1589" i="27"/>
  <c r="H1589" i="27" s="1"/>
  <c r="I1588" i="27"/>
  <c r="H1588" i="27" s="1"/>
  <c r="I1586" i="27"/>
  <c r="H1586" i="27" s="1"/>
  <c r="I1585" i="27"/>
  <c r="H1585" i="27" s="1"/>
  <c r="I1584" i="27"/>
  <c r="H1584" i="27" s="1"/>
  <c r="I1583" i="27"/>
  <c r="H1583" i="27" s="1"/>
  <c r="I1582" i="27"/>
  <c r="H1582" i="27" s="1"/>
  <c r="I1581" i="27"/>
  <c r="H1581" i="27" s="1"/>
  <c r="I1580" i="27"/>
  <c r="H1580" i="27" s="1"/>
  <c r="I1578" i="27"/>
  <c r="H1578" i="27" s="1"/>
  <c r="I1577" i="27"/>
  <c r="H1577" i="27" s="1"/>
  <c r="I1575" i="27"/>
  <c r="H1575" i="27" s="1"/>
  <c r="I1574" i="27"/>
  <c r="H1574" i="27" s="1"/>
  <c r="I1573" i="27"/>
  <c r="H1573" i="27" s="1"/>
  <c r="I1572" i="27"/>
  <c r="H1572" i="27" s="1"/>
  <c r="I1571" i="27"/>
  <c r="H1571" i="27" s="1"/>
  <c r="I1570" i="27"/>
  <c r="H1570" i="27" s="1"/>
  <c r="I1569" i="27"/>
  <c r="H1569" i="27" s="1"/>
  <c r="I1567" i="27"/>
  <c r="H1567" i="27" s="1"/>
  <c r="I1566" i="27"/>
  <c r="H1566" i="27" s="1"/>
  <c r="I1565" i="27"/>
  <c r="H1565" i="27" s="1"/>
  <c r="I1564" i="27"/>
  <c r="H1564" i="27" s="1"/>
  <c r="I1562" i="27"/>
  <c r="H1562" i="27" s="1"/>
  <c r="I1561" i="27"/>
  <c r="H1561" i="27" s="1"/>
  <c r="I1560" i="27"/>
  <c r="H1560" i="27" s="1"/>
  <c r="I1559" i="27"/>
  <c r="H1559" i="27" s="1"/>
  <c r="I1558" i="27"/>
  <c r="H1558" i="27" s="1"/>
  <c r="I1557" i="27"/>
  <c r="H1557" i="27" s="1"/>
  <c r="I1556" i="27"/>
  <c r="H1556" i="27" s="1"/>
  <c r="I1554" i="27"/>
  <c r="H1554" i="27" s="1"/>
  <c r="I1553" i="27"/>
  <c r="H1553" i="27" s="1"/>
  <c r="I1552" i="27"/>
  <c r="H1552" i="27" s="1"/>
  <c r="I1551" i="27"/>
  <c r="H1551" i="27" s="1"/>
  <c r="I1549" i="27"/>
  <c r="H1549" i="27" s="1"/>
  <c r="I1548" i="27"/>
  <c r="H1548" i="27" s="1"/>
  <c r="I1546" i="27"/>
  <c r="H1546" i="27" s="1"/>
  <c r="I1545" i="27"/>
  <c r="H1545" i="27" s="1"/>
  <c r="I1544" i="27"/>
  <c r="H1544" i="27" s="1"/>
  <c r="I1543" i="27"/>
  <c r="H1543" i="27" s="1"/>
  <c r="I1542" i="27"/>
  <c r="H1542" i="27" s="1"/>
  <c r="I1541" i="27"/>
  <c r="H1541" i="27" s="1"/>
  <c r="I1540" i="27"/>
  <c r="H1540" i="27" s="1"/>
  <c r="I1538" i="27"/>
  <c r="H1538" i="27" s="1"/>
  <c r="I1537" i="27"/>
  <c r="H1537" i="27" s="1"/>
  <c r="I1536" i="27"/>
  <c r="H1536" i="27" s="1"/>
  <c r="I1535" i="27"/>
  <c r="H1535" i="27" s="1"/>
  <c r="I1534" i="27"/>
  <c r="H1534" i="27" s="1"/>
  <c r="I1533" i="27"/>
  <c r="H1533" i="27" s="1"/>
  <c r="I1532" i="27"/>
  <c r="H1532" i="27" s="1"/>
  <c r="I1530" i="27"/>
  <c r="H1530" i="27" s="1"/>
  <c r="I1529" i="27"/>
  <c r="H1529" i="27" s="1"/>
  <c r="I1528" i="27"/>
  <c r="H1528" i="27" s="1"/>
  <c r="I1527" i="27"/>
  <c r="H1527" i="27" s="1"/>
  <c r="I1526" i="27"/>
  <c r="H1526" i="27" s="1"/>
  <c r="I1525" i="27"/>
  <c r="H1525" i="27" s="1"/>
  <c r="I1524" i="27"/>
  <c r="H1524" i="27" s="1"/>
  <c r="I1521" i="27"/>
  <c r="H1521" i="27" s="1"/>
  <c r="I1520" i="27"/>
  <c r="H1520" i="27" s="1"/>
  <c r="I1519" i="27"/>
  <c r="H1519" i="27" s="1"/>
  <c r="I1518" i="27"/>
  <c r="H1518" i="27" s="1"/>
  <c r="I1517" i="27"/>
  <c r="H1517" i="27" s="1"/>
  <c r="I1516" i="27"/>
  <c r="H1516" i="27" s="1"/>
  <c r="I1514" i="27"/>
  <c r="H1514" i="27" s="1"/>
  <c r="I1513" i="27"/>
  <c r="H1513" i="27" s="1"/>
  <c r="I1512" i="27"/>
  <c r="H1512" i="27" s="1"/>
  <c r="I1511" i="27"/>
  <c r="H1511" i="27" s="1"/>
  <c r="I1510" i="27"/>
  <c r="H1510" i="27" s="1"/>
  <c r="I1509" i="27"/>
  <c r="H1509" i="27" s="1"/>
  <c r="I1508" i="27"/>
  <c r="H1508" i="27" s="1"/>
  <c r="I1506" i="27"/>
  <c r="H1506" i="27" s="1"/>
  <c r="I1505" i="27"/>
  <c r="H1505" i="27" s="1"/>
  <c r="I1504" i="27"/>
  <c r="H1504" i="27" s="1"/>
  <c r="I1503" i="27"/>
  <c r="H1503" i="27" s="1"/>
  <c r="I1502" i="27"/>
  <c r="H1502" i="27" s="1"/>
  <c r="I1501" i="27"/>
  <c r="H1501" i="27" s="1"/>
  <c r="I1500" i="27"/>
  <c r="H1500" i="27" s="1"/>
  <c r="I1498" i="27"/>
  <c r="H1498" i="27" s="1"/>
  <c r="I1497" i="27"/>
  <c r="H1497" i="27" s="1"/>
  <c r="I1496" i="27"/>
  <c r="H1496" i="27" s="1"/>
  <c r="I1495" i="27"/>
  <c r="H1495" i="27" s="1"/>
  <c r="I1494" i="27"/>
  <c r="H1494" i="27" s="1"/>
  <c r="I1493" i="27"/>
  <c r="H1493" i="27" s="1"/>
  <c r="I1492" i="27"/>
  <c r="H1492" i="27" s="1"/>
  <c r="I1491" i="27"/>
  <c r="H1491" i="27" s="1"/>
  <c r="I1490" i="27"/>
  <c r="H1490" i="27" s="1"/>
  <c r="I1489" i="27"/>
  <c r="H1489" i="27" s="1"/>
  <c r="I1488" i="27"/>
  <c r="H1488" i="27" s="1"/>
  <c r="I1487" i="27"/>
  <c r="H1487" i="27" s="1"/>
  <c r="I1486" i="27"/>
  <c r="H1486" i="27" s="1"/>
  <c r="I1485" i="27"/>
  <c r="H1485" i="27" s="1"/>
  <c r="I1484" i="27"/>
  <c r="H1484" i="27" s="1"/>
  <c r="I1482" i="27"/>
  <c r="H1482" i="27" s="1"/>
  <c r="I1481" i="27"/>
  <c r="H1481" i="27" s="1"/>
  <c r="I1480" i="27"/>
  <c r="H1480" i="27" s="1"/>
  <c r="I1479" i="27"/>
  <c r="H1479" i="27" s="1"/>
  <c r="I1478" i="27"/>
  <c r="H1478" i="27" s="1"/>
  <c r="I1477" i="27"/>
  <c r="H1477" i="27" s="1"/>
  <c r="I1476" i="27"/>
  <c r="H1476" i="27" s="1"/>
  <c r="I1474" i="27"/>
  <c r="H1474" i="27" s="1"/>
  <c r="I1473" i="27"/>
  <c r="H1473" i="27" s="1"/>
  <c r="I1471" i="27"/>
  <c r="H1471" i="27" s="1"/>
  <c r="I1470" i="27"/>
  <c r="H1470" i="27" s="1"/>
  <c r="I1469" i="27"/>
  <c r="H1469" i="27" s="1"/>
  <c r="I1468" i="27"/>
  <c r="H1468" i="27" s="1"/>
  <c r="I1466" i="27"/>
  <c r="H1466" i="27" s="1"/>
  <c r="I1465" i="27"/>
  <c r="H1465" i="27" s="1"/>
  <c r="I1464" i="27"/>
  <c r="H1464" i="27" s="1"/>
  <c r="I1463" i="27"/>
  <c r="H1463" i="27" s="1"/>
  <c r="I1462" i="27"/>
  <c r="H1462" i="27" s="1"/>
  <c r="I1461" i="27"/>
  <c r="H1461" i="27" s="1"/>
  <c r="I1460" i="27"/>
  <c r="H1460" i="27" s="1"/>
  <c r="I1458" i="27"/>
  <c r="H1458" i="27" s="1"/>
  <c r="I1457" i="27"/>
  <c r="H1457" i="27" s="1"/>
  <c r="I1456" i="27"/>
  <c r="H1456" i="27" s="1"/>
  <c r="I1455" i="27"/>
  <c r="H1455" i="27" s="1"/>
  <c r="I1454" i="27"/>
  <c r="H1454" i="27" s="1"/>
  <c r="I1453" i="27"/>
  <c r="H1453" i="27" s="1"/>
  <c r="I1452" i="27"/>
  <c r="H1452" i="27" s="1"/>
  <c r="I1450" i="27"/>
  <c r="H1450" i="27" s="1"/>
  <c r="I1449" i="27"/>
  <c r="H1449" i="27" s="1"/>
  <c r="I1448" i="27"/>
  <c r="H1448" i="27" s="1"/>
  <c r="I1447" i="27"/>
  <c r="H1447" i="27" s="1"/>
  <c r="I1446" i="27"/>
  <c r="H1446" i="27" s="1"/>
  <c r="I1445" i="27"/>
  <c r="H1445" i="27" s="1"/>
  <c r="I1444" i="27"/>
  <c r="H1444" i="27"/>
  <c r="I1442" i="27"/>
  <c r="H1442" i="27" s="1"/>
  <c r="I1441" i="27"/>
  <c r="H1441" i="27" s="1"/>
  <c r="I1440" i="27"/>
  <c r="H1440" i="27" s="1"/>
  <c r="I1439" i="27"/>
  <c r="H1439" i="27" s="1"/>
  <c r="I1438" i="27"/>
  <c r="H1438" i="27" s="1"/>
  <c r="I1437" i="27"/>
  <c r="H1437" i="27" s="1"/>
  <c r="I1436" i="27"/>
  <c r="H1436" i="27" s="1"/>
  <c r="I1434" i="27"/>
  <c r="H1434" i="27" s="1"/>
  <c r="I1433" i="27"/>
  <c r="H1433" i="27" s="1"/>
  <c r="I1432" i="27"/>
  <c r="H1432" i="27" s="1"/>
  <c r="I1431" i="27"/>
  <c r="H1431" i="27" s="1"/>
  <c r="I1430" i="27"/>
  <c r="H1430" i="27" s="1"/>
  <c r="I1429" i="27"/>
  <c r="H1429" i="27" s="1"/>
  <c r="I1428" i="27"/>
  <c r="H1428" i="27" s="1"/>
  <c r="I1426" i="27"/>
  <c r="H1426" i="27" s="1"/>
  <c r="I1425" i="27"/>
  <c r="H1425" i="27" s="1"/>
  <c r="I1424" i="27"/>
  <c r="H1424" i="27" s="1"/>
  <c r="I1423" i="27"/>
  <c r="H1423" i="27" s="1"/>
  <c r="I1422" i="27"/>
  <c r="H1422" i="27" s="1"/>
  <c r="I1421" i="27"/>
  <c r="H1421" i="27" s="1"/>
  <c r="I1420" i="27"/>
  <c r="H1420" i="27" s="1"/>
  <c r="I1418" i="27"/>
  <c r="H1418" i="27" s="1"/>
  <c r="I1417" i="27"/>
  <c r="H1417" i="27"/>
  <c r="I1416" i="27"/>
  <c r="H1416" i="27" s="1"/>
  <c r="I1415" i="27"/>
  <c r="H1415" i="27" s="1"/>
  <c r="I1414" i="27"/>
  <c r="H1414" i="27" s="1"/>
  <c r="I1413" i="27"/>
  <c r="H1413" i="27" s="1"/>
  <c r="I1412" i="27"/>
  <c r="H1412" i="27" s="1"/>
  <c r="I1411" i="27"/>
  <c r="H1411" i="27" s="1"/>
  <c r="I1410" i="27"/>
  <c r="H1410" i="27" s="1"/>
  <c r="I1409" i="27"/>
  <c r="H1409" i="27" s="1"/>
  <c r="I1407" i="27"/>
  <c r="H1407" i="27" s="1"/>
  <c r="I1406" i="27"/>
  <c r="H1406" i="27" s="1"/>
  <c r="I1405" i="27"/>
  <c r="H1405" i="27" s="1"/>
  <c r="I1404" i="27"/>
  <c r="H1404" i="27" s="1"/>
  <c r="I1402" i="27"/>
  <c r="H1402" i="27" s="1"/>
  <c r="I1401" i="27"/>
  <c r="H1401" i="27" s="1"/>
  <c r="I1400" i="27"/>
  <c r="H1400" i="27" s="1"/>
  <c r="I1399" i="27"/>
  <c r="H1399" i="27" s="1"/>
  <c r="I1398" i="27"/>
  <c r="H1398" i="27" s="1"/>
  <c r="I1397" i="27"/>
  <c r="H1397" i="27" s="1"/>
  <c r="I1396" i="27"/>
  <c r="H1396" i="27" s="1"/>
  <c r="I1394" i="27"/>
  <c r="H1394" i="27" s="1"/>
  <c r="I1393" i="27"/>
  <c r="H1393" i="27" s="1"/>
  <c r="I1392" i="27"/>
  <c r="H1392" i="27" s="1"/>
  <c r="I1391" i="27"/>
  <c r="H1391" i="27" s="1"/>
  <c r="I1390" i="27"/>
  <c r="H1390" i="27" s="1"/>
  <c r="I1389" i="27"/>
  <c r="H1389" i="27" s="1"/>
  <c r="I1388" i="27"/>
  <c r="H1388" i="27" s="1"/>
  <c r="I1386" i="27"/>
  <c r="H1386" i="27" s="1"/>
  <c r="I1385" i="27"/>
  <c r="H1385" i="27" s="1"/>
  <c r="I1384" i="27"/>
  <c r="H1384" i="27" s="1"/>
  <c r="I1383" i="27"/>
  <c r="H1383" i="27" s="1"/>
  <c r="I1382" i="27"/>
  <c r="H1382" i="27" s="1"/>
  <c r="I1381" i="27"/>
  <c r="H1381" i="27"/>
  <c r="I1380" i="27"/>
  <c r="H1380" i="27"/>
  <c r="I1378" i="27"/>
  <c r="H1378" i="27" s="1"/>
  <c r="I1377" i="27"/>
  <c r="H1377" i="27" s="1"/>
  <c r="I1376" i="27"/>
  <c r="H1376" i="27" s="1"/>
  <c r="I1375" i="27"/>
  <c r="H1375" i="27" s="1"/>
  <c r="I1374" i="27"/>
  <c r="H1374" i="27" s="1"/>
  <c r="I1373" i="27"/>
  <c r="H1373" i="27" s="1"/>
  <c r="I1372" i="27"/>
  <c r="H1372" i="27" s="1"/>
  <c r="I1370" i="27"/>
  <c r="H1370" i="27" s="1"/>
  <c r="I1369" i="27"/>
  <c r="H1369" i="27" s="1"/>
  <c r="I1368" i="27"/>
  <c r="H1368" i="27" s="1"/>
  <c r="I1367" i="27"/>
  <c r="H1367" i="27" s="1"/>
  <c r="I1365" i="27"/>
  <c r="H1365" i="27" s="1"/>
  <c r="I1364" i="27"/>
  <c r="H1364" i="27" s="1"/>
  <c r="I1362" i="27"/>
  <c r="H1362" i="27" s="1"/>
  <c r="I1361" i="27"/>
  <c r="H1361" i="27" s="1"/>
  <c r="I1360" i="27"/>
  <c r="H1360" i="27" s="1"/>
  <c r="I1359" i="27"/>
  <c r="H1359" i="27" s="1"/>
  <c r="I1358" i="27"/>
  <c r="H1358" i="27" s="1"/>
  <c r="I1357" i="27"/>
  <c r="H1357" i="27" s="1"/>
  <c r="I1356" i="27"/>
  <c r="H1356" i="27" s="1"/>
  <c r="I1354" i="27"/>
  <c r="H1354" i="27" s="1"/>
  <c r="I1353" i="27"/>
  <c r="H1353" i="27" s="1"/>
  <c r="I1352" i="27"/>
  <c r="H1352" i="27" s="1"/>
  <c r="I1351" i="27"/>
  <c r="H1351" i="27" s="1"/>
  <c r="I1350" i="27"/>
  <c r="H1350" i="27" s="1"/>
  <c r="I1349" i="27"/>
  <c r="H1349" i="27" s="1"/>
  <c r="I1348" i="27"/>
  <c r="H1348" i="27" s="1"/>
  <c r="I1346" i="27"/>
  <c r="H1346" i="27" s="1"/>
  <c r="I1345" i="27"/>
  <c r="H1345" i="27" s="1"/>
  <c r="I1344" i="27"/>
  <c r="H1344" i="27" s="1"/>
  <c r="I1343" i="27"/>
  <c r="H1343" i="27" s="1"/>
  <c r="I1342" i="27"/>
  <c r="H1342" i="27" s="1"/>
  <c r="I1341" i="27"/>
  <c r="H1341" i="27" s="1"/>
  <c r="I1340" i="27"/>
  <c r="H1340" i="27" s="1"/>
  <c r="I1338" i="27"/>
  <c r="H1338" i="27" s="1"/>
  <c r="I1337" i="27"/>
  <c r="H1337" i="27" s="1"/>
  <c r="I1335" i="27"/>
  <c r="H1335" i="27" s="1"/>
  <c r="I1334" i="27"/>
  <c r="H1334" i="27" s="1"/>
  <c r="I1333" i="27"/>
  <c r="H1333" i="27" s="1"/>
  <c r="I1332" i="27"/>
  <c r="H1332" i="27" s="1"/>
  <c r="I1331" i="27"/>
  <c r="H1331" i="27" s="1"/>
  <c r="I1330" i="27"/>
  <c r="H1330" i="27" s="1"/>
  <c r="I1329" i="27"/>
  <c r="H1329" i="27" s="1"/>
  <c r="I1327" i="27"/>
  <c r="H1327" i="27" s="1"/>
  <c r="I1326" i="27"/>
  <c r="H1326" i="27" s="1"/>
  <c r="I1325" i="27"/>
  <c r="H1325" i="27" s="1"/>
  <c r="I1324" i="27"/>
  <c r="H1324" i="27" s="1"/>
  <c r="I1323" i="27"/>
  <c r="H1323" i="27" s="1"/>
  <c r="I1322" i="27"/>
  <c r="H1322" i="27" s="1"/>
  <c r="I1321" i="27"/>
  <c r="H1321" i="27" s="1"/>
  <c r="I1319" i="27"/>
  <c r="H1319" i="27" s="1"/>
  <c r="I1318" i="27"/>
  <c r="H1318" i="27" s="1"/>
  <c r="I1317" i="27"/>
  <c r="H1317" i="27" s="1"/>
  <c r="I1316" i="27"/>
  <c r="H1316" i="27" s="1"/>
  <c r="I1315" i="27"/>
  <c r="H1315" i="27" s="1"/>
  <c r="I1314" i="27"/>
  <c r="H1314" i="27" s="1"/>
  <c r="I1313" i="27"/>
  <c r="H1313" i="27" s="1"/>
  <c r="I1311" i="27"/>
  <c r="H1311" i="27" s="1"/>
  <c r="I1310" i="27"/>
  <c r="H1310" i="27" s="1"/>
  <c r="I1309" i="27"/>
  <c r="H1309" i="27" s="1"/>
  <c r="I1308" i="27"/>
  <c r="H1308" i="27" s="1"/>
  <c r="I1307" i="27"/>
  <c r="H1307" i="27" s="1"/>
  <c r="I1306" i="27"/>
  <c r="H1306" i="27" s="1"/>
  <c r="I1305" i="27"/>
  <c r="H1305" i="27" s="1"/>
  <c r="I1303" i="27"/>
  <c r="H1303" i="27" s="1"/>
  <c r="I1302" i="27"/>
  <c r="H1302" i="27" s="1"/>
  <c r="I1301" i="27"/>
  <c r="H1301" i="27" s="1"/>
  <c r="I1300" i="27"/>
  <c r="H1300" i="27" s="1"/>
  <c r="I1298" i="27"/>
  <c r="H1298" i="27" s="1"/>
  <c r="I1297" i="27"/>
  <c r="H1297" i="27" s="1"/>
  <c r="I1296" i="27"/>
  <c r="H1296" i="27" s="1"/>
  <c r="I1295" i="27"/>
  <c r="H1295" i="27" s="1"/>
  <c r="I1294" i="27"/>
  <c r="H1294" i="27" s="1"/>
  <c r="I1293" i="27"/>
  <c r="H1293" i="27" s="1"/>
  <c r="I1292" i="27"/>
  <c r="H1292" i="27" s="1"/>
  <c r="I1290" i="27"/>
  <c r="H1290" i="27" s="1"/>
  <c r="I1289" i="27"/>
  <c r="H1289" i="27" s="1"/>
  <c r="I1288" i="27"/>
  <c r="H1288" i="27" s="1"/>
  <c r="I1287" i="27"/>
  <c r="H1287" i="27" s="1"/>
  <c r="I1286" i="27"/>
  <c r="H1286" i="27" s="1"/>
  <c r="I1285" i="27"/>
  <c r="H1285" i="27" s="1"/>
  <c r="I1284" i="27"/>
  <c r="H1284" i="27" s="1"/>
  <c r="I1282" i="27"/>
  <c r="H1282" i="27" s="1"/>
  <c r="I1281" i="27"/>
  <c r="H1281" i="27" s="1"/>
  <c r="I1280" i="27"/>
  <c r="H1280" i="27" s="1"/>
  <c r="I1279" i="27"/>
  <c r="H1279" i="27" s="1"/>
  <c r="I1278" i="27"/>
  <c r="H1278" i="27" s="1"/>
  <c r="I1277" i="27"/>
  <c r="H1277" i="27" s="1"/>
  <c r="I1276" i="27"/>
  <c r="H1276" i="27" s="1"/>
  <c r="I1274" i="27"/>
  <c r="H1274" i="27" s="1"/>
  <c r="I1273" i="27"/>
  <c r="H1273" i="27" s="1"/>
  <c r="I1272" i="27"/>
  <c r="H1272" i="27" s="1"/>
  <c r="I1271" i="27"/>
  <c r="H1271" i="27" s="1"/>
  <c r="I1270" i="27"/>
  <c r="H1270" i="27" s="1"/>
  <c r="I1269" i="27"/>
  <c r="H1269" i="27" s="1"/>
  <c r="I1268" i="27"/>
  <c r="H1268" i="27" s="1"/>
  <c r="I1266" i="27"/>
  <c r="H1266" i="27" s="1"/>
  <c r="I1265" i="27"/>
  <c r="H1265" i="27" s="1"/>
  <c r="I1264" i="27"/>
  <c r="H1264" i="27" s="1"/>
  <c r="I1263" i="27"/>
  <c r="H1263" i="27" s="1"/>
  <c r="I1262" i="27"/>
  <c r="H1262" i="27" s="1"/>
  <c r="I1261" i="27"/>
  <c r="H1261" i="27" s="1"/>
  <c r="I1260" i="27"/>
  <c r="H1260" i="27" s="1"/>
  <c r="I1258" i="27"/>
  <c r="H1258" i="27" s="1"/>
  <c r="I1257" i="27"/>
  <c r="H1257" i="27" s="1"/>
  <c r="I1256" i="27"/>
  <c r="H1256" i="27" s="1"/>
  <c r="I1255" i="27"/>
  <c r="H1255" i="27" s="1"/>
  <c r="I1254" i="27"/>
  <c r="H1254" i="27" s="1"/>
  <c r="I1253" i="27"/>
  <c r="H1253" i="27" s="1"/>
  <c r="I1252" i="27"/>
  <c r="H1252" i="27" s="1"/>
  <c r="I1250" i="27"/>
  <c r="H1250" i="27" s="1"/>
  <c r="I1249" i="27"/>
  <c r="H1249" i="27" s="1"/>
  <c r="I1248" i="27"/>
  <c r="H1248" i="27" s="1"/>
  <c r="I1247" i="27"/>
  <c r="H1247" i="27" s="1"/>
  <c r="I1246" i="27"/>
  <c r="H1246" i="27" s="1"/>
  <c r="I1245" i="27"/>
  <c r="H1245" i="27" s="1"/>
  <c r="I1244" i="27"/>
  <c r="H1244" i="27" s="1"/>
  <c r="I1242" i="27"/>
  <c r="H1242" i="27" s="1"/>
  <c r="I1241" i="27"/>
  <c r="H1241" i="27" s="1"/>
  <c r="I1240" i="27"/>
  <c r="H1240" i="27" s="1"/>
  <c r="I1239" i="27"/>
  <c r="H1239" i="27" s="1"/>
  <c r="I1238" i="27"/>
  <c r="H1238" i="27" s="1"/>
  <c r="I1237" i="27"/>
  <c r="H1237" i="27" s="1"/>
  <c r="I1236" i="27"/>
  <c r="H1236" i="27" s="1"/>
  <c r="I1234" i="27"/>
  <c r="H1234" i="27" s="1"/>
  <c r="I1233" i="27"/>
  <c r="H1233" i="27" s="1"/>
  <c r="I1232" i="27"/>
  <c r="H1232" i="27" s="1"/>
  <c r="I1231" i="27"/>
  <c r="H1231" i="27" s="1"/>
  <c r="I1230" i="27"/>
  <c r="H1230" i="27" s="1"/>
  <c r="I1229" i="27"/>
  <c r="H1229" i="27" s="1"/>
  <c r="I1228" i="27"/>
  <c r="H1228" i="27" s="1"/>
  <c r="I1226" i="27"/>
  <c r="H1226" i="27" s="1"/>
  <c r="I1225" i="27"/>
  <c r="H1225" i="27" s="1"/>
  <c r="I1224" i="27"/>
  <c r="H1224" i="27" s="1"/>
  <c r="I1223" i="27"/>
  <c r="H1223" i="27" s="1"/>
  <c r="I1222" i="27"/>
  <c r="H1222" i="27" s="1"/>
  <c r="I1221" i="27"/>
  <c r="H1221" i="27" s="1"/>
  <c r="I1220" i="27"/>
  <c r="H1220" i="27" s="1"/>
  <c r="I1218" i="27"/>
  <c r="H1218" i="27" s="1"/>
  <c r="I1217" i="27"/>
  <c r="H1217" i="27" s="1"/>
  <c r="I1216" i="27"/>
  <c r="H1216" i="27" s="1"/>
  <c r="I1215" i="27"/>
  <c r="H1215" i="27" s="1"/>
  <c r="I1214" i="27"/>
  <c r="H1214" i="27" s="1"/>
  <c r="I1213" i="27"/>
  <c r="H1213" i="27" s="1"/>
  <c r="I1212" i="27"/>
  <c r="H1212" i="27" s="1"/>
  <c r="I1210" i="27"/>
  <c r="H1210" i="27"/>
  <c r="I1209" i="27"/>
  <c r="H1209" i="27" s="1"/>
  <c r="I1208" i="27"/>
  <c r="H1208" i="27" s="1"/>
  <c r="I1207" i="27"/>
  <c r="H1207" i="27" s="1"/>
  <c r="I1206" i="27"/>
  <c r="H1206" i="27" s="1"/>
  <c r="I1205" i="27"/>
  <c r="H1205" i="27" s="1"/>
  <c r="I1204" i="27"/>
  <c r="H1204" i="27" s="1"/>
  <c r="I1202" i="27"/>
  <c r="H1202" i="27" s="1"/>
  <c r="I1201" i="27"/>
  <c r="H1201" i="27" s="1"/>
  <c r="I1200" i="27"/>
  <c r="H1200" i="27" s="1"/>
  <c r="I1199" i="27"/>
  <c r="H1199" i="27" s="1"/>
  <c r="I1198" i="27"/>
  <c r="H1198" i="27" s="1"/>
  <c r="I1197" i="27"/>
  <c r="H1197" i="27" s="1"/>
  <c r="I1196" i="27"/>
  <c r="H1196" i="27" s="1"/>
  <c r="I1194" i="27"/>
  <c r="H1194" i="27" s="1"/>
  <c r="I1193" i="27"/>
  <c r="H1193" i="27" s="1"/>
  <c r="I1192" i="27"/>
  <c r="H1192" i="27" s="1"/>
  <c r="I1191" i="27"/>
  <c r="H1191" i="27" s="1"/>
  <c r="I1190" i="27"/>
  <c r="H1190" i="27" s="1"/>
  <c r="I1189" i="27"/>
  <c r="H1189" i="27" s="1"/>
  <c r="I1188" i="27"/>
  <c r="H1188" i="27" s="1"/>
  <c r="I1186" i="27"/>
  <c r="H1186" i="27" s="1"/>
  <c r="I1185" i="27"/>
  <c r="H1185" i="27" s="1"/>
  <c r="I1184" i="27"/>
  <c r="H1184" i="27" s="1"/>
  <c r="I1183" i="27"/>
  <c r="H1183" i="27" s="1"/>
  <c r="I1182" i="27"/>
  <c r="H1182" i="27" s="1"/>
  <c r="I1181" i="27"/>
  <c r="H1181" i="27" s="1"/>
  <c r="I1180" i="27"/>
  <c r="H1180" i="27" s="1"/>
  <c r="I1179" i="27"/>
  <c r="H1179" i="27" s="1"/>
  <c r="I1178" i="27"/>
  <c r="H1178" i="27" s="1"/>
  <c r="I1177" i="27"/>
  <c r="H1177" i="27" s="1"/>
  <c r="I1176" i="27"/>
  <c r="H1176" i="27" s="1"/>
  <c r="I1175" i="27"/>
  <c r="H1175" i="27" s="1"/>
  <c r="I1174" i="27"/>
  <c r="H1174" i="27" s="1"/>
  <c r="I1173" i="27"/>
  <c r="H1173" i="27" s="1"/>
  <c r="I1172" i="27"/>
  <c r="H1172" i="27" s="1"/>
  <c r="I1171" i="27"/>
  <c r="H1171" i="27" s="1"/>
  <c r="I1170" i="27"/>
  <c r="H1170" i="27" s="1"/>
  <c r="I1169" i="27"/>
  <c r="H1169" i="27" s="1"/>
  <c r="I1168" i="27"/>
  <c r="H1168" i="27" s="1"/>
  <c r="I1167" i="27"/>
  <c r="H1167" i="27" s="1"/>
  <c r="I1166" i="27"/>
  <c r="H1166" i="27" s="1"/>
  <c r="I1165" i="27"/>
  <c r="H1165" i="27" s="1"/>
  <c r="I1164" i="27"/>
  <c r="H1164" i="27" s="1"/>
  <c r="I1162" i="27"/>
  <c r="H1162" i="27" s="1"/>
  <c r="I1161" i="27"/>
  <c r="H1161" i="27" s="1"/>
  <c r="I1160" i="27"/>
  <c r="H1160" i="27" s="1"/>
  <c r="I1159" i="27"/>
  <c r="H1159" i="27" s="1"/>
  <c r="I1158" i="27"/>
  <c r="H1158" i="27" s="1"/>
  <c r="I1157" i="27"/>
  <c r="H1157" i="27" s="1"/>
  <c r="I1156" i="27"/>
  <c r="H1156" i="27" s="1"/>
  <c r="I1154" i="27"/>
  <c r="H1154" i="27" s="1"/>
  <c r="I1153" i="27"/>
  <c r="H1153" i="27" s="1"/>
  <c r="I1152" i="27"/>
  <c r="H1152" i="27" s="1"/>
  <c r="I1151" i="27"/>
  <c r="H1151" i="27" s="1"/>
  <c r="I1150" i="27"/>
  <c r="H1150" i="27" s="1"/>
  <c r="I1149" i="27"/>
  <c r="H1149" i="27"/>
  <c r="I1148" i="27"/>
  <c r="H1148" i="27" s="1"/>
  <c r="I1146" i="27"/>
  <c r="H1146" i="27" s="1"/>
  <c r="I1145" i="27"/>
  <c r="H1145" i="27" s="1"/>
  <c r="I1144" i="27"/>
  <c r="H1144" i="27" s="1"/>
  <c r="I1143" i="27"/>
  <c r="H1143" i="27" s="1"/>
  <c r="I1142" i="27"/>
  <c r="H1142" i="27" s="1"/>
  <c r="I1141" i="27"/>
  <c r="H1141" i="27" s="1"/>
  <c r="I1140" i="27"/>
  <c r="H1140" i="27" s="1"/>
  <c r="I1138" i="27"/>
  <c r="H1138" i="27" s="1"/>
  <c r="I1137" i="27"/>
  <c r="H1137" i="27" s="1"/>
  <c r="I1136" i="27"/>
  <c r="H1136" i="27"/>
  <c r="I1135" i="27"/>
  <c r="H1135" i="27" s="1"/>
  <c r="I1134" i="27"/>
  <c r="H1134" i="27" s="1"/>
  <c r="I1133" i="27"/>
  <c r="H1133" i="27" s="1"/>
  <c r="I1132" i="27"/>
  <c r="H1132" i="27"/>
  <c r="I1130" i="27"/>
  <c r="H1130" i="27" s="1"/>
  <c r="I1129" i="27"/>
  <c r="H1129" i="27" s="1"/>
  <c r="I1128" i="27"/>
  <c r="H1128" i="27" s="1"/>
  <c r="I1127" i="27"/>
  <c r="H1127" i="27" s="1"/>
  <c r="I1126" i="27"/>
  <c r="H1126" i="27" s="1"/>
  <c r="I1125" i="27"/>
  <c r="H1125" i="27" s="1"/>
  <c r="I1124" i="27"/>
  <c r="H1124" i="27" s="1"/>
  <c r="I1122" i="27"/>
  <c r="H1122" i="27" s="1"/>
  <c r="I1121" i="27"/>
  <c r="H1121" i="27" s="1"/>
  <c r="I1120" i="27"/>
  <c r="H1120" i="27" s="1"/>
  <c r="I1119" i="27"/>
  <c r="H1119" i="27" s="1"/>
  <c r="I1118" i="27"/>
  <c r="H1118" i="27" s="1"/>
  <c r="I1117" i="27"/>
  <c r="H1117" i="27" s="1"/>
  <c r="I1116" i="27"/>
  <c r="H1116" i="27" s="1"/>
  <c r="I1114" i="27"/>
  <c r="H1114" i="27" s="1"/>
  <c r="I1113" i="27"/>
  <c r="H1113" i="27" s="1"/>
  <c r="I1112" i="27"/>
  <c r="H1112" i="27"/>
  <c r="I1111" i="27"/>
  <c r="H1111" i="27" s="1"/>
  <c r="I1110" i="27"/>
  <c r="H1110" i="27"/>
  <c r="I1109" i="27"/>
  <c r="H1109" i="27" s="1"/>
  <c r="I1108" i="27"/>
  <c r="H1108" i="27" s="1"/>
  <c r="I1106" i="27"/>
  <c r="H1106" i="27" s="1"/>
  <c r="I1105" i="27"/>
  <c r="H1105" i="27"/>
  <c r="I1104" i="27"/>
  <c r="H1104" i="27" s="1"/>
  <c r="I1103" i="27"/>
  <c r="H1103" i="27" s="1"/>
  <c r="I1101" i="27"/>
  <c r="H1101" i="27"/>
  <c r="I1100" i="27"/>
  <c r="H1100" i="27" s="1"/>
  <c r="I1098" i="27"/>
  <c r="H1098" i="27" s="1"/>
  <c r="I1097" i="27"/>
  <c r="H1097" i="27" s="1"/>
  <c r="I1096" i="27"/>
  <c r="H1096" i="27" s="1"/>
  <c r="I1095" i="27"/>
  <c r="H1095" i="27" s="1"/>
  <c r="I1093" i="27"/>
  <c r="H1093" i="27" s="1"/>
  <c r="I1092" i="27"/>
  <c r="H1092" i="27"/>
  <c r="I1091" i="27"/>
  <c r="H1091" i="27" s="1"/>
  <c r="I1090" i="27"/>
  <c r="H1090" i="27"/>
  <c r="I1089" i="27"/>
  <c r="H1089" i="27" s="1"/>
  <c r="I1088" i="27"/>
  <c r="H1088" i="27" s="1"/>
  <c r="I1087" i="27"/>
  <c r="H1087" i="27" s="1"/>
  <c r="I1086" i="27"/>
  <c r="H1086" i="27"/>
  <c r="I1085" i="27"/>
  <c r="H1085" i="27" s="1"/>
  <c r="I1084" i="27"/>
  <c r="H1084" i="27" s="1"/>
  <c r="I1082" i="27"/>
  <c r="H1082" i="27" s="1"/>
  <c r="I1081" i="27"/>
  <c r="H1081" i="27" s="1"/>
  <c r="I1080" i="27"/>
  <c r="H1080" i="27" s="1"/>
  <c r="I1079" i="27"/>
  <c r="H1079" i="27" s="1"/>
  <c r="I1078" i="27"/>
  <c r="H1078" i="27" s="1"/>
  <c r="I1077" i="27"/>
  <c r="H1077" i="27" s="1"/>
  <c r="I1076" i="27"/>
  <c r="H1076" i="27" s="1"/>
  <c r="I1074" i="27"/>
  <c r="H1074" i="27"/>
  <c r="I1073" i="27"/>
  <c r="H1073" i="27" s="1"/>
  <c r="I1072" i="27"/>
  <c r="H1072" i="27" s="1"/>
  <c r="I1071" i="27"/>
  <c r="H1071" i="27" s="1"/>
  <c r="I1070" i="27"/>
  <c r="H1070" i="27" s="1"/>
  <c r="I1069" i="27"/>
  <c r="H1069" i="27" s="1"/>
  <c r="I1068" i="27"/>
  <c r="H1068" i="27" s="1"/>
  <c r="I1067" i="27"/>
  <c r="H1067" i="27" s="1"/>
  <c r="I1066" i="27"/>
  <c r="H1066" i="27" s="1"/>
  <c r="I1065" i="27"/>
  <c r="H1065" i="27" s="1"/>
  <c r="I1064" i="27"/>
  <c r="H1064" i="27" s="1"/>
  <c r="I1063" i="27"/>
  <c r="H1063" i="27" s="1"/>
  <c r="I1062" i="27"/>
  <c r="H1062" i="27" s="1"/>
  <c r="I1061" i="27"/>
  <c r="H1061" i="27" s="1"/>
  <c r="I1060" i="27"/>
  <c r="H1060" i="27" s="1"/>
  <c r="I1058" i="27"/>
  <c r="H1058" i="27" s="1"/>
  <c r="I1057" i="27"/>
  <c r="H1057" i="27" s="1"/>
  <c r="I1056" i="27"/>
  <c r="H1056" i="27" s="1"/>
  <c r="I1055" i="27"/>
  <c r="H1055" i="27" s="1"/>
  <c r="I1054" i="27"/>
  <c r="H1054" i="27" s="1"/>
  <c r="I1053" i="27"/>
  <c r="H1053" i="27" s="1"/>
  <c r="I1052" i="27"/>
  <c r="H1052" i="27" s="1"/>
  <c r="I1050" i="27"/>
  <c r="H1050" i="27"/>
  <c r="I1049" i="27"/>
  <c r="H1049" i="27" s="1"/>
  <c r="I1048" i="27"/>
  <c r="H1048" i="27"/>
  <c r="I1047" i="27"/>
  <c r="H1047" i="27" s="1"/>
  <c r="I1046" i="27"/>
  <c r="H1046" i="27" s="1"/>
  <c r="I1045" i="27"/>
  <c r="H1045" i="27" s="1"/>
  <c r="I1044" i="27"/>
  <c r="H1044" i="27" s="1"/>
  <c r="I1042" i="27"/>
  <c r="H1042" i="27" s="1"/>
  <c r="I1041" i="27"/>
  <c r="H1041" i="27" s="1"/>
  <c r="I1040" i="27"/>
  <c r="H1040" i="27" s="1"/>
  <c r="I1039" i="27"/>
  <c r="H1039" i="27" s="1"/>
  <c r="I1038" i="27"/>
  <c r="H1038" i="27"/>
  <c r="I1037" i="27"/>
  <c r="H1037" i="27" s="1"/>
  <c r="I1036" i="27"/>
  <c r="H1036" i="27" s="1"/>
  <c r="I1034" i="27"/>
  <c r="H1034" i="27" s="1"/>
  <c r="I1033" i="27"/>
  <c r="H1033" i="27" s="1"/>
  <c r="I1032" i="27"/>
  <c r="H1032" i="27" s="1"/>
  <c r="I1031" i="27"/>
  <c r="H1031" i="27" s="1"/>
  <c r="I1030" i="27"/>
  <c r="H1030" i="27"/>
  <c r="I1029" i="27"/>
  <c r="H1029" i="27" s="1"/>
  <c r="I1027" i="27"/>
  <c r="H1027" i="27" s="1"/>
  <c r="I1026" i="27"/>
  <c r="H1026" i="27" s="1"/>
  <c r="I1025" i="27"/>
  <c r="H1025" i="27" s="1"/>
  <c r="I1023" i="27"/>
  <c r="H1023" i="27" s="1"/>
  <c r="I1022" i="27"/>
  <c r="H1022" i="27" s="1"/>
  <c r="I1021" i="27"/>
  <c r="H1021" i="27" s="1"/>
  <c r="I1019" i="27"/>
  <c r="H1019" i="27" s="1"/>
  <c r="I1018" i="27"/>
  <c r="H1018" i="27" s="1"/>
  <c r="I1017" i="27"/>
  <c r="H1017" i="27" s="1"/>
  <c r="I1015" i="27"/>
  <c r="H1015" i="27" s="1"/>
  <c r="I1014" i="27"/>
  <c r="H1014" i="27" s="1"/>
  <c r="I1013" i="27"/>
  <c r="H1013" i="27" s="1"/>
  <c r="I1012" i="27"/>
  <c r="H1012" i="27" s="1"/>
  <c r="I1011" i="27"/>
  <c r="H1011" i="27" s="1"/>
  <c r="I1010" i="27"/>
  <c r="H1010" i="27"/>
  <c r="I1009" i="27"/>
  <c r="H1009" i="27" s="1"/>
  <c r="I1008" i="27"/>
  <c r="H1008" i="27"/>
  <c r="I1007" i="27"/>
  <c r="H1007" i="27" s="1"/>
  <c r="I1006" i="27"/>
  <c r="H1006" i="27" s="1"/>
  <c r="I1005" i="27"/>
  <c r="H1005" i="27" s="1"/>
  <c r="I1004" i="27"/>
  <c r="H1004" i="27" s="1"/>
  <c r="I1003" i="27"/>
  <c r="H1003" i="27" s="1"/>
  <c r="I1002" i="27"/>
  <c r="H1002" i="27" s="1"/>
  <c r="I1001" i="27"/>
  <c r="H1001" i="27" s="1"/>
  <c r="I1000" i="27"/>
  <c r="H1000" i="27"/>
  <c r="I999" i="27"/>
  <c r="H999" i="27" s="1"/>
  <c r="I998" i="27"/>
  <c r="H998" i="27"/>
  <c r="I997" i="27"/>
  <c r="H997" i="27" s="1"/>
  <c r="I995" i="27"/>
  <c r="H995" i="27" s="1"/>
  <c r="I994" i="27"/>
  <c r="H994" i="27" s="1"/>
  <c r="I993" i="27"/>
  <c r="H993" i="27" s="1"/>
  <c r="I992" i="27"/>
  <c r="H992" i="27" s="1"/>
  <c r="I991" i="27"/>
  <c r="H991" i="27" s="1"/>
  <c r="I990" i="27"/>
  <c r="H990" i="27" s="1"/>
  <c r="I989" i="27"/>
  <c r="H989" i="27" s="1"/>
  <c r="I988" i="27"/>
  <c r="H988" i="27" s="1"/>
  <c r="I987" i="27"/>
  <c r="H987" i="27" s="1"/>
  <c r="I986" i="27"/>
  <c r="H986" i="27" s="1"/>
  <c r="I985" i="27"/>
  <c r="H985" i="27" s="1"/>
  <c r="I984" i="27"/>
  <c r="H984" i="27" s="1"/>
  <c r="I983" i="27"/>
  <c r="H983" i="27" s="1"/>
  <c r="I982" i="27"/>
  <c r="H982" i="27"/>
  <c r="I981" i="27"/>
  <c r="H981" i="27" s="1"/>
  <c r="I979" i="27"/>
  <c r="H979" i="27" s="1"/>
  <c r="I978" i="27"/>
  <c r="H978" i="27" s="1"/>
  <c r="I977" i="27"/>
  <c r="H977" i="27" s="1"/>
  <c r="I976" i="27"/>
  <c r="H976" i="27" s="1"/>
  <c r="I975" i="27"/>
  <c r="H975" i="27"/>
  <c r="I974" i="27"/>
  <c r="H974" i="27" s="1"/>
  <c r="I973" i="27"/>
  <c r="H973" i="27" s="1"/>
  <c r="I971" i="27"/>
  <c r="H971" i="27" s="1"/>
  <c r="I970" i="27"/>
  <c r="H970" i="27" s="1"/>
  <c r="I969" i="27"/>
  <c r="H969" i="27" s="1"/>
  <c r="I968" i="27"/>
  <c r="H968" i="27" s="1"/>
  <c r="I967" i="27"/>
  <c r="H967" i="27" s="1"/>
  <c r="I966" i="27"/>
  <c r="H966" i="27" s="1"/>
  <c r="I965" i="27"/>
  <c r="H965" i="27" s="1"/>
  <c r="I963" i="27"/>
  <c r="H963" i="27" s="1"/>
  <c r="I962" i="27"/>
  <c r="H962" i="27" s="1"/>
  <c r="I961" i="27"/>
  <c r="H961" i="27" s="1"/>
  <c r="I960" i="27"/>
  <c r="H960" i="27" s="1"/>
  <c r="I959" i="27"/>
  <c r="H959" i="27" s="1"/>
  <c r="I958" i="27"/>
  <c r="H958" i="27" s="1"/>
  <c r="I957" i="27"/>
  <c r="H957" i="27" s="1"/>
  <c r="I955" i="27"/>
  <c r="H955" i="27" s="1"/>
  <c r="I954" i="27"/>
  <c r="H954" i="27" s="1"/>
  <c r="I953" i="27"/>
  <c r="H953" i="27" s="1"/>
  <c r="I952" i="27"/>
  <c r="H952" i="27" s="1"/>
  <c r="I951" i="27"/>
  <c r="H951" i="27" s="1"/>
  <c r="I950" i="27"/>
  <c r="H950" i="27" s="1"/>
  <c r="I949" i="27"/>
  <c r="H949" i="27" s="1"/>
  <c r="I948" i="27"/>
  <c r="H948" i="27" s="1"/>
  <c r="I947" i="27"/>
  <c r="H947" i="27" s="1"/>
  <c r="I946" i="27"/>
  <c r="H946" i="27" s="1"/>
  <c r="I945" i="27"/>
  <c r="H945" i="27" s="1"/>
  <c r="I944" i="27"/>
  <c r="H944" i="27" s="1"/>
  <c r="I943" i="27"/>
  <c r="H943" i="27" s="1"/>
  <c r="I942" i="27"/>
  <c r="H942" i="27" s="1"/>
  <c r="I941" i="27"/>
  <c r="H941" i="27" s="1"/>
  <c r="I939" i="27"/>
  <c r="H939" i="27" s="1"/>
  <c r="I938" i="27"/>
  <c r="H938" i="27" s="1"/>
  <c r="I937" i="27"/>
  <c r="H937" i="27" s="1"/>
  <c r="I936" i="27"/>
  <c r="H936" i="27" s="1"/>
  <c r="I935" i="27"/>
  <c r="H935" i="27" s="1"/>
  <c r="I934" i="27"/>
  <c r="H934" i="27" s="1"/>
  <c r="I933" i="27"/>
  <c r="H933" i="27" s="1"/>
  <c r="I931" i="27"/>
  <c r="H931" i="27" s="1"/>
  <c r="I930" i="27"/>
  <c r="H930" i="27" s="1"/>
  <c r="I929" i="27"/>
  <c r="H929" i="27" s="1"/>
  <c r="I928" i="27"/>
  <c r="H928" i="27" s="1"/>
  <c r="I927" i="27"/>
  <c r="H927" i="27" s="1"/>
  <c r="I926" i="27"/>
  <c r="H926" i="27" s="1"/>
  <c r="I925" i="27"/>
  <c r="H925" i="27" s="1"/>
  <c r="I923" i="27"/>
  <c r="H923" i="27" s="1"/>
  <c r="I922" i="27"/>
  <c r="H922" i="27" s="1"/>
  <c r="I921" i="27"/>
  <c r="H921" i="27" s="1"/>
  <c r="I920" i="27"/>
  <c r="H920" i="27"/>
  <c r="I919" i="27"/>
  <c r="H919" i="27" s="1"/>
  <c r="I918" i="27"/>
  <c r="H918" i="27" s="1"/>
  <c r="I917" i="27"/>
  <c r="H917" i="27" s="1"/>
  <c r="I915" i="27"/>
  <c r="H915" i="27" s="1"/>
  <c r="I914" i="27"/>
  <c r="H914" i="27" s="1"/>
  <c r="I913" i="27"/>
  <c r="H913" i="27" s="1"/>
  <c r="I912" i="27"/>
  <c r="H912" i="27" s="1"/>
  <c r="I911" i="27"/>
  <c r="H911" i="27"/>
  <c r="I910" i="27"/>
  <c r="H910" i="27" s="1"/>
  <c r="I909" i="27"/>
  <c r="H909" i="27" s="1"/>
  <c r="I907" i="27"/>
  <c r="H907" i="27" s="1"/>
  <c r="I906" i="27"/>
  <c r="H906" i="27" s="1"/>
  <c r="I905" i="27"/>
  <c r="H905" i="27" s="1"/>
  <c r="I904" i="27"/>
  <c r="H904" i="27" s="1"/>
  <c r="I903" i="27"/>
  <c r="H903" i="27" s="1"/>
  <c r="I902" i="27"/>
  <c r="H902" i="27" s="1"/>
  <c r="I901" i="27"/>
  <c r="H901" i="27" s="1"/>
  <c r="I899" i="27"/>
  <c r="H899" i="27" s="1"/>
  <c r="I898" i="27"/>
  <c r="H898" i="27" s="1"/>
  <c r="I897" i="27"/>
  <c r="H897" i="27" s="1"/>
  <c r="I896" i="27"/>
  <c r="H896" i="27" s="1"/>
  <c r="I895" i="27"/>
  <c r="H895" i="27" s="1"/>
  <c r="I894" i="27"/>
  <c r="H894" i="27" s="1"/>
  <c r="I893" i="27"/>
  <c r="H893" i="27" s="1"/>
  <c r="I892" i="27"/>
  <c r="H892" i="27" s="1"/>
  <c r="I891" i="27"/>
  <c r="H891" i="27" s="1"/>
  <c r="I890" i="27"/>
  <c r="H890" i="27" s="1"/>
  <c r="I889" i="27"/>
  <c r="H889" i="27" s="1"/>
  <c r="I888" i="27"/>
  <c r="H888" i="27" s="1"/>
  <c r="I887" i="27"/>
  <c r="H887" i="27" s="1"/>
  <c r="I886" i="27"/>
  <c r="H886" i="27" s="1"/>
  <c r="I885" i="27"/>
  <c r="H885" i="27" s="1"/>
  <c r="I883" i="27"/>
  <c r="H883" i="27" s="1"/>
  <c r="I882" i="27"/>
  <c r="H882" i="27" s="1"/>
  <c r="I881" i="27"/>
  <c r="H881" i="27" s="1"/>
  <c r="I880" i="27"/>
  <c r="H880" i="27" s="1"/>
  <c r="I879" i="27"/>
  <c r="H879" i="27" s="1"/>
  <c r="I878" i="27"/>
  <c r="H878" i="27" s="1"/>
  <c r="I877" i="27"/>
  <c r="H877" i="27" s="1"/>
  <c r="I875" i="27"/>
  <c r="H875" i="27" s="1"/>
  <c r="I874" i="27"/>
  <c r="H874" i="27" s="1"/>
  <c r="I873" i="27"/>
  <c r="H873" i="27" s="1"/>
  <c r="I872" i="27"/>
  <c r="H872" i="27"/>
  <c r="I871" i="27"/>
  <c r="H871" i="27" s="1"/>
  <c r="I870" i="27"/>
  <c r="H870" i="27" s="1"/>
  <c r="I869" i="27"/>
  <c r="H869" i="27" s="1"/>
  <c r="I867" i="27"/>
  <c r="H867" i="27" s="1"/>
  <c r="I866" i="27"/>
  <c r="H866" i="27" s="1"/>
  <c r="I865" i="27"/>
  <c r="H865" i="27" s="1"/>
  <c r="I864" i="27"/>
  <c r="H864" i="27" s="1"/>
  <c r="I863" i="27"/>
  <c r="H863" i="27" s="1"/>
  <c r="I862" i="27"/>
  <c r="H862" i="27" s="1"/>
  <c r="I861" i="27"/>
  <c r="H861" i="27" s="1"/>
  <c r="I859" i="27"/>
  <c r="H859" i="27" s="1"/>
  <c r="I858" i="27"/>
  <c r="H858" i="27"/>
  <c r="I857" i="27"/>
  <c r="H857" i="27" s="1"/>
  <c r="I856" i="27"/>
  <c r="H856" i="27" s="1"/>
  <c r="I855" i="27"/>
  <c r="H855" i="27" s="1"/>
  <c r="I854" i="27"/>
  <c r="H854" i="27" s="1"/>
  <c r="I853" i="27"/>
  <c r="H853" i="27" s="1"/>
  <c r="I851" i="27"/>
  <c r="H851" i="27" s="1"/>
  <c r="I850" i="27"/>
  <c r="H850" i="27" s="1"/>
  <c r="I849" i="27"/>
  <c r="H849" i="27" s="1"/>
  <c r="I848" i="27"/>
  <c r="H848" i="27" s="1"/>
  <c r="I847" i="27"/>
  <c r="H847" i="27" s="1"/>
  <c r="I846" i="27"/>
  <c r="H846" i="27" s="1"/>
  <c r="I845" i="27"/>
  <c r="H845" i="27" s="1"/>
  <c r="I844" i="27"/>
  <c r="H844" i="27" s="1"/>
  <c r="I843" i="27"/>
  <c r="H843" i="27" s="1"/>
  <c r="I842" i="27"/>
  <c r="H842" i="27" s="1"/>
  <c r="I841" i="27"/>
  <c r="H841" i="27" s="1"/>
  <c r="I840" i="27"/>
  <c r="H840" i="27" s="1"/>
  <c r="I839" i="27"/>
  <c r="H839" i="27" s="1"/>
  <c r="I838" i="27"/>
  <c r="H838" i="27" s="1"/>
  <c r="I837" i="27"/>
  <c r="H837" i="27" s="1"/>
  <c r="I836" i="27"/>
  <c r="H836" i="27" s="1"/>
  <c r="I835" i="27"/>
  <c r="H835" i="27" s="1"/>
  <c r="I834" i="27"/>
  <c r="H834" i="27" s="1"/>
  <c r="I833" i="27"/>
  <c r="H833" i="27" s="1"/>
  <c r="I832" i="27"/>
  <c r="H832" i="27" s="1"/>
  <c r="I831" i="27"/>
  <c r="H831" i="27" s="1"/>
  <c r="I830" i="27"/>
  <c r="H830" i="27" s="1"/>
  <c r="I829" i="27"/>
  <c r="H829" i="27" s="1"/>
  <c r="I828" i="27"/>
  <c r="H828" i="27" s="1"/>
  <c r="I827" i="27"/>
  <c r="H827" i="27" s="1"/>
  <c r="I826" i="27"/>
  <c r="H826" i="27" s="1"/>
  <c r="I825" i="27"/>
  <c r="H825" i="27" s="1"/>
  <c r="I824" i="27"/>
  <c r="H824" i="27" s="1"/>
  <c r="I823" i="27"/>
  <c r="H823" i="27" s="1"/>
  <c r="I822" i="27"/>
  <c r="H822" i="27" s="1"/>
  <c r="I821" i="27"/>
  <c r="H821" i="27" s="1"/>
  <c r="I820" i="27"/>
  <c r="H820" i="27" s="1"/>
  <c r="I819" i="27"/>
  <c r="H819" i="27" s="1"/>
  <c r="I818" i="27"/>
  <c r="H818" i="27" s="1"/>
  <c r="I817" i="27"/>
  <c r="H817" i="27" s="1"/>
  <c r="I816" i="27"/>
  <c r="H816" i="27" s="1"/>
  <c r="I815" i="27"/>
  <c r="H815" i="27"/>
  <c r="I814" i="27"/>
  <c r="H814" i="27" s="1"/>
  <c r="I813" i="27"/>
  <c r="H813" i="27" s="1"/>
  <c r="I812" i="27"/>
  <c r="H812" i="27" s="1"/>
  <c r="I811" i="27"/>
  <c r="H811" i="27" s="1"/>
  <c r="I810" i="27"/>
  <c r="H810" i="27" s="1"/>
  <c r="I809" i="27"/>
  <c r="H809" i="27" s="1"/>
  <c r="I808" i="27"/>
  <c r="H808" i="27"/>
  <c r="I807" i="27"/>
  <c r="H807" i="27" s="1"/>
  <c r="I806" i="27"/>
  <c r="H806" i="27" s="1"/>
  <c r="I805" i="27"/>
  <c r="H805" i="27" s="1"/>
  <c r="I804" i="27"/>
  <c r="H804" i="27" s="1"/>
  <c r="I803" i="27"/>
  <c r="H803" i="27" s="1"/>
  <c r="I802" i="27"/>
  <c r="H802" i="27" s="1"/>
  <c r="I801" i="27"/>
  <c r="H801" i="27" s="1"/>
  <c r="I800" i="27"/>
  <c r="H800" i="27" s="1"/>
  <c r="I799" i="27"/>
  <c r="H799" i="27" s="1"/>
  <c r="I798" i="27"/>
  <c r="H798" i="27" s="1"/>
  <c r="I797" i="27"/>
  <c r="H797" i="27" s="1"/>
  <c r="I796" i="27"/>
  <c r="H796" i="27" s="1"/>
  <c r="I795" i="27"/>
  <c r="H795" i="27" s="1"/>
  <c r="I794" i="27"/>
  <c r="H794" i="27" s="1"/>
  <c r="I793" i="27"/>
  <c r="H793" i="27" s="1"/>
  <c r="I792" i="27"/>
  <c r="H792" i="27" s="1"/>
  <c r="I791" i="27"/>
  <c r="H791" i="27" s="1"/>
  <c r="I790" i="27"/>
  <c r="H790" i="27" s="1"/>
  <c r="I789" i="27"/>
  <c r="H789" i="27" s="1"/>
  <c r="I788" i="27"/>
  <c r="H788" i="27" s="1"/>
  <c r="I787" i="27"/>
  <c r="H787" i="27" s="1"/>
  <c r="I786" i="27"/>
  <c r="H786" i="27" s="1"/>
  <c r="I785" i="27"/>
  <c r="H785" i="27" s="1"/>
  <c r="I784" i="27"/>
  <c r="H784" i="27" s="1"/>
  <c r="I783" i="27"/>
  <c r="H783" i="27" s="1"/>
  <c r="I782" i="27"/>
  <c r="H782" i="27" s="1"/>
  <c r="I781" i="27"/>
  <c r="H781" i="27" s="1"/>
  <c r="I780" i="27"/>
  <c r="H780" i="27" s="1"/>
  <c r="I779" i="27"/>
  <c r="H779" i="27" s="1"/>
  <c r="I778" i="27"/>
  <c r="H778" i="27" s="1"/>
  <c r="I777" i="27"/>
  <c r="H777" i="27" s="1"/>
  <c r="I776" i="27"/>
  <c r="H776" i="27" s="1"/>
  <c r="I775" i="27"/>
  <c r="H775" i="27" s="1"/>
  <c r="I774" i="27"/>
  <c r="H774" i="27" s="1"/>
  <c r="I773" i="27"/>
  <c r="H773" i="27" s="1"/>
  <c r="I772" i="27"/>
  <c r="H772" i="27" s="1"/>
  <c r="I771" i="27"/>
  <c r="H771" i="27" s="1"/>
  <c r="I770" i="27"/>
  <c r="H770" i="27" s="1"/>
  <c r="I769" i="27"/>
  <c r="H769" i="27" s="1"/>
  <c r="I768" i="27"/>
  <c r="H768" i="27" s="1"/>
  <c r="I767" i="27"/>
  <c r="H767" i="27" s="1"/>
  <c r="I766" i="27"/>
  <c r="H766" i="27" s="1"/>
  <c r="I765" i="27"/>
  <c r="H765" i="27" s="1"/>
  <c r="I764" i="27"/>
  <c r="H764" i="27" s="1"/>
  <c r="I763" i="27"/>
  <c r="H763" i="27" s="1"/>
  <c r="I762" i="27"/>
  <c r="H762" i="27" s="1"/>
  <c r="I761" i="27"/>
  <c r="H761" i="27" s="1"/>
  <c r="I760" i="27"/>
  <c r="H760" i="27"/>
  <c r="I759" i="27"/>
  <c r="H759" i="27" s="1"/>
  <c r="I758" i="27"/>
  <c r="H758" i="27" s="1"/>
  <c r="I757" i="27"/>
  <c r="H757" i="27" s="1"/>
  <c r="I756" i="27"/>
  <c r="H756" i="27" s="1"/>
  <c r="I755" i="27"/>
  <c r="H755" i="27" s="1"/>
  <c r="I754" i="27"/>
  <c r="H754" i="27" s="1"/>
  <c r="I753" i="27"/>
  <c r="H753" i="27" s="1"/>
  <c r="I752" i="27"/>
  <c r="H752" i="27" s="1"/>
  <c r="I751" i="27"/>
  <c r="H751" i="27" s="1"/>
  <c r="I750" i="27"/>
  <c r="H750" i="27" s="1"/>
  <c r="I749" i="27"/>
  <c r="H749" i="27" s="1"/>
  <c r="I748" i="27"/>
  <c r="H748" i="27" s="1"/>
  <c r="I747" i="27"/>
  <c r="H747" i="27" s="1"/>
  <c r="I746" i="27"/>
  <c r="H746" i="27" s="1"/>
  <c r="I745" i="27"/>
  <c r="H745" i="27" s="1"/>
  <c r="I744" i="27"/>
  <c r="H744" i="27" s="1"/>
  <c r="I743" i="27"/>
  <c r="H743" i="27" s="1"/>
  <c r="I742" i="27"/>
  <c r="H742" i="27" s="1"/>
  <c r="I741" i="27"/>
  <c r="H741" i="27" s="1"/>
  <c r="I740" i="27"/>
  <c r="H740" i="27" s="1"/>
  <c r="I739" i="27"/>
  <c r="H739" i="27" s="1"/>
  <c r="I738" i="27"/>
  <c r="H738" i="27" s="1"/>
  <c r="I737" i="27"/>
  <c r="H737" i="27" s="1"/>
  <c r="I736" i="27"/>
  <c r="H736" i="27" s="1"/>
  <c r="I735" i="27"/>
  <c r="H735" i="27" s="1"/>
  <c r="I734" i="27"/>
  <c r="H734" i="27" s="1"/>
  <c r="I733" i="27"/>
  <c r="H733" i="27" s="1"/>
  <c r="I732" i="27"/>
  <c r="H732" i="27" s="1"/>
  <c r="I731" i="27"/>
  <c r="H731" i="27" s="1"/>
  <c r="I730" i="27"/>
  <c r="H730" i="27" s="1"/>
  <c r="I729" i="27"/>
  <c r="H729" i="27" s="1"/>
  <c r="I728" i="27"/>
  <c r="H728" i="27" s="1"/>
  <c r="I727" i="27"/>
  <c r="H727" i="27" s="1"/>
  <c r="I726" i="27"/>
  <c r="H726" i="27" s="1"/>
  <c r="I725" i="27"/>
  <c r="H725" i="27" s="1"/>
  <c r="I724" i="27"/>
  <c r="H724" i="27" s="1"/>
  <c r="I723" i="27"/>
  <c r="H723" i="27" s="1"/>
  <c r="I722" i="27"/>
  <c r="H722" i="27"/>
  <c r="I721" i="27"/>
  <c r="H721" i="27" s="1"/>
  <c r="I720" i="27"/>
  <c r="H720" i="27" s="1"/>
  <c r="I719" i="27"/>
  <c r="H719" i="27" s="1"/>
  <c r="I718" i="27"/>
  <c r="H718" i="27" s="1"/>
  <c r="I717" i="27"/>
  <c r="H717" i="27" s="1"/>
  <c r="I716" i="27"/>
  <c r="H716" i="27" s="1"/>
  <c r="I715" i="27"/>
  <c r="H715" i="27" s="1"/>
  <c r="I714" i="27"/>
  <c r="H714" i="27" s="1"/>
  <c r="I713" i="27"/>
  <c r="H713" i="27" s="1"/>
  <c r="I712" i="27"/>
  <c r="H712" i="27" s="1"/>
  <c r="I711" i="27"/>
  <c r="H711" i="27" s="1"/>
  <c r="I710" i="27"/>
  <c r="H710" i="27" s="1"/>
  <c r="I709" i="27"/>
  <c r="H709" i="27" s="1"/>
  <c r="I708" i="27"/>
  <c r="H708" i="27" s="1"/>
  <c r="I707" i="27"/>
  <c r="H707" i="27" s="1"/>
  <c r="I706" i="27"/>
  <c r="H706" i="27" s="1"/>
  <c r="I705" i="27"/>
  <c r="H705" i="27" s="1"/>
  <c r="I704" i="27"/>
  <c r="H704" i="27" s="1"/>
  <c r="I703" i="27"/>
  <c r="H703" i="27" s="1"/>
  <c r="I702" i="27"/>
  <c r="H702" i="27" s="1"/>
  <c r="I701" i="27"/>
  <c r="H701" i="27" s="1"/>
  <c r="I700" i="27"/>
  <c r="H700" i="27" s="1"/>
  <c r="I699" i="27"/>
  <c r="H699" i="27" s="1"/>
  <c r="I698" i="27"/>
  <c r="H698" i="27" s="1"/>
  <c r="I697" i="27"/>
  <c r="H697" i="27" s="1"/>
  <c r="I696" i="27"/>
  <c r="H696" i="27" s="1"/>
  <c r="I695" i="27"/>
  <c r="H695" i="27" s="1"/>
  <c r="I694" i="27"/>
  <c r="H694" i="27" s="1"/>
  <c r="I693" i="27"/>
  <c r="H693" i="27" s="1"/>
  <c r="I692" i="27"/>
  <c r="H692" i="27" s="1"/>
  <c r="I691" i="27"/>
  <c r="H691" i="27" s="1"/>
  <c r="I690" i="27"/>
  <c r="H690" i="27" s="1"/>
  <c r="I689" i="27"/>
  <c r="H689" i="27" s="1"/>
  <c r="I688" i="27"/>
  <c r="H688" i="27" s="1"/>
  <c r="I687" i="27"/>
  <c r="H687" i="27" s="1"/>
  <c r="I686" i="27"/>
  <c r="H686" i="27" s="1"/>
  <c r="I685" i="27"/>
  <c r="H685" i="27" s="1"/>
  <c r="I684" i="27"/>
  <c r="H684" i="27" s="1"/>
  <c r="I683" i="27"/>
  <c r="H683" i="27" s="1"/>
  <c r="I682" i="27"/>
  <c r="H682" i="27" s="1"/>
  <c r="I681" i="27"/>
  <c r="H681" i="27" s="1"/>
  <c r="I680" i="27"/>
  <c r="H680" i="27" s="1"/>
  <c r="I679" i="27"/>
  <c r="H679" i="27" s="1"/>
  <c r="I678" i="27"/>
  <c r="H678" i="27" s="1"/>
  <c r="I677" i="27"/>
  <c r="H677" i="27" s="1"/>
  <c r="I676" i="27"/>
  <c r="H676" i="27" s="1"/>
  <c r="I675" i="27"/>
  <c r="H675" i="27" s="1"/>
  <c r="I674" i="27"/>
  <c r="H674" i="27" s="1"/>
  <c r="I673" i="27"/>
  <c r="H673" i="27" s="1"/>
  <c r="I672" i="27"/>
  <c r="H672" i="27" s="1"/>
  <c r="I671" i="27"/>
  <c r="H671" i="27" s="1"/>
  <c r="I670" i="27"/>
  <c r="H670" i="27" s="1"/>
  <c r="I669" i="27"/>
  <c r="H669" i="27" s="1"/>
  <c r="I668" i="27"/>
  <c r="H668" i="27" s="1"/>
  <c r="I667" i="27"/>
  <c r="H667" i="27" s="1"/>
  <c r="I666" i="27"/>
  <c r="H666" i="27" s="1"/>
  <c r="I665" i="27"/>
  <c r="H665" i="27" s="1"/>
  <c r="I664" i="27"/>
  <c r="H664" i="27" s="1"/>
  <c r="I663" i="27"/>
  <c r="H663" i="27" s="1"/>
  <c r="I662" i="27"/>
  <c r="H662" i="27" s="1"/>
  <c r="I661" i="27"/>
  <c r="H661" i="27" s="1"/>
  <c r="I660" i="27"/>
  <c r="H660" i="27" s="1"/>
  <c r="I659" i="27"/>
  <c r="H659" i="27" s="1"/>
  <c r="I658" i="27"/>
  <c r="H658" i="27" s="1"/>
  <c r="I657" i="27"/>
  <c r="H657" i="27" s="1"/>
  <c r="I656" i="27"/>
  <c r="H656" i="27" s="1"/>
  <c r="I655" i="27"/>
  <c r="H655" i="27" s="1"/>
  <c r="I654" i="27"/>
  <c r="H654" i="27" s="1"/>
  <c r="I653" i="27"/>
  <c r="H653" i="27" s="1"/>
  <c r="I652" i="27"/>
  <c r="H652" i="27" s="1"/>
  <c r="I651" i="27"/>
  <c r="H651" i="27" s="1"/>
  <c r="I650" i="27"/>
  <c r="H650" i="27" s="1"/>
  <c r="I649" i="27"/>
  <c r="H649" i="27" s="1"/>
  <c r="I648" i="27"/>
  <c r="H648" i="27" s="1"/>
  <c r="I647" i="27"/>
  <c r="H647" i="27" s="1"/>
  <c r="I646" i="27"/>
  <c r="H646" i="27" s="1"/>
  <c r="I645" i="27"/>
  <c r="H645" i="27" s="1"/>
  <c r="I644" i="27"/>
  <c r="H644" i="27" s="1"/>
  <c r="I643" i="27"/>
  <c r="H643" i="27" s="1"/>
  <c r="I642" i="27"/>
  <c r="H642" i="27" s="1"/>
  <c r="I641" i="27"/>
  <c r="H641" i="27" s="1"/>
  <c r="I640" i="27"/>
  <c r="H640" i="27" s="1"/>
  <c r="I639" i="27"/>
  <c r="H639" i="27" s="1"/>
  <c r="I638" i="27"/>
  <c r="H638" i="27" s="1"/>
  <c r="I637" i="27"/>
  <c r="H637" i="27" s="1"/>
  <c r="I636" i="27"/>
  <c r="H636" i="27" s="1"/>
  <c r="I635" i="27"/>
  <c r="H635" i="27" s="1"/>
  <c r="I634" i="27"/>
  <c r="H634" i="27" s="1"/>
  <c r="I633" i="27"/>
  <c r="H633" i="27" s="1"/>
  <c r="I632" i="27"/>
  <c r="H632" i="27" s="1"/>
  <c r="I631" i="27"/>
  <c r="H631" i="27" s="1"/>
  <c r="I630" i="27"/>
  <c r="H630" i="27" s="1"/>
  <c r="I629" i="27"/>
  <c r="H629" i="27" s="1"/>
  <c r="I628" i="27"/>
  <c r="H628" i="27" s="1"/>
  <c r="I627" i="27"/>
  <c r="H627" i="27" s="1"/>
  <c r="I626" i="27"/>
  <c r="H626" i="27"/>
  <c r="I625" i="27"/>
  <c r="H625" i="27" s="1"/>
  <c r="I624" i="27"/>
  <c r="H624" i="27" s="1"/>
  <c r="I623" i="27"/>
  <c r="H623" i="27" s="1"/>
  <c r="I622" i="27"/>
  <c r="H622" i="27" s="1"/>
  <c r="I621" i="27"/>
  <c r="H621" i="27" s="1"/>
  <c r="I620" i="27"/>
  <c r="H620" i="27" s="1"/>
  <c r="I619" i="27"/>
  <c r="H619" i="27" s="1"/>
  <c r="I618" i="27"/>
  <c r="H618" i="27" s="1"/>
  <c r="I617" i="27"/>
  <c r="H617" i="27" s="1"/>
  <c r="I616" i="27"/>
  <c r="H616" i="27" s="1"/>
  <c r="I615" i="27"/>
  <c r="H615" i="27" s="1"/>
  <c r="I614" i="27"/>
  <c r="H614" i="27" s="1"/>
  <c r="I613" i="27"/>
  <c r="H613" i="27" s="1"/>
  <c r="I612" i="27"/>
  <c r="H612" i="27" s="1"/>
  <c r="I611" i="27"/>
  <c r="H611" i="27" s="1"/>
  <c r="I610" i="27"/>
  <c r="H610" i="27" s="1"/>
  <c r="I609" i="27"/>
  <c r="H609" i="27" s="1"/>
  <c r="I608" i="27"/>
  <c r="H608" i="27" s="1"/>
  <c r="I607" i="27"/>
  <c r="H607" i="27" s="1"/>
  <c r="I606" i="27"/>
  <c r="H606" i="27" s="1"/>
  <c r="I605" i="27"/>
  <c r="H605" i="27" s="1"/>
  <c r="I604" i="27"/>
  <c r="H604" i="27" s="1"/>
  <c r="I603" i="27"/>
  <c r="H603" i="27" s="1"/>
  <c r="I602" i="27"/>
  <c r="H602" i="27" s="1"/>
  <c r="I601" i="27"/>
  <c r="H601" i="27" s="1"/>
  <c r="I600" i="27"/>
  <c r="H600" i="27" s="1"/>
  <c r="I599" i="27"/>
  <c r="H599" i="27" s="1"/>
  <c r="I598" i="27"/>
  <c r="H598" i="27" s="1"/>
  <c r="I597" i="27"/>
  <c r="H597" i="27" s="1"/>
  <c r="I596" i="27"/>
  <c r="H596" i="27" s="1"/>
  <c r="I595" i="27"/>
  <c r="H595" i="27" s="1"/>
  <c r="I594" i="27"/>
  <c r="H594" i="27" s="1"/>
  <c r="I593" i="27"/>
  <c r="H593" i="27" s="1"/>
  <c r="I592" i="27"/>
  <c r="H592" i="27" s="1"/>
  <c r="I591" i="27"/>
  <c r="H591" i="27" s="1"/>
  <c r="I590" i="27"/>
  <c r="H590" i="27" s="1"/>
  <c r="I589" i="27"/>
  <c r="H589" i="27" s="1"/>
  <c r="I588" i="27"/>
  <c r="H588" i="27" s="1"/>
  <c r="I587" i="27"/>
  <c r="H587" i="27" s="1"/>
  <c r="I586" i="27"/>
  <c r="H586" i="27" s="1"/>
  <c r="I585" i="27"/>
  <c r="H585" i="27" s="1"/>
  <c r="I584" i="27"/>
  <c r="H584" i="27" s="1"/>
  <c r="I583" i="27"/>
  <c r="H583" i="27" s="1"/>
  <c r="I582" i="27"/>
  <c r="H582" i="27" s="1"/>
  <c r="I581" i="27"/>
  <c r="H581" i="27" s="1"/>
  <c r="I580" i="27"/>
  <c r="H580" i="27" s="1"/>
  <c r="I579" i="27"/>
  <c r="H579" i="27" s="1"/>
  <c r="I578" i="27"/>
  <c r="H578" i="27" s="1"/>
  <c r="I577" i="27"/>
  <c r="H577" i="27" s="1"/>
  <c r="I576" i="27"/>
  <c r="H576" i="27" s="1"/>
  <c r="I575" i="27"/>
  <c r="H575" i="27" s="1"/>
  <c r="I574" i="27"/>
  <c r="H574" i="27" s="1"/>
  <c r="I573" i="27"/>
  <c r="H573" i="27" s="1"/>
  <c r="I572" i="27"/>
  <c r="H572" i="27" s="1"/>
  <c r="I571" i="27"/>
  <c r="H571" i="27" s="1"/>
  <c r="I570" i="27"/>
  <c r="H570" i="27" s="1"/>
  <c r="I569" i="27"/>
  <c r="H569" i="27" s="1"/>
  <c r="I568" i="27"/>
  <c r="H568" i="27" s="1"/>
  <c r="I567" i="27"/>
  <c r="H567" i="27" s="1"/>
  <c r="I566" i="27"/>
  <c r="H566" i="27" s="1"/>
  <c r="I565" i="27"/>
  <c r="H565" i="27" s="1"/>
  <c r="I564" i="27"/>
  <c r="H564" i="27" s="1"/>
  <c r="I563" i="27"/>
  <c r="H563" i="27" s="1"/>
  <c r="I562" i="27"/>
  <c r="H562" i="27"/>
  <c r="I561" i="27"/>
  <c r="H561" i="27" s="1"/>
  <c r="I560" i="27"/>
  <c r="H560" i="27" s="1"/>
  <c r="I559" i="27"/>
  <c r="H559" i="27" s="1"/>
  <c r="I558" i="27"/>
  <c r="H558" i="27" s="1"/>
  <c r="I557" i="27"/>
  <c r="H557" i="27" s="1"/>
  <c r="I556" i="27"/>
  <c r="H556" i="27" s="1"/>
  <c r="I555" i="27"/>
  <c r="H555" i="27" s="1"/>
  <c r="I554" i="27"/>
  <c r="H554" i="27" s="1"/>
  <c r="I553" i="27"/>
  <c r="H553" i="27" s="1"/>
  <c r="I552" i="27"/>
  <c r="H552" i="27" s="1"/>
  <c r="I551" i="27"/>
  <c r="H551" i="27" s="1"/>
  <c r="I550" i="27"/>
  <c r="H550" i="27" s="1"/>
  <c r="I549" i="27"/>
  <c r="H549" i="27" s="1"/>
  <c r="I548" i="27"/>
  <c r="H548" i="27" s="1"/>
  <c r="I547" i="27"/>
  <c r="H547" i="27" s="1"/>
  <c r="I546" i="27"/>
  <c r="H546" i="27" s="1"/>
  <c r="I545" i="27"/>
  <c r="H545" i="27" s="1"/>
  <c r="I544" i="27"/>
  <c r="H544" i="27" s="1"/>
  <c r="I543" i="27"/>
  <c r="H543" i="27" s="1"/>
  <c r="I542" i="27"/>
  <c r="H542" i="27" s="1"/>
  <c r="I541" i="27"/>
  <c r="H541" i="27" s="1"/>
  <c r="I540" i="27"/>
  <c r="H540" i="27" s="1"/>
  <c r="I539" i="27"/>
  <c r="H539" i="27" s="1"/>
  <c r="I538" i="27"/>
  <c r="H538" i="27" s="1"/>
  <c r="I537" i="27"/>
  <c r="H537" i="27" s="1"/>
  <c r="I536" i="27"/>
  <c r="H536" i="27"/>
  <c r="I535" i="27"/>
  <c r="H535" i="27" s="1"/>
  <c r="I534" i="27"/>
  <c r="H534" i="27" s="1"/>
  <c r="I533" i="27"/>
  <c r="H533" i="27" s="1"/>
  <c r="I532" i="27"/>
  <c r="H532" i="27" s="1"/>
  <c r="I531" i="27"/>
  <c r="H531" i="27" s="1"/>
  <c r="I530" i="27"/>
  <c r="H530" i="27" s="1"/>
  <c r="I529" i="27"/>
  <c r="H529" i="27" s="1"/>
  <c r="I528" i="27"/>
  <c r="H528" i="27" s="1"/>
  <c r="I527" i="27"/>
  <c r="H527" i="27" s="1"/>
  <c r="I526" i="27"/>
  <c r="H526" i="27"/>
  <c r="I525" i="27"/>
  <c r="H525" i="27" s="1"/>
  <c r="I524" i="27"/>
  <c r="H524" i="27" s="1"/>
  <c r="I523" i="27"/>
  <c r="H523" i="27" s="1"/>
  <c r="I522" i="27"/>
  <c r="H522" i="27"/>
  <c r="I521" i="27"/>
  <c r="H521" i="27" s="1"/>
  <c r="I520" i="27"/>
  <c r="H520" i="27" s="1"/>
  <c r="I519" i="27"/>
  <c r="H519" i="27" s="1"/>
  <c r="I518" i="27"/>
  <c r="H518" i="27" s="1"/>
  <c r="I517" i="27"/>
  <c r="H517" i="27" s="1"/>
  <c r="I516" i="27"/>
  <c r="H516" i="27" s="1"/>
  <c r="I515" i="27"/>
  <c r="H515" i="27" s="1"/>
  <c r="I514" i="27"/>
  <c r="H514" i="27" s="1"/>
  <c r="I513" i="27"/>
  <c r="H513" i="27" s="1"/>
  <c r="I512" i="27"/>
  <c r="H512" i="27" s="1"/>
  <c r="I511" i="27"/>
  <c r="H511" i="27" s="1"/>
  <c r="I510" i="27"/>
  <c r="H510" i="27" s="1"/>
  <c r="I509" i="27"/>
  <c r="H509" i="27" s="1"/>
  <c r="I508" i="27"/>
  <c r="H508" i="27" s="1"/>
  <c r="I507" i="27"/>
  <c r="H507" i="27" s="1"/>
  <c r="I506" i="27"/>
  <c r="H506" i="27" s="1"/>
  <c r="I505" i="27"/>
  <c r="H505" i="27" s="1"/>
  <c r="I504" i="27"/>
  <c r="H504" i="27" s="1"/>
  <c r="I503" i="27"/>
  <c r="H503" i="27" s="1"/>
  <c r="I502" i="27"/>
  <c r="H502" i="27"/>
  <c r="I501" i="27"/>
  <c r="H501" i="27" s="1"/>
  <c r="I500" i="27"/>
  <c r="H500" i="27" s="1"/>
  <c r="I499" i="27"/>
  <c r="H499" i="27" s="1"/>
  <c r="I498" i="27"/>
  <c r="H498" i="27" s="1"/>
  <c r="I497" i="27"/>
  <c r="H497" i="27" s="1"/>
  <c r="I496" i="27"/>
  <c r="H496" i="27" s="1"/>
  <c r="I495" i="27"/>
  <c r="H495" i="27" s="1"/>
  <c r="I494" i="27"/>
  <c r="H494" i="27" s="1"/>
  <c r="I493" i="27"/>
  <c r="H493" i="27" s="1"/>
  <c r="I492" i="27"/>
  <c r="H492" i="27" s="1"/>
  <c r="I491" i="27"/>
  <c r="H491" i="27" s="1"/>
  <c r="I490" i="27"/>
  <c r="H490" i="27" s="1"/>
  <c r="I489" i="27"/>
  <c r="H489" i="27" s="1"/>
  <c r="I488" i="27"/>
  <c r="H488" i="27" s="1"/>
  <c r="I487" i="27"/>
  <c r="H487" i="27" s="1"/>
  <c r="I486" i="27"/>
  <c r="H486" i="27" s="1"/>
  <c r="I485" i="27"/>
  <c r="H485" i="27" s="1"/>
  <c r="I484" i="27"/>
  <c r="H484" i="27" s="1"/>
  <c r="I483" i="27"/>
  <c r="H483" i="27" s="1"/>
  <c r="I482" i="27"/>
  <c r="H482" i="27" s="1"/>
  <c r="I481" i="27"/>
  <c r="H481" i="27" s="1"/>
  <c r="I480" i="27"/>
  <c r="H480" i="27" s="1"/>
  <c r="I479" i="27"/>
  <c r="H479" i="27" s="1"/>
  <c r="I478" i="27"/>
  <c r="H478" i="27" s="1"/>
  <c r="I477" i="27"/>
  <c r="H477" i="27" s="1"/>
  <c r="I476" i="27"/>
  <c r="H476" i="27" s="1"/>
  <c r="I475" i="27"/>
  <c r="H475" i="27" s="1"/>
  <c r="I474" i="27"/>
  <c r="H474" i="27" s="1"/>
  <c r="I473" i="27"/>
  <c r="H473" i="27" s="1"/>
  <c r="I472" i="27"/>
  <c r="H472" i="27" s="1"/>
  <c r="I471" i="27"/>
  <c r="H471" i="27" s="1"/>
  <c r="I470" i="27"/>
  <c r="H470" i="27" s="1"/>
  <c r="I469" i="27"/>
  <c r="H469" i="27" s="1"/>
  <c r="I468" i="27"/>
  <c r="H468" i="27" s="1"/>
  <c r="I467" i="27"/>
  <c r="H467" i="27" s="1"/>
  <c r="I466" i="27"/>
  <c r="H466" i="27" s="1"/>
  <c r="I465" i="27"/>
  <c r="H465" i="27" s="1"/>
  <c r="I464" i="27"/>
  <c r="H464" i="27" s="1"/>
  <c r="I463" i="27"/>
  <c r="H463" i="27" s="1"/>
  <c r="I462" i="27"/>
  <c r="H462" i="27" s="1"/>
  <c r="I461" i="27"/>
  <c r="H461" i="27" s="1"/>
  <c r="I460" i="27"/>
  <c r="H460" i="27" s="1"/>
  <c r="I459" i="27"/>
  <c r="H459" i="27" s="1"/>
  <c r="I458" i="27"/>
  <c r="H458" i="27" s="1"/>
  <c r="I457" i="27"/>
  <c r="H457" i="27" s="1"/>
  <c r="I456" i="27"/>
  <c r="H456" i="27" s="1"/>
  <c r="I455" i="27"/>
  <c r="H455" i="27" s="1"/>
  <c r="I454" i="27"/>
  <c r="H454" i="27" s="1"/>
  <c r="I453" i="27"/>
  <c r="H453" i="27" s="1"/>
  <c r="I452" i="27"/>
  <c r="H452" i="27" s="1"/>
  <c r="I451" i="27"/>
  <c r="H451" i="27" s="1"/>
  <c r="I450" i="27"/>
  <c r="H450" i="27" s="1"/>
  <c r="I449" i="27"/>
  <c r="H449" i="27"/>
  <c r="I448" i="27"/>
  <c r="H448" i="27" s="1"/>
  <c r="I447" i="27"/>
  <c r="H447" i="27" s="1"/>
  <c r="I446" i="27"/>
  <c r="H446" i="27" s="1"/>
  <c r="I445" i="27"/>
  <c r="H445" i="27" s="1"/>
  <c r="I444" i="27"/>
  <c r="H444" i="27" s="1"/>
  <c r="I443" i="27"/>
  <c r="H443" i="27" s="1"/>
  <c r="I442" i="27"/>
  <c r="H442" i="27" s="1"/>
  <c r="I441" i="27"/>
  <c r="H441" i="27" s="1"/>
  <c r="I440" i="27"/>
  <c r="H440" i="27" s="1"/>
  <c r="I439" i="27"/>
  <c r="H439" i="27" s="1"/>
  <c r="I438" i="27"/>
  <c r="H438" i="27" s="1"/>
  <c r="I437" i="27"/>
  <c r="H437" i="27" s="1"/>
  <c r="I436" i="27"/>
  <c r="H436" i="27" s="1"/>
  <c r="I435" i="27"/>
  <c r="H435" i="27" s="1"/>
  <c r="I434" i="27"/>
  <c r="H434" i="27" s="1"/>
  <c r="I433" i="27"/>
  <c r="H433" i="27" s="1"/>
  <c r="I432" i="27"/>
  <c r="H432" i="27" s="1"/>
  <c r="I431" i="27"/>
  <c r="H431" i="27" s="1"/>
  <c r="I430" i="27"/>
  <c r="H430" i="27" s="1"/>
  <c r="I429" i="27"/>
  <c r="H429" i="27" s="1"/>
  <c r="I428" i="27"/>
  <c r="H428" i="27" s="1"/>
  <c r="I427" i="27"/>
  <c r="H427" i="27" s="1"/>
  <c r="I426" i="27"/>
  <c r="H426" i="27" s="1"/>
  <c r="I425" i="27"/>
  <c r="H425" i="27" s="1"/>
  <c r="I424" i="27"/>
  <c r="H424" i="27" s="1"/>
  <c r="I423" i="27"/>
  <c r="H423" i="27" s="1"/>
  <c r="I422" i="27"/>
  <c r="H422" i="27" s="1"/>
  <c r="I421" i="27"/>
  <c r="H421" i="27" s="1"/>
  <c r="I420" i="27"/>
  <c r="H420" i="27" s="1"/>
  <c r="I419" i="27"/>
  <c r="H419" i="27" s="1"/>
  <c r="I418" i="27"/>
  <c r="H418" i="27" s="1"/>
  <c r="I417" i="27"/>
  <c r="H417" i="27" s="1"/>
  <c r="I416" i="27"/>
  <c r="H416" i="27" s="1"/>
  <c r="I415" i="27"/>
  <c r="H415" i="27" s="1"/>
  <c r="I414" i="27"/>
  <c r="H414" i="27" s="1"/>
  <c r="I413" i="27"/>
  <c r="H413" i="27" s="1"/>
  <c r="I412" i="27"/>
  <c r="H412" i="27" s="1"/>
  <c r="I411" i="27"/>
  <c r="H411" i="27" s="1"/>
  <c r="I410" i="27"/>
  <c r="H410" i="27" s="1"/>
  <c r="I409" i="27"/>
  <c r="H409" i="27" s="1"/>
  <c r="I408" i="27"/>
  <c r="H408" i="27" s="1"/>
  <c r="I407" i="27"/>
  <c r="H407" i="27" s="1"/>
  <c r="I406" i="27"/>
  <c r="H406" i="27" s="1"/>
  <c r="I405" i="27"/>
  <c r="H405" i="27" s="1"/>
  <c r="I404" i="27"/>
  <c r="H404" i="27" s="1"/>
  <c r="I403" i="27"/>
  <c r="H403" i="27" s="1"/>
  <c r="I402" i="27"/>
  <c r="H402" i="27" s="1"/>
  <c r="I401" i="27"/>
  <c r="H401" i="27" s="1"/>
  <c r="I400" i="27"/>
  <c r="H400" i="27" s="1"/>
  <c r="I399" i="27"/>
  <c r="H399" i="27" s="1"/>
  <c r="I398" i="27"/>
  <c r="H398" i="27" s="1"/>
  <c r="I397" i="27"/>
  <c r="H397" i="27" s="1"/>
  <c r="I396" i="27"/>
  <c r="H396" i="27" s="1"/>
  <c r="I395" i="27"/>
  <c r="H395" i="27" s="1"/>
  <c r="I394" i="27"/>
  <c r="H394" i="27" s="1"/>
  <c r="I393" i="27"/>
  <c r="H393" i="27" s="1"/>
  <c r="I392" i="27"/>
  <c r="H392" i="27" s="1"/>
  <c r="I391" i="27"/>
  <c r="H391" i="27" s="1"/>
  <c r="I390" i="27"/>
  <c r="H390" i="27" s="1"/>
  <c r="I389" i="27"/>
  <c r="H389" i="27" s="1"/>
  <c r="I388" i="27"/>
  <c r="H388" i="27" s="1"/>
  <c r="I387" i="27"/>
  <c r="H387" i="27" s="1"/>
  <c r="I386" i="27"/>
  <c r="H386" i="27" s="1"/>
  <c r="I385" i="27"/>
  <c r="H385" i="27" s="1"/>
  <c r="I384" i="27"/>
  <c r="H384" i="27" s="1"/>
  <c r="I383" i="27"/>
  <c r="H383" i="27" s="1"/>
  <c r="I382" i="27"/>
  <c r="H382" i="27" s="1"/>
  <c r="I381" i="27"/>
  <c r="H381" i="27" s="1"/>
  <c r="I380" i="27"/>
  <c r="H380" i="27" s="1"/>
  <c r="I379" i="27"/>
  <c r="H379" i="27" s="1"/>
  <c r="I378" i="27"/>
  <c r="H378" i="27" s="1"/>
  <c r="I377" i="27"/>
  <c r="H377" i="27" s="1"/>
  <c r="I376" i="27"/>
  <c r="H376" i="27" s="1"/>
  <c r="I375" i="27"/>
  <c r="H375" i="27" s="1"/>
  <c r="I374" i="27"/>
  <c r="H374" i="27" s="1"/>
  <c r="I373" i="27"/>
  <c r="H373" i="27" s="1"/>
  <c r="I372" i="27"/>
  <c r="H372" i="27" s="1"/>
  <c r="I371" i="27"/>
  <c r="H371" i="27" s="1"/>
  <c r="I370" i="27"/>
  <c r="H370" i="27" s="1"/>
  <c r="I369" i="27"/>
  <c r="H369" i="27" s="1"/>
  <c r="I368" i="27"/>
  <c r="H368" i="27" s="1"/>
  <c r="I367" i="27"/>
  <c r="H367" i="27" s="1"/>
  <c r="I366" i="27"/>
  <c r="H366" i="27" s="1"/>
  <c r="I365" i="27"/>
  <c r="H365" i="27" s="1"/>
  <c r="I364" i="27"/>
  <c r="H364" i="27" s="1"/>
  <c r="I363" i="27"/>
  <c r="H363" i="27" s="1"/>
  <c r="I362" i="27"/>
  <c r="H362" i="27" s="1"/>
  <c r="I361" i="27"/>
  <c r="H361" i="27" s="1"/>
  <c r="I360" i="27"/>
  <c r="H360" i="27" s="1"/>
  <c r="I359" i="27"/>
  <c r="H359" i="27" s="1"/>
  <c r="I358" i="27"/>
  <c r="H358" i="27" s="1"/>
  <c r="I357" i="27"/>
  <c r="H357" i="27" s="1"/>
  <c r="I356" i="27"/>
  <c r="H356" i="27" s="1"/>
  <c r="I355" i="27"/>
  <c r="H355" i="27" s="1"/>
  <c r="I354" i="27"/>
  <c r="H354" i="27" s="1"/>
  <c r="I353" i="27"/>
  <c r="H353" i="27" s="1"/>
  <c r="I352" i="27"/>
  <c r="H352" i="27" s="1"/>
  <c r="I351" i="27"/>
  <c r="H351" i="27" s="1"/>
  <c r="I350" i="27"/>
  <c r="H350" i="27" s="1"/>
  <c r="I349" i="27"/>
  <c r="H349" i="27" s="1"/>
  <c r="I348" i="27"/>
  <c r="H348" i="27" s="1"/>
  <c r="I347" i="27"/>
  <c r="H347" i="27" s="1"/>
  <c r="I346" i="27"/>
  <c r="H346" i="27" s="1"/>
  <c r="I345" i="27"/>
  <c r="H345" i="27" s="1"/>
  <c r="I344" i="27"/>
  <c r="H344" i="27" s="1"/>
  <c r="I343" i="27"/>
  <c r="H343" i="27" s="1"/>
  <c r="I342" i="27"/>
  <c r="H342" i="27"/>
  <c r="I341" i="27"/>
  <c r="H341" i="27" s="1"/>
  <c r="I340" i="27"/>
  <c r="H340" i="27" s="1"/>
  <c r="I339" i="27"/>
  <c r="H339" i="27" s="1"/>
  <c r="I338" i="27"/>
  <c r="H338" i="27" s="1"/>
  <c r="I337" i="27"/>
  <c r="H337" i="27" s="1"/>
  <c r="I336" i="27"/>
  <c r="H336" i="27" s="1"/>
  <c r="I335" i="27"/>
  <c r="H335" i="27" s="1"/>
  <c r="I334" i="27"/>
  <c r="H334" i="27" s="1"/>
  <c r="I333" i="27"/>
  <c r="H333" i="27" s="1"/>
  <c r="I332" i="27"/>
  <c r="H332" i="27" s="1"/>
  <c r="I331" i="27"/>
  <c r="H331" i="27" s="1"/>
  <c r="I330" i="27"/>
  <c r="H330" i="27" s="1"/>
  <c r="I329" i="27"/>
  <c r="H329" i="27" s="1"/>
  <c r="I328" i="27"/>
  <c r="H328" i="27" s="1"/>
  <c r="I327" i="27"/>
  <c r="H327" i="27" s="1"/>
  <c r="I326" i="27"/>
  <c r="H326" i="27" s="1"/>
  <c r="I325" i="27"/>
  <c r="H325" i="27" s="1"/>
  <c r="I324" i="27"/>
  <c r="H324" i="27" s="1"/>
  <c r="I323" i="27"/>
  <c r="H323" i="27" s="1"/>
  <c r="I322" i="27"/>
  <c r="H322" i="27" s="1"/>
  <c r="I321" i="27"/>
  <c r="H321" i="27" s="1"/>
  <c r="I320" i="27"/>
  <c r="H320" i="27" s="1"/>
  <c r="I319" i="27"/>
  <c r="H319" i="27" s="1"/>
  <c r="I318" i="27"/>
  <c r="H318" i="27" s="1"/>
  <c r="I317" i="27"/>
  <c r="H317" i="27" s="1"/>
  <c r="I316" i="27"/>
  <c r="H316" i="27" s="1"/>
  <c r="I315" i="27"/>
  <c r="H315" i="27" s="1"/>
  <c r="I314" i="27"/>
  <c r="H314" i="27" s="1"/>
  <c r="I313" i="27"/>
  <c r="H313" i="27" s="1"/>
  <c r="I312" i="27"/>
  <c r="H312" i="27" s="1"/>
  <c r="I311" i="27"/>
  <c r="H311" i="27" s="1"/>
  <c r="I310" i="27"/>
  <c r="H310" i="27" s="1"/>
  <c r="I309" i="27"/>
  <c r="H309" i="27" s="1"/>
  <c r="I308" i="27"/>
  <c r="H308" i="27" s="1"/>
  <c r="I307" i="27"/>
  <c r="H307" i="27" s="1"/>
  <c r="I306" i="27"/>
  <c r="H306" i="27" s="1"/>
  <c r="I305" i="27"/>
  <c r="H305" i="27" s="1"/>
  <c r="I304" i="27"/>
  <c r="H304" i="27" s="1"/>
  <c r="I303" i="27"/>
  <c r="H303" i="27" s="1"/>
  <c r="I302" i="27"/>
  <c r="H302" i="27" s="1"/>
  <c r="I301" i="27"/>
  <c r="H301" i="27" s="1"/>
  <c r="I300" i="27"/>
  <c r="H300" i="27" s="1"/>
  <c r="I299" i="27"/>
  <c r="H299" i="27" s="1"/>
  <c r="I298" i="27"/>
  <c r="H298" i="27" s="1"/>
  <c r="I297" i="27"/>
  <c r="H297" i="27" s="1"/>
  <c r="I296" i="27"/>
  <c r="H296" i="27" s="1"/>
  <c r="I295" i="27"/>
  <c r="H295" i="27" s="1"/>
  <c r="I294" i="27"/>
  <c r="H294" i="27" s="1"/>
  <c r="I293" i="27"/>
  <c r="H293" i="27" s="1"/>
  <c r="I292" i="27"/>
  <c r="H292" i="27" s="1"/>
  <c r="I291" i="27"/>
  <c r="H291" i="27" s="1"/>
  <c r="I290" i="27"/>
  <c r="H290" i="27" s="1"/>
  <c r="I289" i="27"/>
  <c r="H289" i="27" s="1"/>
  <c r="I288" i="27"/>
  <c r="H288" i="27" s="1"/>
  <c r="I287" i="27"/>
  <c r="H287" i="27" s="1"/>
  <c r="I286" i="27"/>
  <c r="H286" i="27" s="1"/>
  <c r="I285" i="27"/>
  <c r="H285" i="27" s="1"/>
  <c r="I284" i="27"/>
  <c r="H284" i="27" s="1"/>
  <c r="I283" i="27"/>
  <c r="H283" i="27" s="1"/>
  <c r="I282" i="27"/>
  <c r="H282" i="27" s="1"/>
  <c r="I281" i="27"/>
  <c r="H281" i="27" s="1"/>
  <c r="I280" i="27"/>
  <c r="H280" i="27" s="1"/>
  <c r="I279" i="27"/>
  <c r="H279" i="27" s="1"/>
  <c r="I278" i="27"/>
  <c r="H278" i="27" s="1"/>
  <c r="I277" i="27"/>
  <c r="H277" i="27" s="1"/>
  <c r="I276" i="27"/>
  <c r="H276" i="27" s="1"/>
  <c r="I275" i="27"/>
  <c r="H275" i="27" s="1"/>
  <c r="I274" i="27"/>
  <c r="H274" i="27" s="1"/>
  <c r="I273" i="27"/>
  <c r="H273" i="27" s="1"/>
  <c r="I272" i="27"/>
  <c r="H272" i="27" s="1"/>
  <c r="I271" i="27"/>
  <c r="H271" i="27" s="1"/>
  <c r="I270" i="27"/>
  <c r="H270" i="27" s="1"/>
  <c r="I269" i="27"/>
  <c r="H269" i="27" s="1"/>
  <c r="I268" i="27"/>
  <c r="H268" i="27" s="1"/>
  <c r="I267" i="27"/>
  <c r="H267" i="27" s="1"/>
  <c r="I266" i="27"/>
  <c r="H266" i="27" s="1"/>
  <c r="I265" i="27"/>
  <c r="H265" i="27" s="1"/>
  <c r="I264" i="27"/>
  <c r="H264" i="27" s="1"/>
  <c r="I263" i="27"/>
  <c r="H263" i="27" s="1"/>
  <c r="I262" i="27"/>
  <c r="H262" i="27" s="1"/>
  <c r="I261" i="27"/>
  <c r="H261" i="27" s="1"/>
  <c r="I260" i="27"/>
  <c r="H260" i="27" s="1"/>
  <c r="I259" i="27"/>
  <c r="H259" i="27" s="1"/>
  <c r="I258" i="27"/>
  <c r="H258" i="27" s="1"/>
  <c r="I257" i="27"/>
  <c r="H257" i="27" s="1"/>
  <c r="I256" i="27"/>
  <c r="H256" i="27" s="1"/>
  <c r="I255" i="27"/>
  <c r="H255" i="27" s="1"/>
  <c r="I254" i="27"/>
  <c r="H254" i="27" s="1"/>
  <c r="I253" i="27"/>
  <c r="H253" i="27" s="1"/>
  <c r="I252" i="27"/>
  <c r="H252" i="27" s="1"/>
  <c r="I251" i="27"/>
  <c r="H251" i="27" s="1"/>
  <c r="I250" i="27"/>
  <c r="H250" i="27" s="1"/>
  <c r="I249" i="27"/>
  <c r="H249" i="27" s="1"/>
  <c r="I248" i="27"/>
  <c r="H248" i="27" s="1"/>
  <c r="I247" i="27"/>
  <c r="H247" i="27" s="1"/>
  <c r="I246" i="27"/>
  <c r="H246" i="27" s="1"/>
  <c r="I245" i="27"/>
  <c r="H245" i="27" s="1"/>
  <c r="I244" i="27"/>
  <c r="H244" i="27" s="1"/>
  <c r="I243" i="27"/>
  <c r="H243" i="27" s="1"/>
  <c r="I242" i="27"/>
  <c r="H242" i="27" s="1"/>
  <c r="I241" i="27"/>
  <c r="H241" i="27" s="1"/>
  <c r="I240" i="27"/>
  <c r="H240" i="27" s="1"/>
  <c r="I239" i="27"/>
  <c r="H239" i="27" s="1"/>
  <c r="I238" i="27"/>
  <c r="H238" i="27" s="1"/>
  <c r="I237" i="27"/>
  <c r="H237" i="27" s="1"/>
  <c r="I236" i="27"/>
  <c r="H236" i="27" s="1"/>
  <c r="I235" i="27"/>
  <c r="H235" i="27" s="1"/>
  <c r="I234" i="27"/>
  <c r="H234" i="27" s="1"/>
  <c r="I233" i="27"/>
  <c r="H233" i="27" s="1"/>
  <c r="I232" i="27"/>
  <c r="H232" i="27" s="1"/>
  <c r="I231" i="27"/>
  <c r="H231" i="27" s="1"/>
  <c r="I230" i="27"/>
  <c r="H230" i="27" s="1"/>
  <c r="I229" i="27"/>
  <c r="H229" i="27" s="1"/>
  <c r="I228" i="27"/>
  <c r="H228" i="27" s="1"/>
  <c r="I227" i="27"/>
  <c r="H227" i="27" s="1"/>
  <c r="I226" i="27"/>
  <c r="H226" i="27" s="1"/>
  <c r="I225" i="27"/>
  <c r="H225" i="27" s="1"/>
  <c r="I224" i="27"/>
  <c r="H224" i="27" s="1"/>
  <c r="I223" i="27"/>
  <c r="H223" i="27" s="1"/>
  <c r="I222" i="27"/>
  <c r="H222" i="27" s="1"/>
  <c r="I221" i="27"/>
  <c r="H221" i="27" s="1"/>
  <c r="I220" i="27"/>
  <c r="H220" i="27" s="1"/>
  <c r="I219" i="27"/>
  <c r="H219" i="27" s="1"/>
  <c r="I218" i="27"/>
  <c r="H218" i="27" s="1"/>
  <c r="I217" i="27"/>
  <c r="H217" i="27" s="1"/>
  <c r="I216" i="27"/>
  <c r="H216" i="27" s="1"/>
  <c r="I215" i="27"/>
  <c r="H215" i="27" s="1"/>
  <c r="I214" i="27"/>
  <c r="H214" i="27" s="1"/>
  <c r="I213" i="27"/>
  <c r="H213" i="27" s="1"/>
  <c r="I212" i="27"/>
  <c r="H212" i="27" s="1"/>
  <c r="I211" i="27"/>
  <c r="H211" i="27" s="1"/>
  <c r="I210" i="27"/>
  <c r="H210" i="27" s="1"/>
  <c r="I209" i="27"/>
  <c r="H209" i="27" s="1"/>
  <c r="I208" i="27"/>
  <c r="H208" i="27" s="1"/>
  <c r="I207" i="27"/>
  <c r="H207" i="27" s="1"/>
  <c r="I206" i="27"/>
  <c r="H206" i="27" s="1"/>
  <c r="I205" i="27"/>
  <c r="H205" i="27" s="1"/>
  <c r="I204" i="27"/>
  <c r="H204" i="27" s="1"/>
  <c r="I203" i="27"/>
  <c r="H203" i="27" s="1"/>
  <c r="I202" i="27"/>
  <c r="H202" i="27" s="1"/>
  <c r="I201" i="27"/>
  <c r="H201" i="27" s="1"/>
  <c r="I200" i="27"/>
  <c r="H200" i="27" s="1"/>
  <c r="I199" i="27"/>
  <c r="H199" i="27" s="1"/>
  <c r="I198" i="27"/>
  <c r="H198" i="27" s="1"/>
  <c r="I197" i="27"/>
  <c r="H197" i="27" s="1"/>
  <c r="I196" i="27"/>
  <c r="H196" i="27" s="1"/>
  <c r="I195" i="27"/>
  <c r="H195" i="27" s="1"/>
  <c r="I194" i="27"/>
  <c r="H194" i="27" s="1"/>
  <c r="I193" i="27"/>
  <c r="H193" i="27" s="1"/>
  <c r="I192" i="27"/>
  <c r="H192" i="27" s="1"/>
  <c r="I191" i="27"/>
  <c r="H191" i="27" s="1"/>
  <c r="I190" i="27"/>
  <c r="H190" i="27" s="1"/>
  <c r="I189" i="27"/>
  <c r="H189" i="27" s="1"/>
  <c r="I188" i="27"/>
  <c r="H188" i="27" s="1"/>
  <c r="I187" i="27"/>
  <c r="H187" i="27" s="1"/>
  <c r="I186" i="27"/>
  <c r="H186" i="27" s="1"/>
  <c r="I185" i="27"/>
  <c r="H185" i="27" s="1"/>
  <c r="I184" i="27"/>
  <c r="H184" i="27" s="1"/>
  <c r="I183" i="27"/>
  <c r="H183" i="27" s="1"/>
  <c r="I182" i="27"/>
  <c r="H182" i="27" s="1"/>
  <c r="I181" i="27"/>
  <c r="H181" i="27" s="1"/>
  <c r="I180" i="27"/>
  <c r="H180" i="27" s="1"/>
  <c r="I179" i="27"/>
  <c r="H179" i="27" s="1"/>
  <c r="I178" i="27"/>
  <c r="H178" i="27" s="1"/>
  <c r="I177" i="27"/>
  <c r="H177" i="27" s="1"/>
  <c r="I176" i="27"/>
  <c r="H176" i="27" s="1"/>
  <c r="I175" i="27"/>
  <c r="H175" i="27" s="1"/>
  <c r="I174" i="27"/>
  <c r="H174" i="27" s="1"/>
  <c r="I173" i="27"/>
  <c r="H173" i="27" s="1"/>
  <c r="I172" i="27"/>
  <c r="H172" i="27" s="1"/>
  <c r="I171" i="27"/>
  <c r="H171" i="27" s="1"/>
  <c r="I170" i="27"/>
  <c r="H170" i="27" s="1"/>
  <c r="I169" i="27"/>
  <c r="H169" i="27" s="1"/>
  <c r="I168" i="27"/>
  <c r="H168" i="27" s="1"/>
  <c r="I167" i="27"/>
  <c r="H167" i="27" s="1"/>
  <c r="I166" i="27"/>
  <c r="H166" i="27"/>
  <c r="I165" i="27"/>
  <c r="H165" i="27" s="1"/>
  <c r="I164" i="27"/>
  <c r="H164" i="27" s="1"/>
  <c r="I163" i="27"/>
  <c r="H163" i="27" s="1"/>
  <c r="I162" i="27"/>
  <c r="H162" i="27" s="1"/>
  <c r="I161" i="27"/>
  <c r="H161" i="27" s="1"/>
  <c r="I160" i="27"/>
  <c r="H160" i="27" s="1"/>
  <c r="I159" i="27"/>
  <c r="H159" i="27" s="1"/>
  <c r="I158" i="27"/>
  <c r="H158" i="27" s="1"/>
  <c r="I157" i="27"/>
  <c r="H157" i="27" s="1"/>
  <c r="I156" i="27"/>
  <c r="H156" i="27" s="1"/>
  <c r="I155" i="27"/>
  <c r="H155" i="27" s="1"/>
  <c r="I154" i="27"/>
  <c r="H154" i="27" s="1"/>
  <c r="I153" i="27"/>
  <c r="H153" i="27" s="1"/>
  <c r="I152" i="27"/>
  <c r="H152" i="27" s="1"/>
  <c r="I151" i="27"/>
  <c r="H151" i="27" s="1"/>
  <c r="I149" i="27"/>
  <c r="H149" i="27" s="1"/>
  <c r="I148" i="27"/>
  <c r="H148" i="27" s="1"/>
  <c r="I147" i="27"/>
  <c r="H147" i="27" s="1"/>
  <c r="I146" i="27"/>
  <c r="H146" i="27" s="1"/>
  <c r="I145" i="27"/>
  <c r="H145" i="27" s="1"/>
  <c r="I144" i="27"/>
  <c r="H144" i="27" s="1"/>
  <c r="I143" i="27"/>
  <c r="H143" i="27" s="1"/>
  <c r="I142" i="27"/>
  <c r="H142" i="27" s="1"/>
  <c r="I141" i="27"/>
  <c r="H141" i="27" s="1"/>
  <c r="I140" i="27"/>
  <c r="H140" i="27" s="1"/>
  <c r="I139" i="27"/>
  <c r="H139" i="27" s="1"/>
  <c r="I138" i="27"/>
  <c r="H138" i="27" s="1"/>
  <c r="I137" i="27"/>
  <c r="H137" i="27" s="1"/>
  <c r="I136" i="27"/>
  <c r="H136" i="27" s="1"/>
  <c r="I135" i="27"/>
  <c r="H135" i="27" s="1"/>
  <c r="I134" i="27"/>
  <c r="H134" i="27" s="1"/>
  <c r="I133" i="27"/>
  <c r="H133" i="27" s="1"/>
  <c r="I132" i="27"/>
  <c r="H132" i="27" s="1"/>
  <c r="I131" i="27"/>
  <c r="H131" i="27" s="1"/>
  <c r="I130" i="27"/>
  <c r="H130" i="27" s="1"/>
  <c r="I129" i="27"/>
  <c r="H129" i="27" s="1"/>
  <c r="I128" i="27"/>
  <c r="H128" i="27" s="1"/>
  <c r="I127" i="27"/>
  <c r="H127" i="27" s="1"/>
  <c r="I126" i="27"/>
  <c r="H126" i="27" s="1"/>
  <c r="I125" i="27"/>
  <c r="H125" i="27" s="1"/>
  <c r="I124" i="27"/>
  <c r="H124" i="27" s="1"/>
  <c r="I123" i="27"/>
  <c r="H123" i="27" s="1"/>
  <c r="I122" i="27"/>
  <c r="H122" i="27" s="1"/>
  <c r="I121" i="27"/>
  <c r="H121" i="27" s="1"/>
  <c r="I120" i="27"/>
  <c r="H120" i="27" s="1"/>
  <c r="I119" i="27"/>
  <c r="H119" i="27" s="1"/>
  <c r="I118" i="27"/>
  <c r="H118" i="27" s="1"/>
  <c r="I117" i="27"/>
  <c r="H117" i="27" s="1"/>
  <c r="I116" i="27"/>
  <c r="H116" i="27" s="1"/>
  <c r="I115" i="27"/>
  <c r="H115" i="27" s="1"/>
  <c r="I114" i="27"/>
  <c r="H114" i="27" s="1"/>
  <c r="I113" i="27"/>
  <c r="H113" i="27" s="1"/>
  <c r="I112" i="27"/>
  <c r="H112" i="27" s="1"/>
  <c r="I111" i="27"/>
  <c r="H111" i="27" s="1"/>
  <c r="I110" i="27"/>
  <c r="H110" i="27" s="1"/>
  <c r="I109" i="27"/>
  <c r="H109" i="27" s="1"/>
  <c r="I108" i="27"/>
  <c r="H108" i="27" s="1"/>
  <c r="I107" i="27"/>
  <c r="H107" i="27" s="1"/>
  <c r="I106" i="27"/>
  <c r="H106" i="27" s="1"/>
  <c r="I105" i="27"/>
  <c r="H105" i="27" s="1"/>
  <c r="I104" i="27"/>
  <c r="H104" i="27" s="1"/>
  <c r="I102" i="27"/>
  <c r="H102" i="27" s="1"/>
  <c r="I101" i="27"/>
  <c r="H101" i="27" s="1"/>
  <c r="I100" i="27"/>
  <c r="H100" i="27" s="1"/>
  <c r="I99" i="27"/>
  <c r="H99" i="27" s="1"/>
  <c r="I98" i="27"/>
  <c r="H98" i="27" s="1"/>
  <c r="I97" i="27"/>
  <c r="H97" i="27" s="1"/>
  <c r="I96" i="27"/>
  <c r="H96" i="27" s="1"/>
  <c r="I95" i="27"/>
  <c r="H95" i="27" s="1"/>
  <c r="I94" i="27"/>
  <c r="H94" i="27" s="1"/>
  <c r="I93" i="27"/>
  <c r="H93" i="27" s="1"/>
  <c r="I92" i="27"/>
  <c r="H92" i="27" s="1"/>
  <c r="I91" i="27"/>
  <c r="H91" i="27" s="1"/>
  <c r="I90" i="27"/>
  <c r="H90" i="27" s="1"/>
  <c r="I89" i="27"/>
  <c r="H89" i="27" s="1"/>
  <c r="I88" i="27"/>
  <c r="H88" i="27" s="1"/>
  <c r="I87" i="27"/>
  <c r="H87" i="27"/>
  <c r="I86" i="27"/>
  <c r="H86" i="27" s="1"/>
  <c r="I85" i="27"/>
  <c r="H85" i="27" s="1"/>
  <c r="I84" i="27"/>
  <c r="H84" i="27" s="1"/>
  <c r="I83" i="27"/>
  <c r="H83" i="27" s="1"/>
  <c r="I82" i="27"/>
  <c r="H82" i="27" s="1"/>
  <c r="I81" i="27"/>
  <c r="H81" i="27" s="1"/>
  <c r="I80" i="27"/>
  <c r="H80" i="27" s="1"/>
  <c r="I79" i="27"/>
  <c r="H79" i="27" s="1"/>
  <c r="I78" i="27"/>
  <c r="H78" i="27" s="1"/>
  <c r="I77" i="27"/>
  <c r="H77" i="27" s="1"/>
  <c r="I76" i="27"/>
  <c r="H76" i="27" s="1"/>
  <c r="I75" i="27"/>
  <c r="H75" i="27" s="1"/>
  <c r="I74" i="27"/>
  <c r="H74" i="27" s="1"/>
  <c r="I73" i="27"/>
  <c r="H73" i="27" s="1"/>
  <c r="I72" i="27"/>
  <c r="H72" i="27" s="1"/>
  <c r="I71" i="27"/>
  <c r="H71" i="27" s="1"/>
  <c r="I70" i="27"/>
  <c r="H70" i="27" s="1"/>
  <c r="I69" i="27"/>
  <c r="H69" i="27" s="1"/>
  <c r="I68" i="27"/>
  <c r="H68" i="27" s="1"/>
  <c r="I67" i="27"/>
  <c r="H67" i="27" s="1"/>
  <c r="I66" i="27"/>
  <c r="H66" i="27" s="1"/>
  <c r="I65" i="27"/>
  <c r="H65" i="27" s="1"/>
  <c r="I64" i="27"/>
  <c r="H64" i="27"/>
  <c r="I63" i="27"/>
  <c r="H63" i="27" s="1"/>
  <c r="I62" i="27"/>
  <c r="H62" i="27" s="1"/>
  <c r="I61" i="27"/>
  <c r="H61" i="27" s="1"/>
  <c r="I60" i="27"/>
  <c r="H60" i="27" s="1"/>
  <c r="I59" i="27"/>
  <c r="H59" i="27" s="1"/>
  <c r="I58" i="27"/>
  <c r="H58" i="27" s="1"/>
  <c r="I57" i="27"/>
  <c r="H57" i="27" s="1"/>
  <c r="I56" i="27"/>
  <c r="H56" i="27" s="1"/>
  <c r="I55" i="27"/>
  <c r="H55" i="27" s="1"/>
  <c r="I54" i="27"/>
  <c r="H54" i="27" s="1"/>
  <c r="I53" i="27"/>
  <c r="H53" i="27" s="1"/>
  <c r="I52" i="27"/>
  <c r="H52" i="27" s="1"/>
  <c r="I51" i="27"/>
  <c r="H51" i="27" s="1"/>
  <c r="I50" i="27"/>
  <c r="H50" i="27" s="1"/>
  <c r="I49" i="27"/>
  <c r="H49" i="27" s="1"/>
  <c r="I48" i="27"/>
  <c r="H48" i="27" s="1"/>
  <c r="I47" i="27"/>
  <c r="H47" i="27"/>
  <c r="I46" i="27"/>
  <c r="H46" i="27" s="1"/>
  <c r="I45" i="27"/>
  <c r="H45" i="27" s="1"/>
  <c r="I44" i="27"/>
  <c r="H44" i="27" s="1"/>
  <c r="I43" i="27"/>
  <c r="H43" i="27" s="1"/>
  <c r="I42" i="27"/>
  <c r="H42" i="27" s="1"/>
  <c r="I41" i="27"/>
  <c r="H41" i="27" s="1"/>
  <c r="I40" i="27"/>
  <c r="H40" i="27" s="1"/>
  <c r="I39" i="27"/>
  <c r="H39" i="27" s="1"/>
  <c r="I38" i="27"/>
  <c r="H38" i="27" s="1"/>
  <c r="I37" i="27"/>
  <c r="H37" i="27" s="1"/>
  <c r="I36" i="27"/>
  <c r="H36" i="27" s="1"/>
  <c r="I35" i="27"/>
  <c r="H35" i="27" s="1"/>
  <c r="I34" i="27"/>
  <c r="H34" i="27" s="1"/>
  <c r="I33" i="27"/>
  <c r="H33" i="27" s="1"/>
  <c r="I32" i="27"/>
  <c r="H32" i="27" s="1"/>
  <c r="I31" i="27"/>
  <c r="H31" i="27" s="1"/>
  <c r="I30" i="27"/>
  <c r="H30" i="27" s="1"/>
  <c r="I29" i="27"/>
  <c r="H29" i="27"/>
  <c r="I28" i="27"/>
  <c r="H28" i="27" s="1"/>
  <c r="I27" i="27"/>
  <c r="H27" i="27" s="1"/>
  <c r="I26" i="27"/>
  <c r="H26" i="27" s="1"/>
  <c r="I25" i="27"/>
  <c r="H25" i="27" s="1"/>
  <c r="I24" i="27"/>
  <c r="H24" i="27" s="1"/>
  <c r="I23" i="27"/>
  <c r="H23" i="27" s="1"/>
  <c r="I22" i="27"/>
  <c r="H22" i="27" s="1"/>
  <c r="I21" i="27"/>
  <c r="H21" i="27" s="1"/>
  <c r="I20" i="27"/>
  <c r="H20" i="27" s="1"/>
  <c r="I19" i="27"/>
  <c r="H19" i="27" s="1"/>
  <c r="I18" i="27"/>
  <c r="H18" i="27" s="1"/>
  <c r="I17" i="27"/>
  <c r="H17" i="27" s="1"/>
  <c r="I16" i="27"/>
  <c r="H16" i="27" s="1"/>
  <c r="I15" i="27"/>
  <c r="H15" i="27" s="1"/>
  <c r="I14" i="27"/>
  <c r="H14" i="27" s="1"/>
  <c r="I13" i="27"/>
  <c r="H13" i="27" s="1"/>
  <c r="I12" i="27"/>
  <c r="H12" i="27" s="1"/>
  <c r="I11" i="27"/>
  <c r="H11" i="27" s="1"/>
  <c r="I10" i="27"/>
  <c r="H10" i="27" s="1"/>
  <c r="I9" i="27"/>
  <c r="H9" i="27" s="1"/>
  <c r="I8" i="27"/>
  <c r="H8" i="27" s="1"/>
  <c r="I7" i="27"/>
  <c r="H7" i="27" s="1"/>
  <c r="I6" i="27"/>
  <c r="H6" i="27" s="1"/>
  <c r="I5" i="27"/>
  <c r="H5" i="27" s="1"/>
  <c r="I4" i="27"/>
  <c r="H4" i="27" s="1"/>
  <c r="I3" i="27"/>
  <c r="H3" i="27" s="1"/>
  <c r="I2" i="27"/>
  <c r="H2" i="27" s="1"/>
  <c r="E121" i="1"/>
  <c r="C122" i="28" s="1"/>
  <c r="E120" i="1"/>
  <c r="D101" i="11" s="1"/>
  <c r="B35" i="28"/>
  <c r="B34" i="28"/>
  <c r="B33" i="28"/>
  <c r="B32" i="28"/>
  <c r="B31" i="28"/>
  <c r="B30" i="28"/>
  <c r="B29" i="28"/>
  <c r="B28" i="28"/>
  <c r="B27" i="28"/>
  <c r="B26" i="28"/>
  <c r="B25" i="28"/>
  <c r="B24" i="28"/>
  <c r="B22" i="28"/>
  <c r="B21" i="28"/>
  <c r="B20" i="28"/>
  <c r="B19" i="28"/>
  <c r="B18" i="28"/>
  <c r="B17" i="28"/>
  <c r="B16" i="28"/>
  <c r="B15" i="28"/>
  <c r="B14" i="28"/>
  <c r="B13" i="28"/>
  <c r="B12" i="28"/>
  <c r="B11" i="28"/>
  <c r="B10" i="28"/>
  <c r="B9" i="28"/>
  <c r="B8" i="28"/>
  <c r="B7" i="28"/>
  <c r="B126" i="28"/>
  <c r="B125" i="28"/>
  <c r="B124" i="28"/>
  <c r="B123" i="28"/>
  <c r="B122" i="28"/>
  <c r="B121" i="28"/>
  <c r="B120" i="28"/>
  <c r="B119" i="28"/>
  <c r="B118" i="28"/>
  <c r="B117" i="28"/>
  <c r="B116" i="28"/>
  <c r="B115" i="28"/>
  <c r="B114" i="28"/>
  <c r="B113" i="28"/>
  <c r="B112" i="28"/>
  <c r="B111" i="28"/>
  <c r="B110" i="28"/>
  <c r="B109" i="28"/>
  <c r="B108" i="28"/>
  <c r="B107" i="28"/>
  <c r="B106" i="28"/>
  <c r="B105" i="28"/>
  <c r="B104" i="28"/>
  <c r="B103" i="28"/>
  <c r="B102" i="28"/>
  <c r="B101" i="28"/>
  <c r="B100" i="28"/>
  <c r="B99" i="28"/>
  <c r="B98" i="28"/>
  <c r="B97" i="28"/>
  <c r="B96" i="28"/>
  <c r="B95" i="28"/>
  <c r="B94" i="28"/>
  <c r="B93" i="28"/>
  <c r="B92" i="28"/>
  <c r="B91" i="28"/>
  <c r="B90" i="28"/>
  <c r="B89" i="28"/>
  <c r="B88" i="28"/>
  <c r="B87" i="28"/>
  <c r="B86" i="28"/>
  <c r="B85" i="28"/>
  <c r="B84" i="28"/>
  <c r="B83" i="28"/>
  <c r="B82" i="28"/>
  <c r="B81" i="28"/>
  <c r="B80" i="28"/>
  <c r="B79" i="28"/>
  <c r="B78" i="28"/>
  <c r="B77" i="28"/>
  <c r="B76" i="28"/>
  <c r="B75" i="28"/>
  <c r="B74" i="28"/>
  <c r="B73" i="28"/>
  <c r="B72" i="28"/>
  <c r="B71" i="28"/>
  <c r="B70" i="28"/>
  <c r="B69" i="28"/>
  <c r="B68" i="28"/>
  <c r="B67" i="28"/>
  <c r="B66" i="28"/>
  <c r="B65" i="28"/>
  <c r="B64" i="28"/>
  <c r="B63" i="28"/>
  <c r="B62" i="28"/>
  <c r="B61" i="28"/>
  <c r="B60" i="28"/>
  <c r="B59" i="28"/>
  <c r="B58" i="28"/>
  <c r="B57" i="28"/>
  <c r="B56" i="28"/>
  <c r="B55" i="28"/>
  <c r="B54" i="28"/>
  <c r="B53" i="28"/>
  <c r="B52" i="28"/>
  <c r="B51" i="28"/>
  <c r="B50" i="28"/>
  <c r="B49" i="28"/>
  <c r="B48" i="28"/>
  <c r="B47" i="28"/>
  <c r="B46" i="28"/>
  <c r="B45" i="28"/>
  <c r="B44" i="28"/>
  <c r="B43" i="28"/>
  <c r="B42" i="28"/>
  <c r="B41" i="28"/>
  <c r="B40" i="28"/>
  <c r="B39" i="28"/>
  <c r="B38" i="28"/>
  <c r="C126" i="28"/>
  <c r="C125" i="28"/>
  <c r="C124" i="28"/>
  <c r="C123" i="28"/>
  <c r="C120" i="28"/>
  <c r="C119" i="28"/>
  <c r="C118" i="28"/>
  <c r="C117" i="28"/>
  <c r="C116" i="28"/>
  <c r="C115" i="28"/>
  <c r="C114" i="28"/>
  <c r="C113" i="28"/>
  <c r="C112" i="28"/>
  <c r="C111" i="28"/>
  <c r="C110" i="28"/>
  <c r="C109" i="28"/>
  <c r="C108" i="28"/>
  <c r="C107" i="28"/>
  <c r="C106" i="28"/>
  <c r="C105" i="28"/>
  <c r="C104" i="28"/>
  <c r="C103" i="28"/>
  <c r="C102" i="28"/>
  <c r="C101" i="28"/>
  <c r="C100" i="28"/>
  <c r="C99" i="28"/>
  <c r="C98" i="28"/>
  <c r="C97" i="28"/>
  <c r="C96" i="28"/>
  <c r="C95" i="28"/>
  <c r="C94" i="28"/>
  <c r="C93" i="28"/>
  <c r="C92" i="28"/>
  <c r="C91" i="28"/>
  <c r="C90" i="28"/>
  <c r="C89" i="28"/>
  <c r="C88" i="28"/>
  <c r="C87" i="28"/>
  <c r="C86" i="28"/>
  <c r="C85" i="28"/>
  <c r="C84" i="28"/>
  <c r="C83" i="28"/>
  <c r="C82" i="28"/>
  <c r="C81" i="28"/>
  <c r="C80" i="28"/>
  <c r="C79" i="28"/>
  <c r="C78" i="28"/>
  <c r="E76" i="1"/>
  <c r="E75" i="1"/>
  <c r="D53" i="23" s="1"/>
  <c r="C76" i="28"/>
  <c r="C75" i="28"/>
  <c r="C74" i="28"/>
  <c r="C73" i="28"/>
  <c r="C72" i="28"/>
  <c r="C71" i="28"/>
  <c r="C70" i="28"/>
  <c r="C69" i="28"/>
  <c r="C68" i="28"/>
  <c r="C67" i="28"/>
  <c r="C66" i="28"/>
  <c r="C65" i="28"/>
  <c r="C64" i="28"/>
  <c r="E62" i="1"/>
  <c r="C63" i="28" s="1"/>
  <c r="E61" i="1"/>
  <c r="D36" i="11" s="1"/>
  <c r="C61" i="28"/>
  <c r="C60" i="28"/>
  <c r="E58" i="1"/>
  <c r="C59" i="28" s="1"/>
  <c r="E57" i="1"/>
  <c r="C58" i="28" s="1"/>
  <c r="C57" i="28"/>
  <c r="C56" i="28"/>
  <c r="C55" i="28"/>
  <c r="C54" i="28"/>
  <c r="C53" i="28"/>
  <c r="C52" i="28"/>
  <c r="C51" i="28"/>
  <c r="C50" i="28"/>
  <c r="C49" i="28"/>
  <c r="C48" i="28"/>
  <c r="C47" i="28"/>
  <c r="C46" i="28"/>
  <c r="C45" i="28"/>
  <c r="C44" i="28"/>
  <c r="C43" i="28"/>
  <c r="C42" i="28"/>
  <c r="C41" i="28"/>
  <c r="C40" i="28"/>
  <c r="C39" i="28"/>
  <c r="C38" i="28"/>
  <c r="C37" i="28"/>
  <c r="C36" i="28"/>
  <c r="C35" i="28"/>
  <c r="C34" i="28"/>
  <c r="C33" i="28"/>
  <c r="C32" i="28"/>
  <c r="C31" i="28"/>
  <c r="C30" i="28"/>
  <c r="C29" i="28"/>
  <c r="C28" i="28"/>
  <c r="C27" i="28"/>
  <c r="C26" i="28"/>
  <c r="C25" i="28"/>
  <c r="C24" i="28"/>
  <c r="C22" i="28"/>
  <c r="C21" i="28"/>
  <c r="C19" i="28"/>
  <c r="C16" i="28"/>
  <c r="C15" i="28"/>
  <c r="C14" i="28"/>
  <c r="C13" i="28"/>
  <c r="C12" i="28"/>
  <c r="C11" i="28"/>
  <c r="C10" i="28"/>
  <c r="C9" i="28"/>
  <c r="C8" i="28"/>
  <c r="C7" i="28"/>
  <c r="B2" i="29"/>
  <c r="D38" i="29"/>
  <c r="B38" i="29"/>
  <c r="D37" i="29"/>
  <c r="B37" i="29"/>
  <c r="D36" i="29"/>
  <c r="B36" i="29"/>
  <c r="D35" i="29"/>
  <c r="B35" i="29"/>
  <c r="D34" i="29"/>
  <c r="B34" i="29"/>
  <c r="D33" i="29"/>
  <c r="B33" i="29"/>
  <c r="D32" i="29"/>
  <c r="B32" i="29"/>
  <c r="D31" i="29"/>
  <c r="B31" i="29"/>
  <c r="D30" i="29"/>
  <c r="B30" i="29"/>
  <c r="D29" i="29"/>
  <c r="B29" i="29"/>
  <c r="D28" i="29"/>
  <c r="B28" i="29"/>
  <c r="D27" i="29"/>
  <c r="B27" i="29"/>
  <c r="D26" i="29"/>
  <c r="B26" i="29"/>
  <c r="D25" i="29"/>
  <c r="B25" i="29"/>
  <c r="D24" i="29"/>
  <c r="B24" i="29"/>
  <c r="D23" i="29"/>
  <c r="B23" i="29"/>
  <c r="B22" i="29"/>
  <c r="D21" i="29"/>
  <c r="B21" i="29"/>
  <c r="B20" i="29"/>
  <c r="D19" i="29"/>
  <c r="B19" i="29"/>
  <c r="D18" i="29"/>
  <c r="B18" i="29"/>
  <c r="D17" i="29"/>
  <c r="B17" i="29"/>
  <c r="D16" i="29"/>
  <c r="B16" i="29"/>
  <c r="D15" i="29"/>
  <c r="B15" i="29"/>
  <c r="D14" i="29"/>
  <c r="B14" i="29"/>
  <c r="D13" i="29"/>
  <c r="B13" i="29"/>
  <c r="D12" i="29"/>
  <c r="B12" i="29"/>
  <c r="D11" i="29"/>
  <c r="B11" i="29"/>
  <c r="D10" i="29"/>
  <c r="B10" i="29"/>
  <c r="D9" i="29"/>
  <c r="B9" i="29"/>
  <c r="L132" i="12"/>
  <c r="E24" i="25" s="1"/>
  <c r="L125" i="12"/>
  <c r="E23" i="25" s="1"/>
  <c r="L118" i="12"/>
  <c r="E22" i="25" s="1"/>
  <c r="L111" i="12"/>
  <c r="E21" i="25" s="1"/>
  <c r="L104" i="12"/>
  <c r="E20" i="25" s="1"/>
  <c r="L97" i="12"/>
  <c r="E19" i="25" s="1"/>
  <c r="L90" i="12"/>
  <c r="E18" i="25" s="1"/>
  <c r="L83" i="12"/>
  <c r="E17" i="25" s="1"/>
  <c r="L76" i="12"/>
  <c r="E16" i="25" s="1"/>
  <c r="L69" i="12"/>
  <c r="E15" i="25" s="1"/>
  <c r="L62" i="12"/>
  <c r="E14" i="25" s="1"/>
  <c r="L55" i="12"/>
  <c r="E13" i="25" s="1"/>
  <c r="L41" i="12"/>
  <c r="E11" i="25" s="1"/>
  <c r="M9" i="12"/>
  <c r="D24" i="12"/>
  <c r="H38" i="12"/>
  <c r="H45" i="12"/>
  <c r="H52" i="12"/>
  <c r="H59" i="12"/>
  <c r="H66" i="12"/>
  <c r="H73" i="12"/>
  <c r="H80" i="12"/>
  <c r="H87" i="12"/>
  <c r="H94" i="12"/>
  <c r="H101" i="12"/>
  <c r="H108" i="12"/>
  <c r="H115" i="12"/>
  <c r="H122" i="12"/>
  <c r="H129" i="12"/>
  <c r="H136" i="12"/>
  <c r="H145" i="12"/>
  <c r="H152" i="12"/>
  <c r="H159" i="12"/>
  <c r="H166" i="12"/>
  <c r="H173" i="12"/>
  <c r="H180" i="12"/>
  <c r="H187" i="12"/>
  <c r="H194" i="12"/>
  <c r="H201" i="12"/>
  <c r="H208" i="12"/>
  <c r="H215" i="12"/>
  <c r="H222" i="12"/>
  <c r="H229" i="12"/>
  <c r="H236" i="12"/>
  <c r="H243" i="12"/>
  <c r="H250" i="12"/>
  <c r="H257" i="12"/>
  <c r="H264" i="12"/>
  <c r="H271" i="12"/>
  <c r="H278" i="12"/>
  <c r="H285" i="12"/>
  <c r="H292" i="12"/>
  <c r="H299" i="12"/>
  <c r="H306" i="12"/>
  <c r="H313" i="12"/>
  <c r="H320" i="12"/>
  <c r="H327" i="12"/>
  <c r="H334" i="12"/>
  <c r="H341" i="12"/>
  <c r="H348" i="12"/>
  <c r="H355" i="12"/>
  <c r="H362" i="12"/>
  <c r="H369" i="12"/>
  <c r="H376" i="12"/>
  <c r="H383" i="12"/>
  <c r="H390" i="12"/>
  <c r="H397" i="12"/>
  <c r="H404" i="12"/>
  <c r="H411" i="12"/>
  <c r="H418" i="12"/>
  <c r="H425" i="12"/>
  <c r="H432" i="12"/>
  <c r="H439" i="12"/>
  <c r="H446" i="12"/>
  <c r="H453" i="12"/>
  <c r="H460" i="12"/>
  <c r="H467" i="12"/>
  <c r="H474" i="12"/>
  <c r="H481" i="12"/>
  <c r="H488" i="12"/>
  <c r="F109" i="8"/>
  <c r="F108" i="8"/>
  <c r="F107" i="8"/>
  <c r="F106" i="8"/>
  <c r="F105" i="8"/>
  <c r="F104" i="8"/>
  <c r="F103" i="8"/>
  <c r="F102" i="8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C3" i="23"/>
  <c r="E3" i="23" s="1"/>
  <c r="K112" i="23"/>
  <c r="K111" i="23"/>
  <c r="K110" i="23"/>
  <c r="K105" i="23"/>
  <c r="K104" i="23"/>
  <c r="K103" i="23"/>
  <c r="K57" i="23"/>
  <c r="K56" i="23"/>
  <c r="K55" i="23"/>
  <c r="K40" i="23"/>
  <c r="K39" i="23"/>
  <c r="K38" i="23"/>
  <c r="K33" i="23"/>
  <c r="K32" i="23"/>
  <c r="K31" i="23"/>
  <c r="K112" i="11"/>
  <c r="K111" i="11"/>
  <c r="K110" i="11"/>
  <c r="K105" i="11"/>
  <c r="K104" i="11"/>
  <c r="K103" i="11"/>
  <c r="K57" i="11"/>
  <c r="K56" i="11"/>
  <c r="K55" i="11"/>
  <c r="K40" i="11"/>
  <c r="K39" i="11"/>
  <c r="K38" i="11"/>
  <c r="K33" i="11"/>
  <c r="K112" i="20"/>
  <c r="K111" i="20"/>
  <c r="K110" i="20"/>
  <c r="K105" i="20"/>
  <c r="K104" i="20"/>
  <c r="K103" i="20"/>
  <c r="K57" i="20"/>
  <c r="K56" i="20"/>
  <c r="K55" i="20"/>
  <c r="K40" i="20"/>
  <c r="K39" i="20"/>
  <c r="K38" i="20"/>
  <c r="K33" i="20"/>
  <c r="I11" i="7"/>
  <c r="D11" i="7" s="1"/>
  <c r="I12" i="7"/>
  <c r="D12" i="7" s="1"/>
  <c r="B2" i="22"/>
  <c r="B2" i="26"/>
  <c r="D1999" i="27"/>
  <c r="D1998" i="27"/>
  <c r="D1997" i="27"/>
  <c r="D1996" i="27"/>
  <c r="D1995" i="27"/>
  <c r="D1994" i="27"/>
  <c r="D1993" i="27"/>
  <c r="D1992" i="27"/>
  <c r="D1991" i="27"/>
  <c r="D1990" i="27"/>
  <c r="D1989" i="27"/>
  <c r="D1988" i="27"/>
  <c r="D1987" i="27"/>
  <c r="D1986" i="27"/>
  <c r="D1985" i="27"/>
  <c r="D1984" i="27"/>
  <c r="D1983" i="27"/>
  <c r="D1982" i="27"/>
  <c r="D1981" i="27"/>
  <c r="D1980" i="27"/>
  <c r="D1979" i="27"/>
  <c r="D1978" i="27"/>
  <c r="D1977" i="27"/>
  <c r="D1976" i="27"/>
  <c r="D1975" i="27"/>
  <c r="D1974" i="27"/>
  <c r="D1973" i="27"/>
  <c r="D1972" i="27"/>
  <c r="D1971" i="27"/>
  <c r="D1970" i="27"/>
  <c r="D1969" i="27"/>
  <c r="D1968" i="27"/>
  <c r="D1967" i="27"/>
  <c r="D1966" i="27"/>
  <c r="D1965" i="27"/>
  <c r="D1964" i="27"/>
  <c r="D1963" i="27"/>
  <c r="D1962" i="27"/>
  <c r="D1961" i="27"/>
  <c r="D1960" i="27"/>
  <c r="D1959" i="27"/>
  <c r="D1958" i="27"/>
  <c r="D1957" i="27"/>
  <c r="D1956" i="27"/>
  <c r="D1955" i="27"/>
  <c r="D1954" i="27"/>
  <c r="D1953" i="27"/>
  <c r="D1952" i="27"/>
  <c r="D1951" i="27"/>
  <c r="D1950" i="27"/>
  <c r="D1949" i="27"/>
  <c r="D1948" i="27"/>
  <c r="D1947" i="27"/>
  <c r="D1946" i="27"/>
  <c r="D1945" i="27"/>
  <c r="D1944" i="27"/>
  <c r="D1943" i="27"/>
  <c r="D1942" i="27"/>
  <c r="D1941" i="27"/>
  <c r="D1940" i="27"/>
  <c r="D1939" i="27"/>
  <c r="D1938" i="27"/>
  <c r="D1937" i="27"/>
  <c r="D1936" i="27"/>
  <c r="D1935" i="27"/>
  <c r="D1934" i="27"/>
  <c r="D1933" i="27"/>
  <c r="D1932" i="27"/>
  <c r="D1931" i="27"/>
  <c r="D1930" i="27"/>
  <c r="D1929" i="27"/>
  <c r="D1928" i="27"/>
  <c r="D1927" i="27"/>
  <c r="D1926" i="27"/>
  <c r="D1925" i="27"/>
  <c r="D1924" i="27"/>
  <c r="D1923" i="27"/>
  <c r="D1922" i="27"/>
  <c r="D1921" i="27"/>
  <c r="D1920" i="27"/>
  <c r="D1919" i="27"/>
  <c r="D1918" i="27"/>
  <c r="D1917" i="27"/>
  <c r="D1916" i="27"/>
  <c r="D1915" i="27"/>
  <c r="D1914" i="27"/>
  <c r="D1913" i="27"/>
  <c r="D1912" i="27"/>
  <c r="D1911" i="27"/>
  <c r="D1910" i="27"/>
  <c r="D1909" i="27"/>
  <c r="D1908" i="27"/>
  <c r="D1907" i="27"/>
  <c r="D1906" i="27"/>
  <c r="D1905" i="27"/>
  <c r="D1904" i="27"/>
  <c r="D1903" i="27"/>
  <c r="D1902" i="27"/>
  <c r="D1901" i="27"/>
  <c r="D1900" i="27"/>
  <c r="D1899" i="27"/>
  <c r="D1898" i="27"/>
  <c r="D1897" i="27"/>
  <c r="D1896" i="27"/>
  <c r="D1895" i="27"/>
  <c r="D1894" i="27"/>
  <c r="D1893" i="27"/>
  <c r="D1892" i="27"/>
  <c r="D1890" i="27"/>
  <c r="D1889" i="27"/>
  <c r="D1888" i="27"/>
  <c r="D1887" i="27"/>
  <c r="D1886" i="27"/>
  <c r="D1885" i="27"/>
  <c r="D1884" i="27"/>
  <c r="D1882" i="27"/>
  <c r="D1881" i="27"/>
  <c r="D1880" i="27"/>
  <c r="D1879" i="27"/>
  <c r="D1878" i="27"/>
  <c r="D1877" i="27"/>
  <c r="D1876" i="27"/>
  <c r="D1874" i="27"/>
  <c r="D1873" i="27"/>
  <c r="D1872" i="27"/>
  <c r="D1871" i="27"/>
  <c r="D1870" i="27"/>
  <c r="D1869" i="27"/>
  <c r="D1868" i="27"/>
  <c r="D1866" i="27"/>
  <c r="D1865" i="27"/>
  <c r="D1864" i="27"/>
  <c r="D1863" i="27"/>
  <c r="D1862" i="27"/>
  <c r="D1861" i="27"/>
  <c r="D1860" i="27"/>
  <c r="D1858" i="27"/>
  <c r="D1857" i="27"/>
  <c r="D1856" i="27"/>
  <c r="D1855" i="27"/>
  <c r="D1854" i="27"/>
  <c r="D1853" i="27"/>
  <c r="D1852" i="27"/>
  <c r="D1850" i="27"/>
  <c r="D1849" i="27"/>
  <c r="D1848" i="27"/>
  <c r="D1847" i="27"/>
  <c r="D1846" i="27"/>
  <c r="D1845" i="27"/>
  <c r="D1844" i="27"/>
  <c r="D1842" i="27"/>
  <c r="D1841" i="27"/>
  <c r="D1840" i="27"/>
  <c r="D1839" i="27"/>
  <c r="D1838" i="27"/>
  <c r="D1837" i="27"/>
  <c r="D1836" i="27"/>
  <c r="D1834" i="27"/>
  <c r="D1833" i="27"/>
  <c r="D1832" i="27"/>
  <c r="D1831" i="27"/>
  <c r="D1830" i="27"/>
  <c r="D1829" i="27"/>
  <c r="D1828" i="27"/>
  <c r="D1826" i="27"/>
  <c r="D1825" i="27"/>
  <c r="D1824" i="27"/>
  <c r="D1823" i="27"/>
  <c r="D1822" i="27"/>
  <c r="D1821" i="27"/>
  <c r="D1820" i="27"/>
  <c r="D1818" i="27"/>
  <c r="D1817" i="27"/>
  <c r="D1816" i="27"/>
  <c r="D1815" i="27"/>
  <c r="D1814" i="27"/>
  <c r="D1813" i="27"/>
  <c r="D1812" i="27"/>
  <c r="D1810" i="27"/>
  <c r="D1809" i="27"/>
  <c r="D1808" i="27"/>
  <c r="D1807" i="27"/>
  <c r="D1806" i="27"/>
  <c r="D1805" i="27"/>
  <c r="D1804" i="27"/>
  <c r="D1802" i="27"/>
  <c r="D1801" i="27"/>
  <c r="D1800" i="27"/>
  <c r="D1799" i="27"/>
  <c r="D1798" i="27"/>
  <c r="D1797" i="27"/>
  <c r="D1796" i="27"/>
  <c r="D1794" i="27"/>
  <c r="D1793" i="27"/>
  <c r="D1792" i="27"/>
  <c r="D1791" i="27"/>
  <c r="D1790" i="27"/>
  <c r="D1789" i="27"/>
  <c r="D1788" i="27"/>
  <c r="D1786" i="27"/>
  <c r="D1785" i="27"/>
  <c r="D1784" i="27"/>
  <c r="D1783" i="27"/>
  <c r="D1782" i="27"/>
  <c r="D1781" i="27"/>
  <c r="D1780" i="27"/>
  <c r="D1778" i="27"/>
  <c r="D1777" i="27"/>
  <c r="D1776" i="27"/>
  <c r="D1775" i="27"/>
  <c r="D1774" i="27"/>
  <c r="D1773" i="27"/>
  <c r="D1772" i="27"/>
  <c r="D1770" i="27"/>
  <c r="D1769" i="27"/>
  <c r="D1768" i="27"/>
  <c r="D1767" i="27"/>
  <c r="D1766" i="27"/>
  <c r="D1765" i="27"/>
  <c r="D1764" i="27"/>
  <c r="D1762" i="27"/>
  <c r="D1761" i="27"/>
  <c r="D1760" i="27"/>
  <c r="D1759" i="27"/>
  <c r="D1758" i="27"/>
  <c r="D1757" i="27"/>
  <c r="D1756" i="27"/>
  <c r="D1754" i="27"/>
  <c r="D1753" i="27"/>
  <c r="D1752" i="27"/>
  <c r="D1751" i="27"/>
  <c r="D1750" i="27"/>
  <c r="D1749" i="27"/>
  <c r="D1748" i="27"/>
  <c r="D1746" i="27"/>
  <c r="D1745" i="27"/>
  <c r="D1744" i="27"/>
  <c r="D1743" i="27"/>
  <c r="D1742" i="27"/>
  <c r="D1741" i="27"/>
  <c r="D1740" i="27"/>
  <c r="D1738" i="27"/>
  <c r="D1737" i="27"/>
  <c r="D1736" i="27"/>
  <c r="D1735" i="27"/>
  <c r="D1734" i="27"/>
  <c r="D1733" i="27"/>
  <c r="D1732" i="27"/>
  <c r="D1730" i="27"/>
  <c r="D1729" i="27"/>
  <c r="D1728" i="27"/>
  <c r="D1727" i="27"/>
  <c r="D1726" i="27"/>
  <c r="D1725" i="27"/>
  <c r="D1724" i="27"/>
  <c r="D1722" i="27"/>
  <c r="D1721" i="27"/>
  <c r="D1720" i="27"/>
  <c r="D1719" i="27"/>
  <c r="D1718" i="27"/>
  <c r="D1717" i="27"/>
  <c r="D1716" i="27"/>
  <c r="D1714" i="27"/>
  <c r="D1713" i="27"/>
  <c r="D1712" i="27"/>
  <c r="D1711" i="27"/>
  <c r="D1710" i="27"/>
  <c r="D1709" i="27"/>
  <c r="D1708" i="27"/>
  <c r="D1706" i="27"/>
  <c r="D1705" i="27"/>
  <c r="D1704" i="27"/>
  <c r="D1703" i="27"/>
  <c r="D1702" i="27"/>
  <c r="D1701" i="27"/>
  <c r="D1700" i="27"/>
  <c r="D1698" i="27"/>
  <c r="D1697" i="27"/>
  <c r="D1696" i="27"/>
  <c r="D1695" i="27"/>
  <c r="D1694" i="27"/>
  <c r="D1693" i="27"/>
  <c r="D1692" i="27"/>
  <c r="D1690" i="27"/>
  <c r="D1689" i="27"/>
  <c r="D1688" i="27"/>
  <c r="D1687" i="27"/>
  <c r="D1686" i="27"/>
  <c r="D1685" i="27"/>
  <c r="D1684" i="27"/>
  <c r="D1682" i="27"/>
  <c r="D1681" i="27"/>
  <c r="D1680" i="27"/>
  <c r="D1679" i="27"/>
  <c r="D1678" i="27"/>
  <c r="D1677" i="27"/>
  <c r="D1676" i="27"/>
  <c r="D1674" i="27"/>
  <c r="D1673" i="27"/>
  <c r="D1672" i="27"/>
  <c r="D1671" i="27"/>
  <c r="D1670" i="27"/>
  <c r="D1669" i="27"/>
  <c r="D1668" i="27"/>
  <c r="D1666" i="27"/>
  <c r="D1665" i="27"/>
  <c r="D1664" i="27"/>
  <c r="D1663" i="27"/>
  <c r="D1662" i="27"/>
  <c r="D1661" i="27"/>
  <c r="D1660" i="27"/>
  <c r="D1658" i="27"/>
  <c r="D1657" i="27"/>
  <c r="D1656" i="27"/>
  <c r="D1655" i="27"/>
  <c r="D1654" i="27"/>
  <c r="D1653" i="27"/>
  <c r="D1652" i="27"/>
  <c r="D1650" i="27"/>
  <c r="D1649" i="27"/>
  <c r="D1648" i="27"/>
  <c r="D1647" i="27"/>
  <c r="D1646" i="27"/>
  <c r="D1645" i="27"/>
  <c r="D1644" i="27"/>
  <c r="D1642" i="27"/>
  <c r="D1641" i="27"/>
  <c r="D1640" i="27"/>
  <c r="D1639" i="27"/>
  <c r="D1638" i="27"/>
  <c r="D1637" i="27"/>
  <c r="D1636" i="27"/>
  <c r="D1634" i="27"/>
  <c r="D1633" i="27"/>
  <c r="D1632" i="27"/>
  <c r="D1631" i="27"/>
  <c r="D1630" i="27"/>
  <c r="D1629" i="27"/>
  <c r="D1628" i="27"/>
  <c r="D1626" i="27"/>
  <c r="D1625" i="27"/>
  <c r="D1624" i="27"/>
  <c r="D1623" i="27"/>
  <c r="D1622" i="27"/>
  <c r="D1621" i="27"/>
  <c r="D1620" i="27"/>
  <c r="D1618" i="27"/>
  <c r="D1617" i="27"/>
  <c r="D1616" i="27"/>
  <c r="D1615" i="27"/>
  <c r="D1614" i="27"/>
  <c r="D1613" i="27"/>
  <c r="D1612" i="27"/>
  <c r="D1610" i="27"/>
  <c r="D1609" i="27"/>
  <c r="D1608" i="27"/>
  <c r="D1607" i="27"/>
  <c r="D1606" i="27"/>
  <c r="D1605" i="27"/>
  <c r="D1604" i="27"/>
  <c r="D1602" i="27"/>
  <c r="D1601" i="27"/>
  <c r="D1600" i="27"/>
  <c r="D1599" i="27"/>
  <c r="D1598" i="27"/>
  <c r="D1597" i="27"/>
  <c r="D1596" i="27"/>
  <c r="D1594" i="27"/>
  <c r="D1593" i="27"/>
  <c r="D1592" i="27"/>
  <c r="D1591" i="27"/>
  <c r="D1590" i="27"/>
  <c r="D1589" i="27"/>
  <c r="D1588" i="27"/>
  <c r="D1586" i="27"/>
  <c r="D1585" i="27"/>
  <c r="D1584" i="27"/>
  <c r="D1583" i="27"/>
  <c r="D1582" i="27"/>
  <c r="D1581" i="27"/>
  <c r="D1580" i="27"/>
  <c r="D1578" i="27"/>
  <c r="D1577" i="27"/>
  <c r="D1576" i="27"/>
  <c r="D1575" i="27"/>
  <c r="D1574" i="27"/>
  <c r="D1573" i="27"/>
  <c r="D1572" i="27"/>
  <c r="D1570" i="27"/>
  <c r="D1569" i="27"/>
  <c r="D1568" i="27"/>
  <c r="D1567" i="27"/>
  <c r="D1566" i="27"/>
  <c r="D1565" i="27"/>
  <c r="D1564" i="27"/>
  <c r="D1562" i="27"/>
  <c r="D1561" i="27"/>
  <c r="D1560" i="27"/>
  <c r="D1559" i="27"/>
  <c r="D1558" i="27"/>
  <c r="D1557" i="27"/>
  <c r="D1556" i="27"/>
  <c r="D1554" i="27"/>
  <c r="D1553" i="27"/>
  <c r="D1552" i="27"/>
  <c r="D1551" i="27"/>
  <c r="D1550" i="27"/>
  <c r="D1549" i="27"/>
  <c r="D1548" i="27"/>
  <c r="D1546" i="27"/>
  <c r="D1545" i="27"/>
  <c r="D1544" i="27"/>
  <c r="D1543" i="27"/>
  <c r="D1542" i="27"/>
  <c r="D1541" i="27"/>
  <c r="D1540" i="27"/>
  <c r="D1538" i="27"/>
  <c r="D1537" i="27"/>
  <c r="D1536" i="27"/>
  <c r="D1535" i="27"/>
  <c r="D1534" i="27"/>
  <c r="D1533" i="27"/>
  <c r="D1532" i="27"/>
  <c r="D1530" i="27"/>
  <c r="D1529" i="27"/>
  <c r="D1528" i="27"/>
  <c r="D1527" i="27"/>
  <c r="D1526" i="27"/>
  <c r="D1525" i="27"/>
  <c r="D1524" i="27"/>
  <c r="D1522" i="27"/>
  <c r="D1521" i="27"/>
  <c r="D1520" i="27"/>
  <c r="D1519" i="27"/>
  <c r="D1518" i="27"/>
  <c r="D1517" i="27"/>
  <c r="D1516" i="27"/>
  <c r="D1514" i="27"/>
  <c r="D1513" i="27"/>
  <c r="D1512" i="27"/>
  <c r="D1511" i="27"/>
  <c r="D1510" i="27"/>
  <c r="D1509" i="27"/>
  <c r="D1508" i="27"/>
  <c r="D1506" i="27"/>
  <c r="D1505" i="27"/>
  <c r="D1504" i="27"/>
  <c r="D1503" i="27"/>
  <c r="D1502" i="27"/>
  <c r="D1501" i="27"/>
  <c r="D1500" i="27"/>
  <c r="D1498" i="27"/>
  <c r="D1497" i="27"/>
  <c r="D1496" i="27"/>
  <c r="D1495" i="27"/>
  <c r="D1494" i="27"/>
  <c r="D1493" i="27"/>
  <c r="D1492" i="27"/>
  <c r="D1490" i="27"/>
  <c r="D1489" i="27"/>
  <c r="D1488" i="27"/>
  <c r="D1487" i="27"/>
  <c r="D1486" i="27"/>
  <c r="D1485" i="27"/>
  <c r="D1484" i="27"/>
  <c r="D1482" i="27"/>
  <c r="D1481" i="27"/>
  <c r="D1480" i="27"/>
  <c r="D1479" i="27"/>
  <c r="D1478" i="27"/>
  <c r="D1477" i="27"/>
  <c r="D1476" i="27"/>
  <c r="D1474" i="27"/>
  <c r="D1473" i="27"/>
  <c r="D1472" i="27"/>
  <c r="D1471" i="27"/>
  <c r="D1470" i="27"/>
  <c r="D1469" i="27"/>
  <c r="D1468" i="27"/>
  <c r="D1466" i="27"/>
  <c r="D1465" i="27"/>
  <c r="D1464" i="27"/>
  <c r="D1463" i="27"/>
  <c r="D1462" i="27"/>
  <c r="D1461" i="27"/>
  <c r="D1460" i="27"/>
  <c r="D1458" i="27"/>
  <c r="D1457" i="27"/>
  <c r="D1456" i="27"/>
  <c r="D1455" i="27"/>
  <c r="D1454" i="27"/>
  <c r="D1453" i="27"/>
  <c r="D1452" i="27"/>
  <c r="D1450" i="27"/>
  <c r="D1449" i="27"/>
  <c r="D1448" i="27"/>
  <c r="D1447" i="27"/>
  <c r="D1446" i="27"/>
  <c r="D1445" i="27"/>
  <c r="D1444" i="27"/>
  <c r="D1442" i="27"/>
  <c r="D1441" i="27"/>
  <c r="D1440" i="27"/>
  <c r="D1439" i="27"/>
  <c r="D1438" i="27"/>
  <c r="D1437" i="27"/>
  <c r="D1436" i="27"/>
  <c r="D1434" i="27"/>
  <c r="D1433" i="27"/>
  <c r="D1432" i="27"/>
  <c r="D1431" i="27"/>
  <c r="D1430" i="27"/>
  <c r="D1429" i="27"/>
  <c r="D1428" i="27"/>
  <c r="D1426" i="27"/>
  <c r="D1425" i="27"/>
  <c r="D1424" i="27"/>
  <c r="D1423" i="27"/>
  <c r="D1422" i="27"/>
  <c r="D1421" i="27"/>
  <c r="D1420" i="27"/>
  <c r="D1418" i="27"/>
  <c r="D1417" i="27"/>
  <c r="D1416" i="27"/>
  <c r="D1415" i="27"/>
  <c r="D1414" i="27"/>
  <c r="D1413" i="27"/>
  <c r="D1412" i="27"/>
  <c r="D1410" i="27"/>
  <c r="D1409" i="27"/>
  <c r="D1408" i="27"/>
  <c r="D1407" i="27"/>
  <c r="D1406" i="27"/>
  <c r="D1405" i="27"/>
  <c r="D1404" i="27"/>
  <c r="D1402" i="27"/>
  <c r="D1401" i="27"/>
  <c r="D1400" i="27"/>
  <c r="D1399" i="27"/>
  <c r="D1398" i="27"/>
  <c r="D1397" i="27"/>
  <c r="D1396" i="27"/>
  <c r="D1394" i="27"/>
  <c r="D1393" i="27"/>
  <c r="D1392" i="27"/>
  <c r="D1391" i="27"/>
  <c r="D1390" i="27"/>
  <c r="D1389" i="27"/>
  <c r="D1388" i="27"/>
  <c r="D1386" i="27"/>
  <c r="D1385" i="27"/>
  <c r="D1384" i="27"/>
  <c r="D1383" i="27"/>
  <c r="D1382" i="27"/>
  <c r="D1381" i="27"/>
  <c r="D1380" i="27"/>
  <c r="D1378" i="27"/>
  <c r="D1377" i="27"/>
  <c r="D1376" i="27"/>
  <c r="D1375" i="27"/>
  <c r="D1374" i="27"/>
  <c r="D1373" i="27"/>
  <c r="D1372" i="27"/>
  <c r="D1370" i="27"/>
  <c r="D1369" i="27"/>
  <c r="D1368" i="27"/>
  <c r="D1367" i="27"/>
  <c r="D1366" i="27"/>
  <c r="D1365" i="27"/>
  <c r="D1364" i="27"/>
  <c r="D1362" i="27"/>
  <c r="D1361" i="27"/>
  <c r="D1360" i="27"/>
  <c r="D1359" i="27"/>
  <c r="D1358" i="27"/>
  <c r="D1357" i="27"/>
  <c r="D1356" i="27"/>
  <c r="D1354" i="27"/>
  <c r="D1353" i="27"/>
  <c r="D1352" i="27"/>
  <c r="D1351" i="27"/>
  <c r="D1350" i="27"/>
  <c r="D1349" i="27"/>
  <c r="D1348" i="27"/>
  <c r="D1346" i="27"/>
  <c r="D1345" i="27"/>
  <c r="D1344" i="27"/>
  <c r="D1343" i="27"/>
  <c r="D1342" i="27"/>
  <c r="D1341" i="27"/>
  <c r="D1340" i="27"/>
  <c r="D1338" i="27"/>
  <c r="D1337" i="27"/>
  <c r="D1336" i="27"/>
  <c r="D1335" i="27"/>
  <c r="D1334" i="27"/>
  <c r="D1333" i="27"/>
  <c r="D1332" i="27"/>
  <c r="D1330" i="27"/>
  <c r="D1329" i="27"/>
  <c r="D1328" i="27"/>
  <c r="D1327" i="27"/>
  <c r="D1326" i="27"/>
  <c r="D1325" i="27"/>
  <c r="D1324" i="27"/>
  <c r="D1322" i="27"/>
  <c r="D1321" i="27"/>
  <c r="D1320" i="27"/>
  <c r="D1319" i="27"/>
  <c r="D1318" i="27"/>
  <c r="D1317" i="27"/>
  <c r="D1316" i="27"/>
  <c r="D1314" i="27"/>
  <c r="D1313" i="27"/>
  <c r="D1312" i="27"/>
  <c r="D1311" i="27"/>
  <c r="D1310" i="27"/>
  <c r="D1309" i="27"/>
  <c r="D1308" i="27"/>
  <c r="D1306" i="27"/>
  <c r="D1305" i="27"/>
  <c r="D1304" i="27"/>
  <c r="D1303" i="27"/>
  <c r="D1302" i="27"/>
  <c r="D1301" i="27"/>
  <c r="D1300" i="27"/>
  <c r="D1298" i="27"/>
  <c r="D1297" i="27"/>
  <c r="D1296" i="27"/>
  <c r="D1295" i="27"/>
  <c r="D1294" i="27"/>
  <c r="D1293" i="27"/>
  <c r="D1292" i="27"/>
  <c r="D1290" i="27"/>
  <c r="D1289" i="27"/>
  <c r="D1288" i="27"/>
  <c r="D1287" i="27"/>
  <c r="D1286" i="27"/>
  <c r="D1285" i="27"/>
  <c r="D1284" i="27"/>
  <c r="D1282" i="27"/>
  <c r="D1281" i="27"/>
  <c r="D1280" i="27"/>
  <c r="D1279" i="27"/>
  <c r="D1278" i="27"/>
  <c r="D1277" i="27"/>
  <c r="D1276" i="27"/>
  <c r="D1274" i="27"/>
  <c r="D1273" i="27"/>
  <c r="D1272" i="27"/>
  <c r="D1271" i="27"/>
  <c r="D1270" i="27"/>
  <c r="D1269" i="27"/>
  <c r="D1268" i="27"/>
  <c r="D1266" i="27"/>
  <c r="D1265" i="27"/>
  <c r="D1264" i="27"/>
  <c r="D1263" i="27"/>
  <c r="D1262" i="27"/>
  <c r="D1261" i="27"/>
  <c r="D1260" i="27"/>
  <c r="D1258" i="27"/>
  <c r="D1257" i="27"/>
  <c r="D1256" i="27"/>
  <c r="D1255" i="27"/>
  <c r="D1254" i="27"/>
  <c r="D1253" i="27"/>
  <c r="D1252" i="27"/>
  <c r="D1250" i="27"/>
  <c r="D1249" i="27"/>
  <c r="D1248" i="27"/>
  <c r="D1247" i="27"/>
  <c r="D1246" i="27"/>
  <c r="D1245" i="27"/>
  <c r="D1244" i="27"/>
  <c r="D1242" i="27"/>
  <c r="D1241" i="27"/>
  <c r="D1240" i="27"/>
  <c r="D1239" i="27"/>
  <c r="D1238" i="27"/>
  <c r="D1237" i="27"/>
  <c r="D1236" i="27"/>
  <c r="D1234" i="27"/>
  <c r="D1233" i="27"/>
  <c r="D1232" i="27"/>
  <c r="D1231" i="27"/>
  <c r="D1230" i="27"/>
  <c r="D1229" i="27"/>
  <c r="D1228" i="27"/>
  <c r="D1226" i="27"/>
  <c r="D1225" i="27"/>
  <c r="D1224" i="27"/>
  <c r="D1223" i="27"/>
  <c r="D1222" i="27"/>
  <c r="D1221" i="27"/>
  <c r="D1220" i="27"/>
  <c r="D1218" i="27"/>
  <c r="D1217" i="27"/>
  <c r="D1216" i="27"/>
  <c r="D1215" i="27"/>
  <c r="D1214" i="27"/>
  <c r="D1213" i="27"/>
  <c r="D1212" i="27"/>
  <c r="D1210" i="27"/>
  <c r="D1209" i="27"/>
  <c r="D1208" i="27"/>
  <c r="D1207" i="27"/>
  <c r="D1206" i="27"/>
  <c r="D1205" i="27"/>
  <c r="D1204" i="27"/>
  <c r="D1202" i="27"/>
  <c r="D1201" i="27"/>
  <c r="D1200" i="27"/>
  <c r="D1199" i="27"/>
  <c r="D1198" i="27"/>
  <c r="D1197" i="27"/>
  <c r="D1196" i="27"/>
  <c r="D1194" i="27"/>
  <c r="D1193" i="27"/>
  <c r="D1192" i="27"/>
  <c r="D1191" i="27"/>
  <c r="D1190" i="27"/>
  <c r="D1189" i="27"/>
  <c r="D1188" i="27"/>
  <c r="D1186" i="27"/>
  <c r="D1185" i="27"/>
  <c r="D1184" i="27"/>
  <c r="D1183" i="27"/>
  <c r="D1182" i="27"/>
  <c r="D1181" i="27"/>
  <c r="D1180" i="27"/>
  <c r="D1178" i="27"/>
  <c r="D1177" i="27"/>
  <c r="D1176" i="27"/>
  <c r="D1175" i="27"/>
  <c r="D1174" i="27"/>
  <c r="D1173" i="27"/>
  <c r="D1172" i="27"/>
  <c r="D1170" i="27"/>
  <c r="D1169" i="27"/>
  <c r="D1168" i="27"/>
  <c r="D1167" i="27"/>
  <c r="D1166" i="27"/>
  <c r="D1165" i="27"/>
  <c r="D1164" i="27"/>
  <c r="D1162" i="27"/>
  <c r="D1161" i="27"/>
  <c r="D1160" i="27"/>
  <c r="D1159" i="27"/>
  <c r="D1158" i="27"/>
  <c r="D1157" i="27"/>
  <c r="D1156" i="27"/>
  <c r="D1154" i="27"/>
  <c r="D1153" i="27"/>
  <c r="D1152" i="27"/>
  <c r="D1151" i="27"/>
  <c r="D1150" i="27"/>
  <c r="D1149" i="27"/>
  <c r="D1148" i="27"/>
  <c r="D1146" i="27"/>
  <c r="D1145" i="27"/>
  <c r="D1144" i="27"/>
  <c r="D1143" i="27"/>
  <c r="D1142" i="27"/>
  <c r="D1141" i="27"/>
  <c r="D1140" i="27"/>
  <c r="D1138" i="27"/>
  <c r="D1137" i="27"/>
  <c r="D1136" i="27"/>
  <c r="D1135" i="27"/>
  <c r="D1134" i="27"/>
  <c r="D1133" i="27"/>
  <c r="D1132" i="27"/>
  <c r="D1130" i="27"/>
  <c r="D1129" i="27"/>
  <c r="D1128" i="27"/>
  <c r="D1127" i="27"/>
  <c r="D1126" i="27"/>
  <c r="D1125" i="27"/>
  <c r="D1124" i="27"/>
  <c r="D1122" i="27"/>
  <c r="D1121" i="27"/>
  <c r="D1120" i="27"/>
  <c r="D1119" i="27"/>
  <c r="D1118" i="27"/>
  <c r="D1117" i="27"/>
  <c r="D1116" i="27"/>
  <c r="D1114" i="27"/>
  <c r="D1113" i="27"/>
  <c r="D1112" i="27"/>
  <c r="D1111" i="27"/>
  <c r="D1110" i="27"/>
  <c r="D1109" i="27"/>
  <c r="D1108" i="27"/>
  <c r="D1106" i="27"/>
  <c r="D1105" i="27"/>
  <c r="D1104" i="27"/>
  <c r="D1103" i="27"/>
  <c r="D1102" i="27"/>
  <c r="D1101" i="27"/>
  <c r="D1100" i="27"/>
  <c r="D1098" i="27"/>
  <c r="D1097" i="27"/>
  <c r="D1096" i="27"/>
  <c r="D1095" i="27"/>
  <c r="D1094" i="27"/>
  <c r="D1093" i="27"/>
  <c r="D1092" i="27"/>
  <c r="D1090" i="27"/>
  <c r="D1089" i="27"/>
  <c r="D1088" i="27"/>
  <c r="D1087" i="27"/>
  <c r="D1086" i="27"/>
  <c r="D1085" i="27"/>
  <c r="D1084" i="27"/>
  <c r="D1082" i="27"/>
  <c r="D1081" i="27"/>
  <c r="D1080" i="27"/>
  <c r="D1079" i="27"/>
  <c r="D1078" i="27"/>
  <c r="D1077" i="27"/>
  <c r="D1076" i="27"/>
  <c r="D1074" i="27"/>
  <c r="D1073" i="27"/>
  <c r="D1072" i="27"/>
  <c r="D1071" i="27"/>
  <c r="D1070" i="27"/>
  <c r="D1069" i="27"/>
  <c r="D1068" i="27"/>
  <c r="D1066" i="27"/>
  <c r="D1065" i="27"/>
  <c r="D1064" i="27"/>
  <c r="D1063" i="27"/>
  <c r="D1062" i="27"/>
  <c r="D1061" i="27"/>
  <c r="D1060" i="27"/>
  <c r="D1058" i="27"/>
  <c r="D1057" i="27"/>
  <c r="D1056" i="27"/>
  <c r="D1055" i="27"/>
  <c r="D1054" i="27"/>
  <c r="D1053" i="27"/>
  <c r="D1052" i="27"/>
  <c r="D1050" i="27"/>
  <c r="D1049" i="27"/>
  <c r="D1048" i="27"/>
  <c r="D1047" i="27"/>
  <c r="D1046" i="27"/>
  <c r="D1045" i="27"/>
  <c r="D1044" i="27"/>
  <c r="D1042" i="27"/>
  <c r="D1041" i="27"/>
  <c r="D1040" i="27"/>
  <c r="D1039" i="27"/>
  <c r="D1038" i="27"/>
  <c r="D1037" i="27"/>
  <c r="D1036" i="27"/>
  <c r="D1034" i="27"/>
  <c r="D1033" i="27"/>
  <c r="D1032" i="27"/>
  <c r="D1031" i="27"/>
  <c r="D1030" i="27"/>
  <c r="D1029" i="27"/>
  <c r="D1027" i="27"/>
  <c r="D1026" i="27"/>
  <c r="D1025" i="27"/>
  <c r="D1023" i="27"/>
  <c r="D1022" i="27"/>
  <c r="D1021" i="27"/>
  <c r="D1019" i="27"/>
  <c r="D1018" i="27"/>
  <c r="D1017" i="27"/>
  <c r="D1015" i="27"/>
  <c r="D1014" i="27"/>
  <c r="D1013" i="27"/>
  <c r="D1012" i="27"/>
  <c r="D1011" i="27"/>
  <c r="D1010" i="27"/>
  <c r="D1009" i="27"/>
  <c r="D1008" i="27"/>
  <c r="D1007" i="27"/>
  <c r="D1006" i="27"/>
  <c r="D1005" i="27"/>
  <c r="D1004" i="27"/>
  <c r="D1003" i="27"/>
  <c r="D1002" i="27"/>
  <c r="D1001" i="27"/>
  <c r="D1000" i="27"/>
  <c r="D999" i="27"/>
  <c r="D998" i="27"/>
  <c r="D997" i="27"/>
  <c r="D995" i="27"/>
  <c r="D994" i="27"/>
  <c r="D993" i="27"/>
  <c r="D992" i="27"/>
  <c r="D991" i="27"/>
  <c r="D990" i="27"/>
  <c r="D989" i="27"/>
  <c r="D987" i="27"/>
  <c r="D986" i="27"/>
  <c r="D985" i="27"/>
  <c r="D984" i="27"/>
  <c r="D983" i="27"/>
  <c r="D982" i="27"/>
  <c r="D981" i="27"/>
  <c r="D979" i="27"/>
  <c r="D978" i="27"/>
  <c r="D977" i="27"/>
  <c r="D976" i="27"/>
  <c r="D975" i="27"/>
  <c r="D974" i="27"/>
  <c r="D973" i="27"/>
  <c r="D971" i="27"/>
  <c r="D970" i="27"/>
  <c r="D969" i="27"/>
  <c r="D968" i="27"/>
  <c r="D967" i="27"/>
  <c r="D966" i="27"/>
  <c r="D965" i="27"/>
  <c r="D963" i="27"/>
  <c r="D962" i="27"/>
  <c r="D961" i="27"/>
  <c r="D960" i="27"/>
  <c r="D959" i="27"/>
  <c r="D958" i="27"/>
  <c r="D957" i="27"/>
  <c r="D955" i="27"/>
  <c r="D954" i="27"/>
  <c r="D953" i="27"/>
  <c r="D952" i="27"/>
  <c r="D951" i="27"/>
  <c r="D950" i="27"/>
  <c r="D949" i="27"/>
  <c r="D947" i="27"/>
  <c r="D946" i="27"/>
  <c r="D945" i="27"/>
  <c r="D944" i="27"/>
  <c r="D943" i="27"/>
  <c r="D942" i="27"/>
  <c r="D941" i="27"/>
  <c r="D939" i="27"/>
  <c r="D938" i="27"/>
  <c r="D937" i="27"/>
  <c r="D936" i="27"/>
  <c r="D935" i="27"/>
  <c r="D934" i="27"/>
  <c r="D933" i="27"/>
  <c r="D931" i="27"/>
  <c r="D930" i="27"/>
  <c r="D929" i="27"/>
  <c r="D928" i="27"/>
  <c r="D927" i="27"/>
  <c r="D926" i="27"/>
  <c r="D925" i="27"/>
  <c r="D923" i="27"/>
  <c r="D922" i="27"/>
  <c r="D921" i="27"/>
  <c r="D920" i="27"/>
  <c r="D919" i="27"/>
  <c r="D918" i="27"/>
  <c r="D917" i="27"/>
  <c r="D915" i="27"/>
  <c r="D914" i="27"/>
  <c r="D913" i="27"/>
  <c r="D912" i="27"/>
  <c r="D911" i="27"/>
  <c r="D910" i="27"/>
  <c r="D909" i="27"/>
  <c r="D907" i="27"/>
  <c r="D906" i="27"/>
  <c r="D905" i="27"/>
  <c r="D904" i="27"/>
  <c r="D903" i="27"/>
  <c r="D902" i="27"/>
  <c r="D901" i="27"/>
  <c r="D899" i="27"/>
  <c r="D898" i="27"/>
  <c r="D897" i="27"/>
  <c r="D896" i="27"/>
  <c r="D895" i="27"/>
  <c r="D894" i="27"/>
  <c r="D893" i="27"/>
  <c r="D891" i="27"/>
  <c r="D890" i="27"/>
  <c r="D889" i="27"/>
  <c r="D888" i="27"/>
  <c r="D887" i="27"/>
  <c r="D886" i="27"/>
  <c r="D885" i="27"/>
  <c r="D883" i="27"/>
  <c r="D882" i="27"/>
  <c r="D881" i="27"/>
  <c r="D880" i="27"/>
  <c r="D879" i="27"/>
  <c r="D878" i="27"/>
  <c r="D877" i="27"/>
  <c r="D875" i="27"/>
  <c r="D874" i="27"/>
  <c r="D873" i="27"/>
  <c r="D872" i="27"/>
  <c r="D871" i="27"/>
  <c r="D870" i="27"/>
  <c r="D869" i="27"/>
  <c r="D867" i="27"/>
  <c r="D866" i="27"/>
  <c r="D865" i="27"/>
  <c r="D864" i="27"/>
  <c r="D863" i="27"/>
  <c r="D862" i="27"/>
  <c r="D861" i="27"/>
  <c r="D859" i="27"/>
  <c r="D858" i="27"/>
  <c r="D857" i="27"/>
  <c r="D856" i="27"/>
  <c r="D855" i="27"/>
  <c r="D854" i="27"/>
  <c r="D853" i="27"/>
  <c r="D851" i="27"/>
  <c r="D850" i="27"/>
  <c r="D849" i="27"/>
  <c r="D848" i="27"/>
  <c r="D847" i="27"/>
  <c r="D846" i="27"/>
  <c r="D845" i="27"/>
  <c r="D844" i="27"/>
  <c r="D843" i="27"/>
  <c r="D842" i="27"/>
  <c r="D841" i="27"/>
  <c r="D840" i="27"/>
  <c r="D839" i="27"/>
  <c r="D838" i="27"/>
  <c r="D837" i="27"/>
  <c r="D836" i="27"/>
  <c r="D835" i="27"/>
  <c r="D834" i="27"/>
  <c r="D833" i="27"/>
  <c r="D832" i="27"/>
  <c r="D831" i="27"/>
  <c r="D830" i="27"/>
  <c r="D829" i="27"/>
  <c r="D828" i="27"/>
  <c r="D827" i="27"/>
  <c r="D826" i="27"/>
  <c r="D825" i="27"/>
  <c r="D824" i="27"/>
  <c r="D823" i="27"/>
  <c r="D822" i="27"/>
  <c r="D821" i="27"/>
  <c r="D820" i="27"/>
  <c r="D819" i="27"/>
  <c r="D818" i="27"/>
  <c r="D817" i="27"/>
  <c r="D816" i="27"/>
  <c r="D815" i="27"/>
  <c r="D814" i="27"/>
  <c r="D813" i="27"/>
  <c r="D812" i="27"/>
  <c r="D811" i="27"/>
  <c r="D810" i="27"/>
  <c r="D809" i="27"/>
  <c r="D808" i="27"/>
  <c r="D807" i="27"/>
  <c r="D806" i="27"/>
  <c r="D805" i="27"/>
  <c r="D804" i="27"/>
  <c r="D803" i="27"/>
  <c r="D802" i="27"/>
  <c r="D801" i="27"/>
  <c r="D800" i="27"/>
  <c r="D799" i="27"/>
  <c r="D798" i="27"/>
  <c r="D797" i="27"/>
  <c r="D796" i="27"/>
  <c r="D795" i="27"/>
  <c r="D794" i="27"/>
  <c r="D793" i="27"/>
  <c r="D792" i="27"/>
  <c r="D791" i="27"/>
  <c r="D790" i="27"/>
  <c r="D789" i="27"/>
  <c r="D788" i="27"/>
  <c r="D787" i="27"/>
  <c r="D786" i="27"/>
  <c r="D785" i="27"/>
  <c r="D784" i="27"/>
  <c r="D783" i="27"/>
  <c r="D782" i="27"/>
  <c r="D781" i="27"/>
  <c r="D780" i="27"/>
  <c r="D779" i="27"/>
  <c r="D778" i="27"/>
  <c r="D777" i="27"/>
  <c r="D776" i="27"/>
  <c r="D775" i="27"/>
  <c r="D774" i="27"/>
  <c r="D773" i="27"/>
  <c r="D772" i="27"/>
  <c r="D771" i="27"/>
  <c r="D770" i="27"/>
  <c r="D769" i="27"/>
  <c r="D768" i="27"/>
  <c r="D767" i="27"/>
  <c r="D766" i="27"/>
  <c r="D765" i="27"/>
  <c r="D764" i="27"/>
  <c r="D763" i="27"/>
  <c r="D762" i="27"/>
  <c r="D761" i="27"/>
  <c r="D760" i="27"/>
  <c r="D759" i="27"/>
  <c r="D758" i="27"/>
  <c r="D757" i="27"/>
  <c r="D756" i="27"/>
  <c r="D755" i="27"/>
  <c r="D754" i="27"/>
  <c r="D753" i="27"/>
  <c r="D752" i="27"/>
  <c r="D751" i="27"/>
  <c r="D750" i="27"/>
  <c r="D749" i="27"/>
  <c r="D748" i="27"/>
  <c r="D747" i="27"/>
  <c r="D746" i="27"/>
  <c r="D745" i="27"/>
  <c r="D744" i="27"/>
  <c r="D743" i="27"/>
  <c r="D742" i="27"/>
  <c r="D741" i="27"/>
  <c r="D740" i="27"/>
  <c r="D739" i="27"/>
  <c r="D738" i="27"/>
  <c r="D737" i="27"/>
  <c r="D736" i="27"/>
  <c r="D735" i="27"/>
  <c r="D734" i="27"/>
  <c r="D733" i="27"/>
  <c r="D732" i="27"/>
  <c r="D731" i="27"/>
  <c r="D730" i="27"/>
  <c r="D729" i="27"/>
  <c r="D728" i="27"/>
  <c r="D727" i="27"/>
  <c r="D726" i="27"/>
  <c r="D725" i="27"/>
  <c r="D724" i="27"/>
  <c r="D723" i="27"/>
  <c r="D722" i="27"/>
  <c r="D721" i="27"/>
  <c r="D720" i="27"/>
  <c r="D719" i="27"/>
  <c r="D718" i="27"/>
  <c r="D717" i="27"/>
  <c r="D716" i="27"/>
  <c r="D715" i="27"/>
  <c r="D714" i="27"/>
  <c r="D713" i="27"/>
  <c r="D712" i="27"/>
  <c r="D711" i="27"/>
  <c r="D710" i="27"/>
  <c r="D709" i="27"/>
  <c r="D708" i="27"/>
  <c r="D707" i="27"/>
  <c r="D706" i="27"/>
  <c r="D705" i="27"/>
  <c r="D704" i="27"/>
  <c r="D703" i="27"/>
  <c r="D702" i="27"/>
  <c r="D701" i="27"/>
  <c r="D700" i="27"/>
  <c r="D699" i="27"/>
  <c r="D698" i="27"/>
  <c r="D697" i="27"/>
  <c r="D696" i="27"/>
  <c r="D695" i="27"/>
  <c r="D694" i="27"/>
  <c r="D693" i="27"/>
  <c r="D692" i="27"/>
  <c r="D691" i="27"/>
  <c r="D690" i="27"/>
  <c r="D689" i="27"/>
  <c r="D688" i="27"/>
  <c r="D687" i="27"/>
  <c r="D686" i="27"/>
  <c r="D685" i="27"/>
  <c r="D684" i="27"/>
  <c r="D683" i="27"/>
  <c r="D682" i="27"/>
  <c r="D681" i="27"/>
  <c r="D680" i="27"/>
  <c r="D679" i="27"/>
  <c r="D678" i="27"/>
  <c r="D677" i="27"/>
  <c r="D676" i="27"/>
  <c r="D675" i="27"/>
  <c r="D674" i="27"/>
  <c r="D673" i="27"/>
  <c r="D672" i="27"/>
  <c r="D671" i="27"/>
  <c r="D670" i="27"/>
  <c r="D669" i="27"/>
  <c r="D668" i="27"/>
  <c r="D667" i="27"/>
  <c r="D666" i="27"/>
  <c r="D665" i="27"/>
  <c r="D664" i="27"/>
  <c r="D663" i="27"/>
  <c r="D662" i="27"/>
  <c r="D661" i="27"/>
  <c r="D660" i="27"/>
  <c r="D659" i="27"/>
  <c r="D658" i="27"/>
  <c r="D657" i="27"/>
  <c r="D656" i="27"/>
  <c r="D655" i="27"/>
  <c r="D654" i="27"/>
  <c r="D653" i="27"/>
  <c r="D652" i="27"/>
  <c r="D651" i="27"/>
  <c r="D650" i="27"/>
  <c r="D649" i="27"/>
  <c r="D648" i="27"/>
  <c r="D647" i="27"/>
  <c r="D646" i="27"/>
  <c r="D645" i="27"/>
  <c r="D644" i="27"/>
  <c r="D643" i="27"/>
  <c r="D642" i="27"/>
  <c r="D641" i="27"/>
  <c r="D640" i="27"/>
  <c r="D639" i="27"/>
  <c r="D638" i="27"/>
  <c r="D637" i="27"/>
  <c r="D636" i="27"/>
  <c r="D635" i="27"/>
  <c r="D634" i="27"/>
  <c r="D633" i="27"/>
  <c r="D632" i="27"/>
  <c r="D631" i="27"/>
  <c r="D630" i="27"/>
  <c r="D629" i="27"/>
  <c r="D628" i="27"/>
  <c r="D627" i="27"/>
  <c r="D626" i="27"/>
  <c r="D625" i="27"/>
  <c r="D624" i="27"/>
  <c r="D623" i="27"/>
  <c r="D622" i="27"/>
  <c r="D621" i="27"/>
  <c r="D620" i="27"/>
  <c r="D619" i="27"/>
  <c r="D618" i="27"/>
  <c r="D617" i="27"/>
  <c r="D616" i="27"/>
  <c r="D615" i="27"/>
  <c r="D614" i="27"/>
  <c r="D613" i="27"/>
  <c r="D612" i="27"/>
  <c r="D611" i="27"/>
  <c r="D610" i="27"/>
  <c r="D609" i="27"/>
  <c r="D608" i="27"/>
  <c r="D607" i="27"/>
  <c r="D606" i="27"/>
  <c r="D605" i="27"/>
  <c r="D604" i="27"/>
  <c r="D603" i="27"/>
  <c r="D602" i="27"/>
  <c r="D601" i="27"/>
  <c r="D600" i="27"/>
  <c r="D599" i="27"/>
  <c r="D598" i="27"/>
  <c r="D597" i="27"/>
  <c r="D596" i="27"/>
  <c r="D595" i="27"/>
  <c r="D594" i="27"/>
  <c r="D593" i="27"/>
  <c r="D592" i="27"/>
  <c r="D591" i="27"/>
  <c r="D590" i="27"/>
  <c r="D589" i="27"/>
  <c r="D588" i="27"/>
  <c r="D587" i="27"/>
  <c r="D586" i="27"/>
  <c r="D585" i="27"/>
  <c r="D584" i="27"/>
  <c r="D583" i="27"/>
  <c r="D582" i="27"/>
  <c r="D581" i="27"/>
  <c r="D580" i="27"/>
  <c r="D579" i="27"/>
  <c r="D578" i="27"/>
  <c r="D577" i="27"/>
  <c r="D576" i="27"/>
  <c r="D575" i="27"/>
  <c r="D574" i="27"/>
  <c r="D573" i="27"/>
  <c r="D572" i="27"/>
  <c r="D571" i="27"/>
  <c r="D570" i="27"/>
  <c r="D569" i="27"/>
  <c r="D568" i="27"/>
  <c r="D567" i="27"/>
  <c r="D566" i="27"/>
  <c r="D565" i="27"/>
  <c r="D564" i="27"/>
  <c r="D563" i="27"/>
  <c r="D562" i="27"/>
  <c r="D561" i="27"/>
  <c r="D560" i="27"/>
  <c r="D559" i="27"/>
  <c r="D558" i="27"/>
  <c r="D557" i="27"/>
  <c r="D556" i="27"/>
  <c r="D555" i="27"/>
  <c r="D554" i="27"/>
  <c r="D553" i="27"/>
  <c r="D552" i="27"/>
  <c r="D551" i="27"/>
  <c r="D550" i="27"/>
  <c r="D549" i="27"/>
  <c r="D548" i="27"/>
  <c r="D547" i="27"/>
  <c r="D546" i="27"/>
  <c r="D545" i="27"/>
  <c r="D544" i="27"/>
  <c r="D543" i="27"/>
  <c r="D542" i="27"/>
  <c r="D541" i="27"/>
  <c r="D540" i="27"/>
  <c r="D539" i="27"/>
  <c r="D538" i="27"/>
  <c r="D537" i="27"/>
  <c r="D536" i="27"/>
  <c r="D535" i="27"/>
  <c r="D534" i="27"/>
  <c r="D533" i="27"/>
  <c r="D532" i="27"/>
  <c r="D531" i="27"/>
  <c r="D530" i="27"/>
  <c r="D529" i="27"/>
  <c r="D528" i="27"/>
  <c r="D527" i="27"/>
  <c r="D526" i="27"/>
  <c r="D525" i="27"/>
  <c r="D524" i="27"/>
  <c r="D523" i="27"/>
  <c r="D522" i="27"/>
  <c r="D521" i="27"/>
  <c r="D520" i="27"/>
  <c r="D519" i="27"/>
  <c r="D518" i="27"/>
  <c r="D517" i="27"/>
  <c r="D516" i="27"/>
  <c r="D515" i="27"/>
  <c r="D514" i="27"/>
  <c r="D513" i="27"/>
  <c r="D512" i="27"/>
  <c r="D511" i="27"/>
  <c r="D510" i="27"/>
  <c r="D509" i="27"/>
  <c r="D508" i="27"/>
  <c r="D507" i="27"/>
  <c r="D506" i="27"/>
  <c r="D505" i="27"/>
  <c r="D504" i="27"/>
  <c r="D503" i="27"/>
  <c r="D502" i="27"/>
  <c r="D501" i="27"/>
  <c r="D500" i="27"/>
  <c r="D499" i="27"/>
  <c r="D498" i="27"/>
  <c r="D497" i="27"/>
  <c r="D496" i="27"/>
  <c r="D495" i="27"/>
  <c r="D494" i="27"/>
  <c r="D493" i="27"/>
  <c r="D492" i="27"/>
  <c r="D491" i="27"/>
  <c r="D490" i="27"/>
  <c r="D489" i="27"/>
  <c r="D488" i="27"/>
  <c r="D487" i="27"/>
  <c r="D486" i="27"/>
  <c r="D485" i="27"/>
  <c r="D484" i="27"/>
  <c r="D483" i="27"/>
  <c r="D482" i="27"/>
  <c r="D481" i="27"/>
  <c r="D480" i="27"/>
  <c r="D479" i="27"/>
  <c r="D478" i="27"/>
  <c r="D477" i="27"/>
  <c r="D476" i="27"/>
  <c r="D475" i="27"/>
  <c r="D474" i="27"/>
  <c r="D473" i="27"/>
  <c r="D472" i="27"/>
  <c r="D471" i="27"/>
  <c r="D470" i="27"/>
  <c r="D469" i="27"/>
  <c r="D468" i="27"/>
  <c r="D467" i="27"/>
  <c r="D466" i="27"/>
  <c r="D465" i="27"/>
  <c r="D464" i="27"/>
  <c r="D463" i="27"/>
  <c r="D462" i="27"/>
  <c r="D461" i="27"/>
  <c r="D460" i="27"/>
  <c r="D459" i="27"/>
  <c r="D458" i="27"/>
  <c r="D457" i="27"/>
  <c r="D456" i="27"/>
  <c r="D455" i="27"/>
  <c r="D454" i="27"/>
  <c r="D453" i="27"/>
  <c r="D452" i="27"/>
  <c r="D451" i="27"/>
  <c r="D450" i="27"/>
  <c r="D449" i="27"/>
  <c r="D448" i="27"/>
  <c r="D447" i="27"/>
  <c r="D446" i="27"/>
  <c r="D445" i="27"/>
  <c r="D444" i="27"/>
  <c r="D443" i="27"/>
  <c r="D442" i="27"/>
  <c r="D441" i="27"/>
  <c r="D440" i="27"/>
  <c r="D439" i="27"/>
  <c r="D438" i="27"/>
  <c r="D437" i="27"/>
  <c r="D436" i="27"/>
  <c r="D435" i="27"/>
  <c r="D434" i="27"/>
  <c r="D433" i="27"/>
  <c r="D432" i="27"/>
  <c r="D431" i="27"/>
  <c r="D430" i="27"/>
  <c r="D429" i="27"/>
  <c r="D428" i="27"/>
  <c r="D427" i="27"/>
  <c r="D426" i="27"/>
  <c r="D425" i="27"/>
  <c r="D424" i="27"/>
  <c r="D423" i="27"/>
  <c r="D422" i="27"/>
  <c r="D421" i="27"/>
  <c r="D420" i="27"/>
  <c r="D419" i="27"/>
  <c r="D418" i="27"/>
  <c r="D417" i="27"/>
  <c r="D416" i="27"/>
  <c r="D415" i="27"/>
  <c r="D414" i="27"/>
  <c r="D413" i="27"/>
  <c r="D412" i="27"/>
  <c r="D411" i="27"/>
  <c r="D410" i="27"/>
  <c r="D409" i="27"/>
  <c r="D408" i="27"/>
  <c r="D407" i="27"/>
  <c r="D406" i="27"/>
  <c r="D405" i="27"/>
  <c r="D404" i="27"/>
  <c r="D403" i="27"/>
  <c r="D402" i="27"/>
  <c r="D401" i="27"/>
  <c r="D400" i="27"/>
  <c r="D399" i="27"/>
  <c r="D398" i="27"/>
  <c r="D397" i="27"/>
  <c r="D396" i="27"/>
  <c r="D395" i="27"/>
  <c r="D394" i="27"/>
  <c r="D393" i="27"/>
  <c r="D392" i="27"/>
  <c r="D391" i="27"/>
  <c r="D390" i="27"/>
  <c r="D389" i="27"/>
  <c r="D388" i="27"/>
  <c r="D387" i="27"/>
  <c r="D386" i="27"/>
  <c r="D385" i="27"/>
  <c r="D384" i="27"/>
  <c r="D383" i="27"/>
  <c r="D382" i="27"/>
  <c r="D381" i="27"/>
  <c r="D380" i="27"/>
  <c r="D379" i="27"/>
  <c r="D378" i="27"/>
  <c r="D377" i="27"/>
  <c r="D376" i="27"/>
  <c r="D375" i="27"/>
  <c r="D374" i="27"/>
  <c r="D373" i="27"/>
  <c r="D372" i="27"/>
  <c r="D371" i="27"/>
  <c r="D370" i="27"/>
  <c r="D369" i="27"/>
  <c r="D368" i="27"/>
  <c r="D367" i="27"/>
  <c r="D366" i="27"/>
  <c r="D365" i="27"/>
  <c r="D364" i="27"/>
  <c r="D363" i="27"/>
  <c r="D362" i="27"/>
  <c r="D361" i="27"/>
  <c r="D360" i="27"/>
  <c r="D359" i="27"/>
  <c r="D358" i="27"/>
  <c r="D357" i="27"/>
  <c r="D356" i="27"/>
  <c r="D355" i="27"/>
  <c r="D354" i="27"/>
  <c r="D353" i="27"/>
  <c r="D352" i="27"/>
  <c r="D351" i="27"/>
  <c r="D350" i="27"/>
  <c r="D349" i="27"/>
  <c r="D348" i="27"/>
  <c r="D347" i="27"/>
  <c r="D346" i="27"/>
  <c r="D345" i="27"/>
  <c r="D344" i="27"/>
  <c r="D343" i="27"/>
  <c r="D342" i="27"/>
  <c r="D341" i="27"/>
  <c r="D340" i="27"/>
  <c r="D339" i="27"/>
  <c r="D338" i="27"/>
  <c r="D337" i="27"/>
  <c r="D336" i="27"/>
  <c r="D335" i="27"/>
  <c r="D334" i="27"/>
  <c r="D333" i="27"/>
  <c r="D332" i="27"/>
  <c r="D331" i="27"/>
  <c r="D330" i="27"/>
  <c r="D329" i="27"/>
  <c r="D328" i="27"/>
  <c r="D327" i="27"/>
  <c r="D326" i="27"/>
  <c r="D325" i="27"/>
  <c r="D324" i="27"/>
  <c r="D323" i="27"/>
  <c r="D322" i="27"/>
  <c r="D321" i="27"/>
  <c r="D320" i="27"/>
  <c r="D319" i="27"/>
  <c r="D318" i="27"/>
  <c r="D317" i="27"/>
  <c r="D316" i="27"/>
  <c r="D315" i="27"/>
  <c r="D314" i="27"/>
  <c r="D313" i="27"/>
  <c r="D312" i="27"/>
  <c r="D311" i="27"/>
  <c r="D310" i="27"/>
  <c r="D309" i="27"/>
  <c r="D308" i="27"/>
  <c r="D307" i="27"/>
  <c r="D306" i="27"/>
  <c r="D305" i="27"/>
  <c r="D304" i="27"/>
  <c r="D303" i="27"/>
  <c r="D302" i="27"/>
  <c r="D301" i="27"/>
  <c r="D300" i="27"/>
  <c r="D299" i="27"/>
  <c r="D298" i="27"/>
  <c r="D297" i="27"/>
  <c r="D296" i="27"/>
  <c r="D295" i="27"/>
  <c r="D294" i="27"/>
  <c r="D293" i="27"/>
  <c r="D292" i="27"/>
  <c r="D291" i="27"/>
  <c r="D290" i="27"/>
  <c r="D289" i="27"/>
  <c r="D288" i="27"/>
  <c r="D287" i="27"/>
  <c r="D286" i="27"/>
  <c r="D285" i="27"/>
  <c r="D284" i="27"/>
  <c r="D283" i="27"/>
  <c r="D282" i="27"/>
  <c r="D281" i="27"/>
  <c r="D280" i="27"/>
  <c r="D279" i="27"/>
  <c r="D278" i="27"/>
  <c r="D277" i="27"/>
  <c r="D276" i="27"/>
  <c r="D275" i="27"/>
  <c r="D274" i="27"/>
  <c r="D273" i="27"/>
  <c r="D272" i="27"/>
  <c r="D271" i="27"/>
  <c r="D270" i="27"/>
  <c r="D269" i="27"/>
  <c r="D268" i="27"/>
  <c r="D267" i="27"/>
  <c r="D266" i="27"/>
  <c r="D265" i="27"/>
  <c r="D264" i="27"/>
  <c r="D263" i="27"/>
  <c r="D262" i="27"/>
  <c r="D261" i="27"/>
  <c r="D260" i="27"/>
  <c r="D259" i="27"/>
  <c r="D258" i="27"/>
  <c r="D257" i="27"/>
  <c r="D256" i="27"/>
  <c r="D255" i="27"/>
  <c r="D254" i="27"/>
  <c r="D253" i="27"/>
  <c r="D252" i="27"/>
  <c r="D251" i="27"/>
  <c r="D250" i="27"/>
  <c r="D249" i="27"/>
  <c r="D248" i="27"/>
  <c r="D247" i="27"/>
  <c r="D246" i="27"/>
  <c r="D245" i="27"/>
  <c r="D244" i="27"/>
  <c r="D243" i="27"/>
  <c r="D242" i="27"/>
  <c r="D241" i="27"/>
  <c r="D240" i="27"/>
  <c r="D239" i="27"/>
  <c r="D238" i="27"/>
  <c r="D237" i="27"/>
  <c r="D236" i="27"/>
  <c r="D235" i="27"/>
  <c r="D234" i="27"/>
  <c r="D233" i="27"/>
  <c r="D232" i="27"/>
  <c r="D231" i="27"/>
  <c r="D230" i="27"/>
  <c r="D229" i="27"/>
  <c r="D228" i="27"/>
  <c r="D227" i="27"/>
  <c r="D226" i="27"/>
  <c r="D225" i="27"/>
  <c r="D224" i="27"/>
  <c r="D223" i="27"/>
  <c r="D222" i="27"/>
  <c r="D221" i="27"/>
  <c r="D220" i="27"/>
  <c r="D219" i="27"/>
  <c r="D218" i="27"/>
  <c r="D217" i="27"/>
  <c r="D216" i="27"/>
  <c r="D215" i="27"/>
  <c r="D214" i="27"/>
  <c r="D213" i="27"/>
  <c r="D212" i="27"/>
  <c r="D211" i="27"/>
  <c r="D210" i="27"/>
  <c r="D209" i="27"/>
  <c r="D208" i="27"/>
  <c r="D207" i="27"/>
  <c r="D206" i="27"/>
  <c r="D205" i="27"/>
  <c r="D204" i="27"/>
  <c r="D203" i="27"/>
  <c r="D202" i="27"/>
  <c r="D201" i="27"/>
  <c r="D200" i="27"/>
  <c r="D199" i="27"/>
  <c r="D198" i="27"/>
  <c r="D197" i="27"/>
  <c r="D196" i="27"/>
  <c r="D195" i="27"/>
  <c r="D194" i="27"/>
  <c r="D193" i="27"/>
  <c r="D192" i="27"/>
  <c r="D191" i="27"/>
  <c r="D190" i="27"/>
  <c r="D189" i="27"/>
  <c r="D188" i="27"/>
  <c r="D187" i="27"/>
  <c r="D186" i="27"/>
  <c r="D185" i="27"/>
  <c r="D184" i="27"/>
  <c r="D183" i="27"/>
  <c r="D182" i="27"/>
  <c r="D181" i="27"/>
  <c r="D180" i="27"/>
  <c r="D179" i="27"/>
  <c r="D178" i="27"/>
  <c r="D177" i="27"/>
  <c r="D176" i="27"/>
  <c r="D175" i="27"/>
  <c r="D174" i="27"/>
  <c r="D173" i="27"/>
  <c r="D172" i="27"/>
  <c r="D171" i="27"/>
  <c r="D170" i="27"/>
  <c r="D169" i="27"/>
  <c r="D168" i="27"/>
  <c r="D167" i="27"/>
  <c r="D166" i="27"/>
  <c r="D165" i="27"/>
  <c r="D164" i="27"/>
  <c r="D163" i="27"/>
  <c r="D162" i="27"/>
  <c r="D161" i="27"/>
  <c r="D160" i="27"/>
  <c r="D159" i="27"/>
  <c r="D158" i="27"/>
  <c r="D157" i="27"/>
  <c r="D156" i="27"/>
  <c r="D155" i="27"/>
  <c r="D154" i="27"/>
  <c r="D153" i="27"/>
  <c r="D152" i="27"/>
  <c r="D151" i="27"/>
  <c r="D149" i="27"/>
  <c r="D148" i="27"/>
  <c r="D147" i="27"/>
  <c r="D146" i="27"/>
  <c r="D145" i="27"/>
  <c r="D144" i="27"/>
  <c r="D143" i="27"/>
  <c r="D142" i="27"/>
  <c r="D141" i="27"/>
  <c r="D140" i="27"/>
  <c r="D139" i="27"/>
  <c r="D138" i="27"/>
  <c r="D137" i="27"/>
  <c r="D136" i="27"/>
  <c r="D135" i="27"/>
  <c r="D134" i="27"/>
  <c r="D133" i="27"/>
  <c r="D132" i="27"/>
  <c r="D131" i="27"/>
  <c r="D130" i="27"/>
  <c r="D129" i="27"/>
  <c r="D128" i="27"/>
  <c r="D127" i="27"/>
  <c r="D126" i="27"/>
  <c r="D125" i="27"/>
  <c r="D124" i="27"/>
  <c r="D123" i="27"/>
  <c r="D122" i="27"/>
  <c r="D121" i="27"/>
  <c r="D120" i="27"/>
  <c r="D119" i="27"/>
  <c r="D118" i="27"/>
  <c r="D117" i="27"/>
  <c r="D116" i="27"/>
  <c r="D115" i="27"/>
  <c r="D114" i="27"/>
  <c r="D113" i="27"/>
  <c r="D112" i="27"/>
  <c r="D111" i="27"/>
  <c r="D110" i="27"/>
  <c r="D109" i="27"/>
  <c r="D108" i="27"/>
  <c r="D107" i="27"/>
  <c r="D106" i="27"/>
  <c r="D105" i="27"/>
  <c r="D104" i="27"/>
  <c r="D102" i="27"/>
  <c r="D101" i="27"/>
  <c r="D100" i="27"/>
  <c r="D99" i="27"/>
  <c r="D98" i="27"/>
  <c r="D97" i="27"/>
  <c r="D96" i="27"/>
  <c r="D95" i="27"/>
  <c r="D94" i="27"/>
  <c r="D93" i="27"/>
  <c r="D92" i="27"/>
  <c r="D91" i="27"/>
  <c r="D90" i="27"/>
  <c r="D89" i="27"/>
  <c r="D88" i="27"/>
  <c r="D87" i="27"/>
  <c r="D86" i="27"/>
  <c r="D85" i="27"/>
  <c r="D84" i="27"/>
  <c r="D83" i="27"/>
  <c r="D82" i="27"/>
  <c r="D81" i="27"/>
  <c r="D80" i="27"/>
  <c r="D79" i="27"/>
  <c r="D78" i="27"/>
  <c r="D77" i="27"/>
  <c r="D76" i="27"/>
  <c r="D75" i="27"/>
  <c r="D74" i="27"/>
  <c r="D73" i="27"/>
  <c r="D72" i="27"/>
  <c r="D71" i="27"/>
  <c r="D70" i="27"/>
  <c r="D69" i="27"/>
  <c r="D68" i="27"/>
  <c r="D67" i="27"/>
  <c r="D66" i="27"/>
  <c r="D65" i="27"/>
  <c r="D64" i="27"/>
  <c r="D63" i="27"/>
  <c r="D62" i="27"/>
  <c r="D61" i="27"/>
  <c r="D60" i="27"/>
  <c r="D59" i="27"/>
  <c r="D58" i="27"/>
  <c r="D57" i="27"/>
  <c r="D56" i="27"/>
  <c r="D55" i="27"/>
  <c r="D54" i="27"/>
  <c r="D53" i="27"/>
  <c r="D52" i="27"/>
  <c r="D51" i="27"/>
  <c r="D50" i="27"/>
  <c r="D49" i="27"/>
  <c r="D48" i="27"/>
  <c r="D47" i="27"/>
  <c r="D46" i="27"/>
  <c r="D45" i="27"/>
  <c r="D44" i="27"/>
  <c r="D43" i="27"/>
  <c r="D42" i="27"/>
  <c r="D41" i="27"/>
  <c r="D40" i="27"/>
  <c r="D39" i="27"/>
  <c r="D38" i="27"/>
  <c r="D37" i="27"/>
  <c r="D36" i="27"/>
  <c r="D35" i="27"/>
  <c r="D34" i="27"/>
  <c r="D33" i="27"/>
  <c r="D32" i="27"/>
  <c r="D31" i="27"/>
  <c r="D30" i="27"/>
  <c r="D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8" i="27"/>
  <c r="D7" i="27"/>
  <c r="D6" i="27"/>
  <c r="D5" i="27"/>
  <c r="D4" i="27"/>
  <c r="D3" i="27"/>
  <c r="D2" i="27"/>
  <c r="F14" i="9"/>
  <c r="F20" i="9"/>
  <c r="F27" i="9"/>
  <c r="E9" i="9"/>
  <c r="F9" i="9"/>
  <c r="D9" i="9"/>
  <c r="L42" i="12"/>
  <c r="L43" i="12"/>
  <c r="L44" i="12"/>
  <c r="L49" i="12"/>
  <c r="L51" i="12"/>
  <c r="L58" i="12"/>
  <c r="L56" i="12"/>
  <c r="L57" i="12"/>
  <c r="L63" i="12"/>
  <c r="L64" i="12"/>
  <c r="L65" i="12"/>
  <c r="L71" i="12"/>
  <c r="L72" i="12"/>
  <c r="L77" i="12"/>
  <c r="L78" i="12"/>
  <c r="L79" i="12"/>
  <c r="L80" i="12" s="1"/>
  <c r="L84" i="12"/>
  <c r="L85" i="12"/>
  <c r="L86" i="12"/>
  <c r="L91" i="12"/>
  <c r="L92" i="12"/>
  <c r="L93" i="12"/>
  <c r="L98" i="12"/>
  <c r="L99" i="12"/>
  <c r="L100" i="12"/>
  <c r="L105" i="12"/>
  <c r="L106" i="12"/>
  <c r="L107" i="12"/>
  <c r="L112" i="12"/>
  <c r="L113" i="12"/>
  <c r="L114" i="12"/>
  <c r="L119" i="12"/>
  <c r="L120" i="12"/>
  <c r="L121" i="12"/>
  <c r="L126" i="12"/>
  <c r="L127" i="12"/>
  <c r="L128" i="12"/>
  <c r="L129" i="12" s="1"/>
  <c r="L133" i="12"/>
  <c r="L134" i="12"/>
  <c r="L135" i="12"/>
  <c r="L136" i="12" s="1"/>
  <c r="D27" i="12"/>
  <c r="J27" i="12" s="1"/>
  <c r="D26" i="12"/>
  <c r="K26" i="12" s="1"/>
  <c r="D25" i="12"/>
  <c r="D14" i="12"/>
  <c r="D15" i="12"/>
  <c r="D16" i="12"/>
  <c r="D17" i="12"/>
  <c r="K18" i="12"/>
  <c r="J18" i="12"/>
  <c r="I18" i="12"/>
  <c r="H18" i="12"/>
  <c r="C18" i="12"/>
  <c r="J4" i="3"/>
  <c r="J3" i="3"/>
  <c r="H4" i="3"/>
  <c r="H3" i="3"/>
  <c r="H5" i="3" s="1"/>
  <c r="O263" i="12"/>
  <c r="L486" i="12"/>
  <c r="L487" i="12"/>
  <c r="K488" i="12"/>
  <c r="J488" i="12"/>
  <c r="I488" i="12"/>
  <c r="C24" i="12"/>
  <c r="C25" i="12"/>
  <c r="C26" i="12"/>
  <c r="C27" i="12"/>
  <c r="C28" i="12" s="1"/>
  <c r="I45" i="12"/>
  <c r="J45" i="12"/>
  <c r="K45" i="12"/>
  <c r="I52" i="12"/>
  <c r="J52" i="12"/>
  <c r="K52" i="12"/>
  <c r="I59" i="12"/>
  <c r="J59" i="12"/>
  <c r="K59" i="12"/>
  <c r="I66" i="12"/>
  <c r="J66" i="12"/>
  <c r="K66" i="12"/>
  <c r="I73" i="12"/>
  <c r="J73" i="12"/>
  <c r="K73" i="12"/>
  <c r="I80" i="12"/>
  <c r="J80" i="12"/>
  <c r="K80" i="12"/>
  <c r="I87" i="12"/>
  <c r="J87" i="12"/>
  <c r="K87" i="12"/>
  <c r="I94" i="12"/>
  <c r="J94" i="12"/>
  <c r="K94" i="12"/>
  <c r="I101" i="12"/>
  <c r="J101" i="12"/>
  <c r="K101" i="12"/>
  <c r="I108" i="12"/>
  <c r="J108" i="12"/>
  <c r="K108" i="12"/>
  <c r="I115" i="12"/>
  <c r="J115" i="12"/>
  <c r="K115" i="12"/>
  <c r="I122" i="12"/>
  <c r="J122" i="12"/>
  <c r="K122" i="12"/>
  <c r="I129" i="12"/>
  <c r="J129" i="12"/>
  <c r="K129" i="12"/>
  <c r="I136" i="12"/>
  <c r="J136" i="12"/>
  <c r="K136" i="12"/>
  <c r="I145" i="12"/>
  <c r="J145" i="12"/>
  <c r="K145" i="12"/>
  <c r="I152" i="12"/>
  <c r="J152" i="12"/>
  <c r="K152" i="12"/>
  <c r="I159" i="12"/>
  <c r="J159" i="12"/>
  <c r="K159" i="12"/>
  <c r="I166" i="12"/>
  <c r="J166" i="12"/>
  <c r="K166" i="12"/>
  <c r="I173" i="12"/>
  <c r="J173" i="12"/>
  <c r="K173" i="12"/>
  <c r="I180" i="12"/>
  <c r="J180" i="12"/>
  <c r="K180" i="12"/>
  <c r="I187" i="12"/>
  <c r="J187" i="12"/>
  <c r="K187" i="12"/>
  <c r="I194" i="12"/>
  <c r="J194" i="12"/>
  <c r="K194" i="12"/>
  <c r="I201" i="12"/>
  <c r="J201" i="12"/>
  <c r="K201" i="12"/>
  <c r="I208" i="12"/>
  <c r="J208" i="12"/>
  <c r="K208" i="12"/>
  <c r="I215" i="12"/>
  <c r="J215" i="12"/>
  <c r="K215" i="12"/>
  <c r="I222" i="12"/>
  <c r="J222" i="12"/>
  <c r="K222" i="12"/>
  <c r="I229" i="12"/>
  <c r="J229" i="12"/>
  <c r="K229" i="12"/>
  <c r="I236" i="12"/>
  <c r="J236" i="12"/>
  <c r="K236" i="12"/>
  <c r="I243" i="12"/>
  <c r="J243" i="12"/>
  <c r="K243" i="12"/>
  <c r="I250" i="12"/>
  <c r="J250" i="12"/>
  <c r="K250" i="12"/>
  <c r="I257" i="12"/>
  <c r="J257" i="12"/>
  <c r="K257" i="12"/>
  <c r="I264" i="12"/>
  <c r="J264" i="12"/>
  <c r="K264" i="12"/>
  <c r="I271" i="12"/>
  <c r="J271" i="12"/>
  <c r="K271" i="12"/>
  <c r="I278" i="12"/>
  <c r="J278" i="12"/>
  <c r="K278" i="12"/>
  <c r="I285" i="12"/>
  <c r="J285" i="12"/>
  <c r="K285" i="12"/>
  <c r="I292" i="12"/>
  <c r="J292" i="12"/>
  <c r="K292" i="12"/>
  <c r="I299" i="12"/>
  <c r="J299" i="12"/>
  <c r="K299" i="12"/>
  <c r="I306" i="12"/>
  <c r="J306" i="12"/>
  <c r="K306" i="12"/>
  <c r="I313" i="12"/>
  <c r="J313" i="12"/>
  <c r="K313" i="12"/>
  <c r="I320" i="12"/>
  <c r="J320" i="12"/>
  <c r="K320" i="12"/>
  <c r="I327" i="12"/>
  <c r="J327" i="12"/>
  <c r="K327" i="12"/>
  <c r="I334" i="12"/>
  <c r="J334" i="12"/>
  <c r="K334" i="12"/>
  <c r="I341" i="12"/>
  <c r="J341" i="12"/>
  <c r="K341" i="12"/>
  <c r="I348" i="12"/>
  <c r="J348" i="12"/>
  <c r="K348" i="12"/>
  <c r="I355" i="12"/>
  <c r="J355" i="12"/>
  <c r="K355" i="12"/>
  <c r="I362" i="12"/>
  <c r="J362" i="12"/>
  <c r="K362" i="12"/>
  <c r="I369" i="12"/>
  <c r="J369" i="12"/>
  <c r="K369" i="12"/>
  <c r="I376" i="12"/>
  <c r="J376" i="12"/>
  <c r="K376" i="12"/>
  <c r="I383" i="12"/>
  <c r="J383" i="12"/>
  <c r="K383" i="12"/>
  <c r="I390" i="12"/>
  <c r="J390" i="12"/>
  <c r="K390" i="12"/>
  <c r="I397" i="12"/>
  <c r="J397" i="12"/>
  <c r="K397" i="12"/>
  <c r="I404" i="12"/>
  <c r="J404" i="12"/>
  <c r="K404" i="12"/>
  <c r="I411" i="12"/>
  <c r="J411" i="12"/>
  <c r="K411" i="12"/>
  <c r="I418" i="12"/>
  <c r="J418" i="12"/>
  <c r="K418" i="12"/>
  <c r="I425" i="12"/>
  <c r="J425" i="12"/>
  <c r="K425" i="12"/>
  <c r="I432" i="12"/>
  <c r="J432" i="12"/>
  <c r="K432" i="12"/>
  <c r="I439" i="12"/>
  <c r="J439" i="12"/>
  <c r="K439" i="12"/>
  <c r="I446" i="12"/>
  <c r="J446" i="12"/>
  <c r="K446" i="12"/>
  <c r="I453" i="12"/>
  <c r="J453" i="12"/>
  <c r="K453" i="12"/>
  <c r="I460" i="12"/>
  <c r="J460" i="12"/>
  <c r="K460" i="12"/>
  <c r="I467" i="12"/>
  <c r="J467" i="12"/>
  <c r="K467" i="12"/>
  <c r="I474" i="12"/>
  <c r="J474" i="12"/>
  <c r="K474" i="12"/>
  <c r="I481" i="12"/>
  <c r="J481" i="12"/>
  <c r="K481" i="12"/>
  <c r="O489" i="12"/>
  <c r="O488" i="12"/>
  <c r="O487" i="12"/>
  <c r="O486" i="12"/>
  <c r="O485" i="12"/>
  <c r="O484" i="12"/>
  <c r="O483" i="12"/>
  <c r="O482" i="12"/>
  <c r="O474" i="12"/>
  <c r="O472" i="12"/>
  <c r="O471" i="12"/>
  <c r="O467" i="12"/>
  <c r="O466" i="12"/>
  <c r="O464" i="12"/>
  <c r="O463" i="12"/>
  <c r="O418" i="12"/>
  <c r="O416" i="12"/>
  <c r="O415" i="12"/>
  <c r="O411" i="12"/>
  <c r="O410" i="12"/>
  <c r="O408" i="12"/>
  <c r="O407" i="12"/>
  <c r="O387" i="12"/>
  <c r="O386" i="12"/>
  <c r="O384" i="12"/>
  <c r="O339" i="12"/>
  <c r="O338" i="12"/>
  <c r="O336" i="12"/>
  <c r="O283" i="12"/>
  <c r="O282" i="12"/>
  <c r="O280" i="12"/>
  <c r="O279" i="12"/>
  <c r="O257" i="12"/>
  <c r="O256" i="12"/>
  <c r="O255" i="12"/>
  <c r="O254" i="12"/>
  <c r="O253" i="12"/>
  <c r="O252" i="12"/>
  <c r="O251" i="12"/>
  <c r="O187" i="12"/>
  <c r="O182" i="12"/>
  <c r="O38" i="12"/>
  <c r="O37" i="12"/>
  <c r="O36" i="12"/>
  <c r="O35" i="12"/>
  <c r="O34" i="12"/>
  <c r="O33" i="12"/>
  <c r="K38" i="12"/>
  <c r="J38" i="12"/>
  <c r="I38" i="12"/>
  <c r="V34" i="4"/>
  <c r="B2" i="6"/>
  <c r="B3" i="23"/>
  <c r="C41" i="13"/>
  <c r="C33" i="13"/>
  <c r="B33" i="13"/>
  <c r="C32" i="13"/>
  <c r="B32" i="13"/>
  <c r="D32" i="13" s="1"/>
  <c r="C31" i="13"/>
  <c r="B31" i="13"/>
  <c r="I31" i="13" s="1"/>
  <c r="C30" i="13"/>
  <c r="B30" i="13"/>
  <c r="I30" i="13" s="1"/>
  <c r="C29" i="13"/>
  <c r="B29" i="13"/>
  <c r="I29" i="13" s="1"/>
  <c r="C28" i="13"/>
  <c r="B28" i="13"/>
  <c r="D28" i="13" s="1"/>
  <c r="C27" i="13"/>
  <c r="B27" i="13"/>
  <c r="I27" i="13"/>
  <c r="C26" i="13"/>
  <c r="B26" i="13"/>
  <c r="C25" i="13"/>
  <c r="B25" i="13"/>
  <c r="D25" i="13" s="1"/>
  <c r="C24" i="13"/>
  <c r="B24" i="13"/>
  <c r="C23" i="13"/>
  <c r="B23" i="13"/>
  <c r="D23" i="13" s="1"/>
  <c r="G41" i="10" s="1"/>
  <c r="C22" i="13"/>
  <c r="B22" i="13"/>
  <c r="B21" i="13"/>
  <c r="D21" i="13" s="1"/>
  <c r="B20" i="13"/>
  <c r="D20" i="13" s="1"/>
  <c r="B19" i="13"/>
  <c r="D19" i="13" s="1"/>
  <c r="B18" i="13"/>
  <c r="I18" i="13" s="1"/>
  <c r="C17" i="13"/>
  <c r="B17" i="13"/>
  <c r="C16" i="13"/>
  <c r="B16" i="13"/>
  <c r="D16" i="13" s="1"/>
  <c r="G15" i="10" s="1"/>
  <c r="G16" i="10" s="1"/>
  <c r="I16" i="13"/>
  <c r="C15" i="13"/>
  <c r="B15" i="13"/>
  <c r="D15" i="13" s="1"/>
  <c r="C14" i="13"/>
  <c r="B14" i="13"/>
  <c r="C13" i="13"/>
  <c r="B13" i="13"/>
  <c r="I13" i="13" s="1"/>
  <c r="C12" i="13"/>
  <c r="B12" i="13"/>
  <c r="I12" i="13" s="1"/>
  <c r="C11" i="13"/>
  <c r="B11" i="13"/>
  <c r="D11" i="13" s="1"/>
  <c r="G23" i="10" s="1"/>
  <c r="G24" i="10" s="1"/>
  <c r="C10" i="13"/>
  <c r="B10" i="13"/>
  <c r="I10" i="13" s="1"/>
  <c r="C9" i="13"/>
  <c r="B9" i="13"/>
  <c r="I9" i="13" s="1"/>
  <c r="I36" i="13"/>
  <c r="I34" i="13"/>
  <c r="H110" i="11"/>
  <c r="C102" i="20"/>
  <c r="K102" i="20" s="1"/>
  <c r="B102" i="20"/>
  <c r="C101" i="20"/>
  <c r="K101" i="20" s="1"/>
  <c r="B101" i="20"/>
  <c r="D100" i="20"/>
  <c r="C100" i="20"/>
  <c r="K100" i="20" s="1"/>
  <c r="B100" i="20"/>
  <c r="D99" i="20"/>
  <c r="C99" i="20"/>
  <c r="K99" i="20" s="1"/>
  <c r="B99" i="20"/>
  <c r="D98" i="20"/>
  <c r="C98" i="20"/>
  <c r="K98" i="20" s="1"/>
  <c r="B98" i="20"/>
  <c r="D97" i="20"/>
  <c r="C97" i="20"/>
  <c r="K97" i="20" s="1"/>
  <c r="B97" i="20"/>
  <c r="D96" i="20"/>
  <c r="C96" i="20"/>
  <c r="K96" i="20" s="1"/>
  <c r="B96" i="20"/>
  <c r="D95" i="20"/>
  <c r="C95" i="20"/>
  <c r="K95" i="20" s="1"/>
  <c r="B95" i="20"/>
  <c r="D94" i="20"/>
  <c r="C94" i="20"/>
  <c r="K94" i="20" s="1"/>
  <c r="B94" i="20"/>
  <c r="D93" i="20"/>
  <c r="C93" i="20"/>
  <c r="K93" i="20" s="1"/>
  <c r="B93" i="20"/>
  <c r="D92" i="20"/>
  <c r="C92" i="20"/>
  <c r="K92" i="20" s="1"/>
  <c r="B92" i="20"/>
  <c r="D91" i="20"/>
  <c r="C91" i="20"/>
  <c r="K91" i="20" s="1"/>
  <c r="B91" i="20"/>
  <c r="D90" i="20"/>
  <c r="C90" i="20"/>
  <c r="K90" i="20" s="1"/>
  <c r="B90" i="20"/>
  <c r="D89" i="20"/>
  <c r="C89" i="20"/>
  <c r="K89" i="20" s="1"/>
  <c r="B89" i="20"/>
  <c r="D88" i="20"/>
  <c r="C88" i="20"/>
  <c r="K88" i="20" s="1"/>
  <c r="B88" i="20"/>
  <c r="D87" i="20"/>
  <c r="C87" i="20"/>
  <c r="K87" i="20" s="1"/>
  <c r="B87" i="20"/>
  <c r="D86" i="20"/>
  <c r="C86" i="20"/>
  <c r="K86" i="20" s="1"/>
  <c r="B86" i="20"/>
  <c r="D85" i="20"/>
  <c r="C85" i="20"/>
  <c r="K85" i="20" s="1"/>
  <c r="B85" i="20"/>
  <c r="D84" i="20"/>
  <c r="C84" i="20"/>
  <c r="K84" i="20" s="1"/>
  <c r="B84" i="20"/>
  <c r="D83" i="20"/>
  <c r="C83" i="20"/>
  <c r="K83" i="20" s="1"/>
  <c r="B83" i="20"/>
  <c r="D82" i="20"/>
  <c r="C82" i="20"/>
  <c r="K82" i="20" s="1"/>
  <c r="B82" i="20"/>
  <c r="D81" i="20"/>
  <c r="C81" i="20"/>
  <c r="K81" i="20" s="1"/>
  <c r="B81" i="20"/>
  <c r="D80" i="20"/>
  <c r="C80" i="20"/>
  <c r="K80" i="20"/>
  <c r="B80" i="20"/>
  <c r="D79" i="20"/>
  <c r="C79" i="20"/>
  <c r="K79" i="20" s="1"/>
  <c r="B79" i="20"/>
  <c r="D78" i="20"/>
  <c r="C78" i="20"/>
  <c r="K78" i="20" s="1"/>
  <c r="B78" i="20"/>
  <c r="D77" i="20"/>
  <c r="C77" i="20"/>
  <c r="K77" i="20"/>
  <c r="B77" i="20"/>
  <c r="D76" i="20"/>
  <c r="C76" i="20"/>
  <c r="K76" i="20" s="1"/>
  <c r="B76" i="20"/>
  <c r="D75" i="20"/>
  <c r="C75" i="20"/>
  <c r="K75" i="20"/>
  <c r="B75" i="20"/>
  <c r="D74" i="20"/>
  <c r="C74" i="20"/>
  <c r="K74" i="20" s="1"/>
  <c r="B74" i="20"/>
  <c r="D73" i="20"/>
  <c r="C73" i="20"/>
  <c r="K73" i="20" s="1"/>
  <c r="B73" i="20"/>
  <c r="D72" i="20"/>
  <c r="C72" i="20"/>
  <c r="K72" i="20" s="1"/>
  <c r="B72" i="20"/>
  <c r="D71" i="20"/>
  <c r="C71" i="20"/>
  <c r="K71" i="20" s="1"/>
  <c r="B71" i="20"/>
  <c r="D70" i="20"/>
  <c r="C70" i="20"/>
  <c r="K70" i="20" s="1"/>
  <c r="B70" i="20"/>
  <c r="D69" i="20"/>
  <c r="C69" i="20"/>
  <c r="K69" i="20" s="1"/>
  <c r="B69" i="20"/>
  <c r="D68" i="20"/>
  <c r="C68" i="20"/>
  <c r="K68" i="20" s="1"/>
  <c r="B68" i="20"/>
  <c r="D67" i="20"/>
  <c r="C67" i="20"/>
  <c r="K67" i="20" s="1"/>
  <c r="B67" i="20"/>
  <c r="D66" i="20"/>
  <c r="C66" i="20"/>
  <c r="K66" i="20" s="1"/>
  <c r="B66" i="20"/>
  <c r="D65" i="20"/>
  <c r="C65" i="20"/>
  <c r="K65" i="20" s="1"/>
  <c r="B65" i="20"/>
  <c r="D64" i="20"/>
  <c r="C64" i="20"/>
  <c r="K64" i="20" s="1"/>
  <c r="B64" i="20"/>
  <c r="D63" i="20"/>
  <c r="C63" i="20"/>
  <c r="K63" i="20" s="1"/>
  <c r="B63" i="20"/>
  <c r="D62" i="20"/>
  <c r="C62" i="20"/>
  <c r="K62" i="20" s="1"/>
  <c r="B62" i="20"/>
  <c r="D61" i="20"/>
  <c r="C61" i="20"/>
  <c r="K61" i="20"/>
  <c r="B61" i="20"/>
  <c r="D60" i="20"/>
  <c r="C60" i="20"/>
  <c r="K60" i="20" s="1"/>
  <c r="B60" i="20"/>
  <c r="D59" i="20"/>
  <c r="C59" i="20"/>
  <c r="K59" i="20"/>
  <c r="B59" i="20"/>
  <c r="D58" i="20"/>
  <c r="C58" i="20"/>
  <c r="K58" i="20" s="1"/>
  <c r="B58" i="20"/>
  <c r="C54" i="20"/>
  <c r="K54" i="20" s="1"/>
  <c r="B54" i="20"/>
  <c r="C53" i="20"/>
  <c r="K53" i="20" s="1"/>
  <c r="B53" i="20"/>
  <c r="D52" i="20"/>
  <c r="C52" i="20"/>
  <c r="K52" i="20" s="1"/>
  <c r="B52" i="20"/>
  <c r="D51" i="20"/>
  <c r="C51" i="20"/>
  <c r="K51" i="20" s="1"/>
  <c r="B51" i="20"/>
  <c r="D50" i="20"/>
  <c r="C50" i="20"/>
  <c r="K50" i="20" s="1"/>
  <c r="B50" i="20"/>
  <c r="D49" i="20"/>
  <c r="C49" i="20"/>
  <c r="K49" i="20" s="1"/>
  <c r="B49" i="20"/>
  <c r="D48" i="20"/>
  <c r="C48" i="20"/>
  <c r="K48" i="20" s="1"/>
  <c r="B48" i="20"/>
  <c r="D47" i="20"/>
  <c r="C47" i="20"/>
  <c r="K47" i="20" s="1"/>
  <c r="B47" i="20"/>
  <c r="D46" i="20"/>
  <c r="C46" i="20"/>
  <c r="K46" i="20" s="1"/>
  <c r="B46" i="20"/>
  <c r="D45" i="20"/>
  <c r="C45" i="20"/>
  <c r="K45" i="20" s="1"/>
  <c r="B45" i="20"/>
  <c r="D44" i="20"/>
  <c r="C44" i="20"/>
  <c r="K44" i="20" s="1"/>
  <c r="B44" i="20"/>
  <c r="D43" i="20"/>
  <c r="C43" i="20"/>
  <c r="K43" i="20" s="1"/>
  <c r="B43" i="20"/>
  <c r="D42" i="20"/>
  <c r="C42" i="20"/>
  <c r="K42" i="20" s="1"/>
  <c r="B42" i="20"/>
  <c r="D41" i="20"/>
  <c r="C41" i="20"/>
  <c r="K41" i="20" s="1"/>
  <c r="B41" i="20"/>
  <c r="C37" i="20"/>
  <c r="K37" i="20" s="1"/>
  <c r="B37" i="20"/>
  <c r="C36" i="20"/>
  <c r="K36" i="20" s="1"/>
  <c r="B36" i="20"/>
  <c r="D35" i="20"/>
  <c r="C35" i="20"/>
  <c r="K35" i="20" s="1"/>
  <c r="B35" i="20"/>
  <c r="D34" i="20"/>
  <c r="C34" i="20"/>
  <c r="K34" i="20" s="1"/>
  <c r="B34" i="20"/>
  <c r="C30" i="20"/>
  <c r="B30" i="20"/>
  <c r="C29" i="20"/>
  <c r="K29" i="20" s="1"/>
  <c r="B29" i="20"/>
  <c r="D28" i="20"/>
  <c r="C28" i="20"/>
  <c r="K28" i="20" s="1"/>
  <c r="B28" i="20"/>
  <c r="D27" i="20"/>
  <c r="C27" i="20"/>
  <c r="K27" i="20" s="1"/>
  <c r="B27" i="20"/>
  <c r="D26" i="20"/>
  <c r="C26" i="20"/>
  <c r="K26" i="20" s="1"/>
  <c r="B26" i="20"/>
  <c r="D25" i="20"/>
  <c r="C25" i="20"/>
  <c r="B25" i="20"/>
  <c r="D24" i="20"/>
  <c r="C24" i="20"/>
  <c r="K24" i="20" s="1"/>
  <c r="B24" i="20"/>
  <c r="D23" i="20"/>
  <c r="C23" i="20"/>
  <c r="K23" i="20" s="1"/>
  <c r="B23" i="20"/>
  <c r="D22" i="20"/>
  <c r="C22" i="20"/>
  <c r="B22" i="20"/>
  <c r="D21" i="20"/>
  <c r="C21" i="20"/>
  <c r="K21" i="20" s="1"/>
  <c r="B21" i="20"/>
  <c r="D20" i="20"/>
  <c r="C20" i="20"/>
  <c r="K20" i="20" s="1"/>
  <c r="B20" i="20"/>
  <c r="D19" i="20"/>
  <c r="C19" i="20"/>
  <c r="K19" i="20"/>
  <c r="B19" i="20"/>
  <c r="D18" i="20"/>
  <c r="C18" i="20"/>
  <c r="K18" i="20" s="1"/>
  <c r="B18" i="20"/>
  <c r="D17" i="20"/>
  <c r="C17" i="20"/>
  <c r="K17" i="20"/>
  <c r="B17" i="20"/>
  <c r="D16" i="20"/>
  <c r="C16" i="20"/>
  <c r="K16" i="20" s="1"/>
  <c r="B16" i="20"/>
  <c r="D15" i="20"/>
  <c r="C15" i="20"/>
  <c r="K15" i="20" s="1"/>
  <c r="B15" i="20"/>
  <c r="D14" i="20"/>
  <c r="C14" i="20"/>
  <c r="K14" i="20" s="1"/>
  <c r="B14" i="20"/>
  <c r="D13" i="20"/>
  <c r="C13" i="20"/>
  <c r="K13" i="20" s="1"/>
  <c r="B13" i="20"/>
  <c r="D12" i="20"/>
  <c r="C12" i="20"/>
  <c r="K12" i="20" s="1"/>
  <c r="B12" i="20"/>
  <c r="D11" i="20"/>
  <c r="C11" i="20"/>
  <c r="K11" i="20" s="1"/>
  <c r="B11" i="20"/>
  <c r="D10" i="20"/>
  <c r="C10" i="20"/>
  <c r="K10" i="20" s="1"/>
  <c r="B10" i="20"/>
  <c r="D9" i="20"/>
  <c r="C9" i="20"/>
  <c r="K9" i="20"/>
  <c r="B9" i="20"/>
  <c r="D8" i="20"/>
  <c r="C8" i="20"/>
  <c r="K8" i="20" s="1"/>
  <c r="B8" i="20"/>
  <c r="C102" i="11"/>
  <c r="K102" i="11" s="1"/>
  <c r="B102" i="11"/>
  <c r="C101" i="11"/>
  <c r="K101" i="11" s="1"/>
  <c r="B101" i="11"/>
  <c r="D100" i="11"/>
  <c r="C100" i="11"/>
  <c r="K100" i="11" s="1"/>
  <c r="B100" i="11"/>
  <c r="D99" i="11"/>
  <c r="C99" i="11"/>
  <c r="K99" i="11"/>
  <c r="B99" i="11"/>
  <c r="D98" i="11"/>
  <c r="C98" i="11"/>
  <c r="K98" i="11" s="1"/>
  <c r="B98" i="11"/>
  <c r="D97" i="11"/>
  <c r="C97" i="11"/>
  <c r="K97" i="11" s="1"/>
  <c r="B97" i="11"/>
  <c r="D96" i="11"/>
  <c r="C96" i="11"/>
  <c r="K96" i="11" s="1"/>
  <c r="B96" i="11"/>
  <c r="D95" i="11"/>
  <c r="C95" i="11"/>
  <c r="K95" i="11" s="1"/>
  <c r="B95" i="11"/>
  <c r="D94" i="11"/>
  <c r="C94" i="11"/>
  <c r="K94" i="11"/>
  <c r="B94" i="11"/>
  <c r="D93" i="11"/>
  <c r="C93" i="11"/>
  <c r="K93" i="11" s="1"/>
  <c r="B93" i="11"/>
  <c r="D92" i="11"/>
  <c r="C92" i="11"/>
  <c r="K92" i="11"/>
  <c r="B92" i="11"/>
  <c r="D91" i="11"/>
  <c r="C91" i="11"/>
  <c r="K91" i="11" s="1"/>
  <c r="B91" i="11"/>
  <c r="D90" i="11"/>
  <c r="C90" i="11"/>
  <c r="K90" i="11" s="1"/>
  <c r="B90" i="11"/>
  <c r="D89" i="11"/>
  <c r="C89" i="11"/>
  <c r="K89" i="11" s="1"/>
  <c r="B89" i="11"/>
  <c r="D88" i="11"/>
  <c r="C88" i="11"/>
  <c r="K88" i="11" s="1"/>
  <c r="B88" i="11"/>
  <c r="D87" i="11"/>
  <c r="C87" i="11"/>
  <c r="K87" i="11" s="1"/>
  <c r="B87" i="11"/>
  <c r="D86" i="11"/>
  <c r="C86" i="11"/>
  <c r="K86" i="11" s="1"/>
  <c r="B86" i="11"/>
  <c r="D85" i="11"/>
  <c r="C85" i="11"/>
  <c r="K85" i="11" s="1"/>
  <c r="B85" i="11"/>
  <c r="D84" i="11"/>
  <c r="C84" i="11"/>
  <c r="K84" i="11" s="1"/>
  <c r="B84" i="11"/>
  <c r="D83" i="11"/>
  <c r="C83" i="11"/>
  <c r="K83" i="11" s="1"/>
  <c r="B83" i="11"/>
  <c r="D82" i="11"/>
  <c r="C82" i="11"/>
  <c r="K82" i="11" s="1"/>
  <c r="B82" i="11"/>
  <c r="D81" i="11"/>
  <c r="C81" i="11"/>
  <c r="K81" i="11" s="1"/>
  <c r="B81" i="11"/>
  <c r="D80" i="11"/>
  <c r="C80" i="11"/>
  <c r="K80" i="11" s="1"/>
  <c r="B80" i="11"/>
  <c r="D79" i="11"/>
  <c r="C79" i="11"/>
  <c r="K79" i="11" s="1"/>
  <c r="B79" i="11"/>
  <c r="D78" i="11"/>
  <c r="C78" i="11"/>
  <c r="K78" i="11" s="1"/>
  <c r="B78" i="11"/>
  <c r="D77" i="11"/>
  <c r="C77" i="11"/>
  <c r="K77" i="11" s="1"/>
  <c r="B77" i="11"/>
  <c r="D76" i="11"/>
  <c r="C76" i="11"/>
  <c r="K76" i="11" s="1"/>
  <c r="B76" i="11"/>
  <c r="D75" i="11"/>
  <c r="C75" i="11"/>
  <c r="K75" i="11" s="1"/>
  <c r="B75" i="11"/>
  <c r="D74" i="11"/>
  <c r="C74" i="11"/>
  <c r="K74" i="11" s="1"/>
  <c r="B74" i="11"/>
  <c r="D73" i="11"/>
  <c r="C73" i="11"/>
  <c r="K73" i="11" s="1"/>
  <c r="B73" i="11"/>
  <c r="D72" i="11"/>
  <c r="C72" i="11"/>
  <c r="K72" i="11" s="1"/>
  <c r="B72" i="11"/>
  <c r="D71" i="11"/>
  <c r="C71" i="11"/>
  <c r="K71" i="11" s="1"/>
  <c r="B71" i="11"/>
  <c r="D70" i="11"/>
  <c r="C70" i="11"/>
  <c r="K70" i="11" s="1"/>
  <c r="B70" i="11"/>
  <c r="D69" i="11"/>
  <c r="C69" i="11"/>
  <c r="K69" i="11" s="1"/>
  <c r="B69" i="11"/>
  <c r="D68" i="11"/>
  <c r="C68" i="11"/>
  <c r="K68" i="11"/>
  <c r="B68" i="11"/>
  <c r="D67" i="11"/>
  <c r="C67" i="11"/>
  <c r="K67" i="11"/>
  <c r="B67" i="11"/>
  <c r="D66" i="11"/>
  <c r="C66" i="11"/>
  <c r="K66" i="11" s="1"/>
  <c r="B66" i="11"/>
  <c r="D65" i="11"/>
  <c r="C65" i="11"/>
  <c r="K65" i="11" s="1"/>
  <c r="B65" i="11"/>
  <c r="D64" i="11"/>
  <c r="C64" i="11"/>
  <c r="K64" i="11" s="1"/>
  <c r="B64" i="11"/>
  <c r="D63" i="11"/>
  <c r="C63" i="11"/>
  <c r="K63" i="11" s="1"/>
  <c r="B63" i="11"/>
  <c r="D62" i="11"/>
  <c r="C62" i="11"/>
  <c r="K62" i="11"/>
  <c r="B62" i="11"/>
  <c r="D61" i="11"/>
  <c r="C61" i="11"/>
  <c r="K61" i="11" s="1"/>
  <c r="B61" i="11"/>
  <c r="D60" i="11"/>
  <c r="C60" i="11"/>
  <c r="K60" i="11" s="1"/>
  <c r="B60" i="11"/>
  <c r="D59" i="11"/>
  <c r="C59" i="11"/>
  <c r="K59" i="11" s="1"/>
  <c r="B59" i="11"/>
  <c r="D58" i="11"/>
  <c r="C58" i="11"/>
  <c r="K58" i="11" s="1"/>
  <c r="B58" i="11"/>
  <c r="C54" i="11"/>
  <c r="K54" i="11" s="1"/>
  <c r="B54" i="11"/>
  <c r="C53" i="11"/>
  <c r="K53" i="11"/>
  <c r="B53" i="11"/>
  <c r="D52" i="11"/>
  <c r="C52" i="11"/>
  <c r="K52" i="11" s="1"/>
  <c r="B52" i="11"/>
  <c r="D51" i="11"/>
  <c r="C51" i="11"/>
  <c r="K51" i="11"/>
  <c r="B51" i="11"/>
  <c r="D50" i="11"/>
  <c r="C50" i="11"/>
  <c r="K50" i="11" s="1"/>
  <c r="B50" i="11"/>
  <c r="D49" i="11"/>
  <c r="C49" i="11"/>
  <c r="K49" i="11" s="1"/>
  <c r="B49" i="11"/>
  <c r="D48" i="11"/>
  <c r="C48" i="11"/>
  <c r="K48" i="11" s="1"/>
  <c r="B48" i="11"/>
  <c r="D47" i="11"/>
  <c r="C47" i="11"/>
  <c r="K47" i="11"/>
  <c r="B47" i="11"/>
  <c r="D46" i="11"/>
  <c r="C46" i="11"/>
  <c r="K46" i="11" s="1"/>
  <c r="B46" i="11"/>
  <c r="D45" i="11"/>
  <c r="C45" i="11"/>
  <c r="K45" i="11" s="1"/>
  <c r="B45" i="11"/>
  <c r="D44" i="11"/>
  <c r="C44" i="11"/>
  <c r="K44" i="11"/>
  <c r="B44" i="11"/>
  <c r="D43" i="11"/>
  <c r="C43" i="11"/>
  <c r="K43" i="11" s="1"/>
  <c r="B43" i="11"/>
  <c r="D42" i="11"/>
  <c r="C42" i="11"/>
  <c r="K42" i="11"/>
  <c r="B42" i="11"/>
  <c r="D41" i="11"/>
  <c r="C41" i="11"/>
  <c r="K41" i="11" s="1"/>
  <c r="B41" i="11"/>
  <c r="C37" i="11"/>
  <c r="K37" i="11" s="1"/>
  <c r="B37" i="11"/>
  <c r="C36" i="11"/>
  <c r="K36" i="11" s="1"/>
  <c r="B36" i="11"/>
  <c r="D35" i="11"/>
  <c r="C35" i="11"/>
  <c r="K35" i="11" s="1"/>
  <c r="B35" i="11"/>
  <c r="D34" i="11"/>
  <c r="C34" i="11"/>
  <c r="K34" i="11" s="1"/>
  <c r="B34" i="11"/>
  <c r="C30" i="11"/>
  <c r="K30" i="11" s="1"/>
  <c r="B30" i="11"/>
  <c r="C29" i="11"/>
  <c r="K29" i="11"/>
  <c r="B29" i="11"/>
  <c r="D28" i="11"/>
  <c r="C28" i="11"/>
  <c r="K28" i="11" s="1"/>
  <c r="B28" i="11"/>
  <c r="D27" i="11"/>
  <c r="C27" i="11"/>
  <c r="K27" i="11" s="1"/>
  <c r="B27" i="11"/>
  <c r="D26" i="11"/>
  <c r="C26" i="11"/>
  <c r="B26" i="11"/>
  <c r="D25" i="11"/>
  <c r="C25" i="11"/>
  <c r="B25" i="11"/>
  <c r="D24" i="11"/>
  <c r="C24" i="11"/>
  <c r="K24" i="11" s="1"/>
  <c r="B24" i="11"/>
  <c r="D23" i="11"/>
  <c r="C23" i="11"/>
  <c r="K23" i="11" s="1"/>
  <c r="B23" i="11"/>
  <c r="D22" i="11"/>
  <c r="C22" i="11"/>
  <c r="K22" i="11" s="1"/>
  <c r="B22" i="11"/>
  <c r="D21" i="11"/>
  <c r="C21" i="11"/>
  <c r="K21" i="11" s="1"/>
  <c r="B21" i="11"/>
  <c r="D20" i="11"/>
  <c r="C20" i="11"/>
  <c r="K20" i="11" s="1"/>
  <c r="B20" i="11"/>
  <c r="D19" i="11"/>
  <c r="C19" i="11"/>
  <c r="K19" i="11" s="1"/>
  <c r="B19" i="11"/>
  <c r="D18" i="11"/>
  <c r="C18" i="11"/>
  <c r="K18" i="11" s="1"/>
  <c r="B18" i="11"/>
  <c r="D17" i="11"/>
  <c r="C17" i="11"/>
  <c r="K17" i="11" s="1"/>
  <c r="B17" i="11"/>
  <c r="D16" i="11"/>
  <c r="C16" i="11"/>
  <c r="K16" i="11" s="1"/>
  <c r="B16" i="11"/>
  <c r="D15" i="11"/>
  <c r="C15" i="11"/>
  <c r="B15" i="11"/>
  <c r="D14" i="11"/>
  <c r="C14" i="11"/>
  <c r="K14" i="11" s="1"/>
  <c r="B14" i="11"/>
  <c r="D13" i="11"/>
  <c r="C13" i="11"/>
  <c r="K13" i="11" s="1"/>
  <c r="B13" i="11"/>
  <c r="D12" i="11"/>
  <c r="C12" i="11"/>
  <c r="K12" i="11" s="1"/>
  <c r="B12" i="11"/>
  <c r="D11" i="11"/>
  <c r="C11" i="11"/>
  <c r="K11" i="11" s="1"/>
  <c r="B11" i="11"/>
  <c r="D10" i="11"/>
  <c r="C10" i="11"/>
  <c r="K10" i="11" s="1"/>
  <c r="B10" i="11"/>
  <c r="D9" i="11"/>
  <c r="C9" i="11"/>
  <c r="B9" i="11"/>
  <c r="D8" i="11"/>
  <c r="C8" i="11"/>
  <c r="K8" i="11" s="1"/>
  <c r="B8" i="11"/>
  <c r="C102" i="23"/>
  <c r="K102" i="23" s="1"/>
  <c r="B102" i="23"/>
  <c r="C101" i="23"/>
  <c r="K101" i="23" s="1"/>
  <c r="B101" i="23"/>
  <c r="D100" i="23"/>
  <c r="C100" i="23"/>
  <c r="K100" i="23"/>
  <c r="B100" i="23"/>
  <c r="D99" i="23"/>
  <c r="C99" i="23"/>
  <c r="K99" i="23" s="1"/>
  <c r="B99" i="23"/>
  <c r="D98" i="23"/>
  <c r="C98" i="23"/>
  <c r="K98" i="23"/>
  <c r="B98" i="23"/>
  <c r="D97" i="23"/>
  <c r="C97" i="23"/>
  <c r="K97" i="23" s="1"/>
  <c r="B97" i="23"/>
  <c r="D96" i="23"/>
  <c r="C96" i="23"/>
  <c r="K96" i="23" s="1"/>
  <c r="B96" i="23"/>
  <c r="D95" i="23"/>
  <c r="C95" i="23"/>
  <c r="K95" i="23" s="1"/>
  <c r="B95" i="23"/>
  <c r="D94" i="23"/>
  <c r="C94" i="23"/>
  <c r="K94" i="23" s="1"/>
  <c r="B94" i="23"/>
  <c r="D93" i="23"/>
  <c r="C93" i="23"/>
  <c r="K93" i="23" s="1"/>
  <c r="B93" i="23"/>
  <c r="D92" i="23"/>
  <c r="C92" i="23"/>
  <c r="K92" i="23" s="1"/>
  <c r="B92" i="23"/>
  <c r="D91" i="23"/>
  <c r="C91" i="23"/>
  <c r="K91" i="23" s="1"/>
  <c r="B91" i="23"/>
  <c r="D90" i="23"/>
  <c r="C90" i="23"/>
  <c r="K90" i="23" s="1"/>
  <c r="B90" i="23"/>
  <c r="D89" i="23"/>
  <c r="C89" i="23"/>
  <c r="K89" i="23" s="1"/>
  <c r="B89" i="23"/>
  <c r="D88" i="23"/>
  <c r="C88" i="23"/>
  <c r="K88" i="23" s="1"/>
  <c r="B88" i="23"/>
  <c r="D87" i="23"/>
  <c r="C87" i="23"/>
  <c r="K87" i="23" s="1"/>
  <c r="B87" i="23"/>
  <c r="D86" i="23"/>
  <c r="C86" i="23"/>
  <c r="K86" i="23" s="1"/>
  <c r="B86" i="23"/>
  <c r="D85" i="23"/>
  <c r="C85" i="23"/>
  <c r="K85" i="23"/>
  <c r="B85" i="23"/>
  <c r="D84" i="23"/>
  <c r="C84" i="23"/>
  <c r="K84" i="23" s="1"/>
  <c r="B84" i="23"/>
  <c r="D83" i="23"/>
  <c r="C83" i="23"/>
  <c r="K83" i="23"/>
  <c r="B83" i="23"/>
  <c r="D82" i="23"/>
  <c r="C82" i="23"/>
  <c r="K82" i="23" s="1"/>
  <c r="B82" i="23"/>
  <c r="D81" i="23"/>
  <c r="C81" i="23"/>
  <c r="K81" i="23"/>
  <c r="B81" i="23"/>
  <c r="D80" i="23"/>
  <c r="C80" i="23"/>
  <c r="K80" i="23" s="1"/>
  <c r="B80" i="23"/>
  <c r="D79" i="23"/>
  <c r="C79" i="23"/>
  <c r="K79" i="23" s="1"/>
  <c r="B79" i="23"/>
  <c r="D78" i="23"/>
  <c r="C78" i="23"/>
  <c r="K78" i="23" s="1"/>
  <c r="B78" i="23"/>
  <c r="D77" i="23"/>
  <c r="C77" i="23"/>
  <c r="K77" i="23" s="1"/>
  <c r="B77" i="23"/>
  <c r="D76" i="23"/>
  <c r="C76" i="23"/>
  <c r="K76" i="23" s="1"/>
  <c r="B76" i="23"/>
  <c r="D75" i="23"/>
  <c r="C75" i="23"/>
  <c r="K75" i="23" s="1"/>
  <c r="B75" i="23"/>
  <c r="D74" i="23"/>
  <c r="C74" i="23"/>
  <c r="K74" i="23" s="1"/>
  <c r="B74" i="23"/>
  <c r="D73" i="23"/>
  <c r="C73" i="23"/>
  <c r="K73" i="23" s="1"/>
  <c r="B73" i="23"/>
  <c r="D72" i="23"/>
  <c r="C72" i="23"/>
  <c r="K72" i="23" s="1"/>
  <c r="B72" i="23"/>
  <c r="D71" i="23"/>
  <c r="C71" i="23"/>
  <c r="K71" i="23" s="1"/>
  <c r="B71" i="23"/>
  <c r="D70" i="23"/>
  <c r="C70" i="23"/>
  <c r="K70" i="23" s="1"/>
  <c r="B70" i="23"/>
  <c r="D69" i="23"/>
  <c r="C69" i="23"/>
  <c r="K69" i="23" s="1"/>
  <c r="B69" i="23"/>
  <c r="D68" i="23"/>
  <c r="C68" i="23"/>
  <c r="K68" i="23" s="1"/>
  <c r="B68" i="23"/>
  <c r="D67" i="23"/>
  <c r="C67" i="23"/>
  <c r="K67" i="23" s="1"/>
  <c r="B67" i="23"/>
  <c r="D66" i="23"/>
  <c r="C66" i="23"/>
  <c r="K66" i="23" s="1"/>
  <c r="B66" i="23"/>
  <c r="D65" i="23"/>
  <c r="C65" i="23"/>
  <c r="K65" i="23"/>
  <c r="B65" i="23"/>
  <c r="D64" i="23"/>
  <c r="C64" i="23"/>
  <c r="K64" i="23" s="1"/>
  <c r="B64" i="23"/>
  <c r="D63" i="23"/>
  <c r="C63" i="23"/>
  <c r="K63" i="23" s="1"/>
  <c r="B63" i="23"/>
  <c r="D62" i="23"/>
  <c r="C62" i="23"/>
  <c r="K62" i="23" s="1"/>
  <c r="B62" i="23"/>
  <c r="D61" i="23"/>
  <c r="C61" i="23"/>
  <c r="K61" i="23" s="1"/>
  <c r="B61" i="23"/>
  <c r="D60" i="23"/>
  <c r="C60" i="23"/>
  <c r="K60" i="23" s="1"/>
  <c r="B60" i="23"/>
  <c r="D59" i="23"/>
  <c r="C59" i="23"/>
  <c r="K59" i="23" s="1"/>
  <c r="B59" i="23"/>
  <c r="C54" i="23"/>
  <c r="K54" i="23" s="1"/>
  <c r="B54" i="23"/>
  <c r="C53" i="23"/>
  <c r="K53" i="23" s="1"/>
  <c r="B53" i="23"/>
  <c r="D52" i="23"/>
  <c r="C52" i="23"/>
  <c r="K52" i="23" s="1"/>
  <c r="B52" i="23"/>
  <c r="D51" i="23"/>
  <c r="C51" i="23"/>
  <c r="K51" i="23" s="1"/>
  <c r="B51" i="23"/>
  <c r="D50" i="23"/>
  <c r="C50" i="23"/>
  <c r="K50" i="23" s="1"/>
  <c r="B50" i="23"/>
  <c r="D49" i="23"/>
  <c r="C49" i="23"/>
  <c r="K49" i="23" s="1"/>
  <c r="B49" i="23"/>
  <c r="D48" i="23"/>
  <c r="C48" i="23"/>
  <c r="K48" i="23" s="1"/>
  <c r="B48" i="23"/>
  <c r="D47" i="23"/>
  <c r="C47" i="23"/>
  <c r="K47" i="23" s="1"/>
  <c r="B47" i="23"/>
  <c r="D46" i="23"/>
  <c r="C46" i="23"/>
  <c r="K46" i="23" s="1"/>
  <c r="B46" i="23"/>
  <c r="D45" i="23"/>
  <c r="C45" i="23"/>
  <c r="K45" i="23" s="1"/>
  <c r="B45" i="23"/>
  <c r="D44" i="23"/>
  <c r="C44" i="23"/>
  <c r="K44" i="23" s="1"/>
  <c r="B44" i="23"/>
  <c r="D43" i="23"/>
  <c r="C43" i="23"/>
  <c r="K43" i="23" s="1"/>
  <c r="B43" i="23"/>
  <c r="D42" i="23"/>
  <c r="C42" i="23"/>
  <c r="K42" i="23" s="1"/>
  <c r="B42" i="23"/>
  <c r="D41" i="23"/>
  <c r="C41" i="23"/>
  <c r="K41" i="23" s="1"/>
  <c r="B41" i="23"/>
  <c r="D35" i="23"/>
  <c r="C37" i="23"/>
  <c r="K37" i="23"/>
  <c r="C36" i="23"/>
  <c r="K36" i="23" s="1"/>
  <c r="C35" i="23"/>
  <c r="K35" i="23" s="1"/>
  <c r="B37" i="23"/>
  <c r="B36" i="23"/>
  <c r="B35" i="23"/>
  <c r="C30" i="23"/>
  <c r="K30" i="23" s="1"/>
  <c r="B30" i="23"/>
  <c r="C29" i="23"/>
  <c r="K29" i="23" s="1"/>
  <c r="B29" i="23"/>
  <c r="D28" i="23"/>
  <c r="C28" i="23"/>
  <c r="K28" i="23" s="1"/>
  <c r="B28" i="23"/>
  <c r="D27" i="23"/>
  <c r="C27" i="23"/>
  <c r="K27" i="23" s="1"/>
  <c r="B27" i="23"/>
  <c r="D26" i="23"/>
  <c r="C26" i="23"/>
  <c r="K26" i="23" s="1"/>
  <c r="B26" i="23"/>
  <c r="D25" i="23"/>
  <c r="C25" i="23"/>
  <c r="K25" i="23"/>
  <c r="B25" i="23"/>
  <c r="D24" i="23"/>
  <c r="C24" i="23"/>
  <c r="K24" i="23" s="1"/>
  <c r="B24" i="23"/>
  <c r="D23" i="23"/>
  <c r="C23" i="23"/>
  <c r="K23" i="23"/>
  <c r="B23" i="23"/>
  <c r="D22" i="23"/>
  <c r="C22" i="23"/>
  <c r="K22" i="23" s="1"/>
  <c r="B22" i="23"/>
  <c r="D21" i="23"/>
  <c r="C21" i="23"/>
  <c r="B21" i="23"/>
  <c r="D20" i="23"/>
  <c r="C20" i="23"/>
  <c r="K20" i="23" s="1"/>
  <c r="B20" i="23"/>
  <c r="D19" i="23"/>
  <c r="C19" i="23"/>
  <c r="K19" i="23" s="1"/>
  <c r="B19" i="23"/>
  <c r="D18" i="23"/>
  <c r="C18" i="23"/>
  <c r="K18" i="23" s="1"/>
  <c r="B18" i="23"/>
  <c r="D17" i="23"/>
  <c r="C17" i="23"/>
  <c r="K17" i="23" s="1"/>
  <c r="B17" i="23"/>
  <c r="D16" i="23"/>
  <c r="C16" i="23"/>
  <c r="K16" i="23" s="1"/>
  <c r="B16" i="23"/>
  <c r="D15" i="23"/>
  <c r="C15" i="23"/>
  <c r="K15" i="23" s="1"/>
  <c r="B15" i="23"/>
  <c r="D14" i="23"/>
  <c r="C14" i="23"/>
  <c r="K14" i="23" s="1"/>
  <c r="B14" i="23"/>
  <c r="D13" i="23"/>
  <c r="C13" i="23"/>
  <c r="K13" i="23"/>
  <c r="B13" i="23"/>
  <c r="D12" i="23"/>
  <c r="C12" i="23"/>
  <c r="K12" i="23" s="1"/>
  <c r="B12" i="23"/>
  <c r="D11" i="23"/>
  <c r="C11" i="23"/>
  <c r="B11" i="23"/>
  <c r="D10" i="23"/>
  <c r="C10" i="23"/>
  <c r="K10" i="23" s="1"/>
  <c r="B10" i="23"/>
  <c r="D9" i="23"/>
  <c r="C9" i="23"/>
  <c r="K9" i="23" s="1"/>
  <c r="B9" i="23"/>
  <c r="D8" i="23"/>
  <c r="C8" i="23"/>
  <c r="K8" i="23" s="1"/>
  <c r="B8" i="23"/>
  <c r="F20" i="1"/>
  <c r="I20" i="13"/>
  <c r="I26" i="13"/>
  <c r="I15" i="13"/>
  <c r="I21" i="13"/>
  <c r="I33" i="13"/>
  <c r="I17" i="13"/>
  <c r="F103" i="1"/>
  <c r="F72" i="1"/>
  <c r="F71" i="1"/>
  <c r="F70" i="1"/>
  <c r="F69" i="1"/>
  <c r="F68" i="1"/>
  <c r="F67" i="1"/>
  <c r="F66" i="1"/>
  <c r="F65" i="1"/>
  <c r="F64" i="1"/>
  <c r="F63" i="1"/>
  <c r="F39" i="1"/>
  <c r="F38" i="1"/>
  <c r="F37" i="1"/>
  <c r="F36" i="1"/>
  <c r="F33" i="1"/>
  <c r="F32" i="1"/>
  <c r="F31" i="1"/>
  <c r="F30" i="1"/>
  <c r="F29" i="1"/>
  <c r="F28" i="1"/>
  <c r="F27" i="1"/>
  <c r="F26" i="1"/>
  <c r="F11" i="1"/>
  <c r="D101" i="20"/>
  <c r="D54" i="23"/>
  <c r="F58" i="1"/>
  <c r="D30" i="23"/>
  <c r="D30" i="11"/>
  <c r="D37" i="20"/>
  <c r="D37" i="11"/>
  <c r="C4" i="24"/>
  <c r="B4" i="25"/>
  <c r="K114" i="20"/>
  <c r="K32" i="20"/>
  <c r="K32" i="11"/>
  <c r="D109" i="23"/>
  <c r="C109" i="23"/>
  <c r="K109" i="23" s="1"/>
  <c r="B109" i="23"/>
  <c r="D108" i="23"/>
  <c r="C108" i="23"/>
  <c r="K108" i="23" s="1"/>
  <c r="B108" i="23"/>
  <c r="D107" i="23"/>
  <c r="C107" i="23"/>
  <c r="K107" i="23" s="1"/>
  <c r="B107" i="23"/>
  <c r="D106" i="23"/>
  <c r="C106" i="23"/>
  <c r="K106" i="23" s="1"/>
  <c r="B106" i="23"/>
  <c r="D58" i="23"/>
  <c r="C58" i="23"/>
  <c r="K58" i="23" s="1"/>
  <c r="B58" i="23"/>
  <c r="D34" i="23"/>
  <c r="C34" i="23"/>
  <c r="K34" i="23" s="1"/>
  <c r="B34" i="23"/>
  <c r="K21" i="23"/>
  <c r="K11" i="23"/>
  <c r="E109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E8" i="8"/>
  <c r="K8" i="8"/>
  <c r="D109" i="20"/>
  <c r="C109" i="20"/>
  <c r="K109" i="20" s="1"/>
  <c r="B109" i="20"/>
  <c r="D108" i="20"/>
  <c r="C108" i="20"/>
  <c r="K108" i="20" s="1"/>
  <c r="B108" i="20"/>
  <c r="D107" i="20"/>
  <c r="C107" i="20"/>
  <c r="K107" i="20" s="1"/>
  <c r="B107" i="20"/>
  <c r="D106" i="20"/>
  <c r="C106" i="20"/>
  <c r="K106" i="20" s="1"/>
  <c r="B106" i="20"/>
  <c r="K31" i="20"/>
  <c r="K30" i="20"/>
  <c r="K25" i="20"/>
  <c r="K22" i="20"/>
  <c r="E3" i="20"/>
  <c r="C20" i="1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E3" i="11"/>
  <c r="E5" i="7"/>
  <c r="B5" i="7" s="1"/>
  <c r="E4" i="7"/>
  <c r="B4" i="7" s="1"/>
  <c r="I15" i="7"/>
  <c r="D15" i="7" s="1"/>
  <c r="I14" i="7"/>
  <c r="D14" i="7" s="1"/>
  <c r="I13" i="7"/>
  <c r="C13" i="7" s="1"/>
  <c r="G38" i="10"/>
  <c r="E38" i="10"/>
  <c r="G6" i="10"/>
  <c r="E6" i="10"/>
  <c r="B1" i="10"/>
  <c r="B4" i="9"/>
  <c r="C8" i="13"/>
  <c r="B8" i="13"/>
  <c r="D8" i="13" s="1"/>
  <c r="D109" i="11"/>
  <c r="C109" i="11"/>
  <c r="K109" i="11"/>
  <c r="B109" i="11"/>
  <c r="D108" i="11"/>
  <c r="C108" i="11"/>
  <c r="K108" i="11" s="1"/>
  <c r="B108" i="11"/>
  <c r="D107" i="11"/>
  <c r="C107" i="11"/>
  <c r="K107" i="11" s="1"/>
  <c r="B107" i="11"/>
  <c r="D106" i="11"/>
  <c r="C106" i="11"/>
  <c r="K106" i="11"/>
  <c r="B106" i="11"/>
  <c r="K31" i="11"/>
  <c r="K26" i="11"/>
  <c r="K25" i="11"/>
  <c r="K15" i="11"/>
  <c r="K9" i="11"/>
  <c r="F125" i="1"/>
  <c r="F124" i="1"/>
  <c r="F123" i="1"/>
  <c r="F122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4" i="1"/>
  <c r="F73" i="1"/>
  <c r="F60" i="1"/>
  <c r="F59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5" i="1"/>
  <c r="F34" i="1"/>
  <c r="F25" i="1"/>
  <c r="F24" i="1"/>
  <c r="F23" i="1"/>
  <c r="F22" i="1"/>
  <c r="F21" i="1"/>
  <c r="F18" i="1"/>
  <c r="F15" i="1"/>
  <c r="F14" i="1"/>
  <c r="F13" i="1"/>
  <c r="F12" i="1"/>
  <c r="F10" i="1"/>
  <c r="F9" i="1"/>
  <c r="F8" i="1"/>
  <c r="F7" i="1"/>
  <c r="F6" i="1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D86" i="8" s="1"/>
  <c r="G86" i="8" s="1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D71" i="8" s="1"/>
  <c r="H71" i="8" s="1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K109" i="8"/>
  <c r="K108" i="8"/>
  <c r="K107" i="8"/>
  <c r="K106" i="8"/>
  <c r="K105" i="8"/>
  <c r="K104" i="8"/>
  <c r="K103" i="8"/>
  <c r="K102" i="8"/>
  <c r="K101" i="8"/>
  <c r="K100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9" i="8"/>
  <c r="K111" i="3"/>
  <c r="K110" i="3"/>
  <c r="K109" i="3"/>
  <c r="K108" i="3"/>
  <c r="K107" i="3"/>
  <c r="K106" i="3"/>
  <c r="K105" i="3"/>
  <c r="K104" i="3"/>
  <c r="K103" i="3"/>
  <c r="K102" i="3"/>
  <c r="K101" i="3"/>
  <c r="K100" i="3"/>
  <c r="K99" i="3"/>
  <c r="K98" i="3"/>
  <c r="K97" i="3"/>
  <c r="K96" i="3"/>
  <c r="K95" i="3"/>
  <c r="K94" i="3"/>
  <c r="K93" i="3"/>
  <c r="K92" i="3"/>
  <c r="K91" i="3"/>
  <c r="K90" i="3"/>
  <c r="K89" i="3"/>
  <c r="K88" i="3"/>
  <c r="K87" i="3"/>
  <c r="K86" i="3"/>
  <c r="K85" i="3"/>
  <c r="K84" i="3"/>
  <c r="K83" i="3"/>
  <c r="K82" i="3"/>
  <c r="K81" i="3"/>
  <c r="K80" i="3"/>
  <c r="K79" i="3"/>
  <c r="K78" i="3"/>
  <c r="K77" i="3"/>
  <c r="K76" i="3"/>
  <c r="K75" i="3"/>
  <c r="K74" i="3"/>
  <c r="K73" i="3"/>
  <c r="K72" i="3"/>
  <c r="K71" i="3"/>
  <c r="K70" i="3"/>
  <c r="K69" i="3"/>
  <c r="K68" i="3"/>
  <c r="K67" i="3"/>
  <c r="K66" i="3"/>
  <c r="K65" i="3"/>
  <c r="K64" i="3"/>
  <c r="K63" i="3"/>
  <c r="K62" i="3"/>
  <c r="K61" i="3"/>
  <c r="K60" i="3"/>
  <c r="K59" i="3"/>
  <c r="K58" i="3"/>
  <c r="K57" i="3"/>
  <c r="K56" i="3"/>
  <c r="K55" i="3"/>
  <c r="K54" i="3"/>
  <c r="K53" i="3"/>
  <c r="K52" i="3"/>
  <c r="K51" i="3"/>
  <c r="K50" i="3"/>
  <c r="K49" i="3"/>
  <c r="K48" i="3"/>
  <c r="K47" i="3"/>
  <c r="K46" i="3"/>
  <c r="K45" i="3"/>
  <c r="K44" i="3"/>
  <c r="K43" i="3"/>
  <c r="K42" i="3"/>
  <c r="K41" i="3"/>
  <c r="K40" i="3"/>
  <c r="K39" i="3"/>
  <c r="K38" i="3"/>
  <c r="K37" i="3"/>
  <c r="K36" i="3"/>
  <c r="K35" i="3"/>
  <c r="K34" i="3"/>
  <c r="K33" i="3"/>
  <c r="K32" i="3"/>
  <c r="K31" i="3"/>
  <c r="K30" i="3"/>
  <c r="K29" i="3"/>
  <c r="K28" i="3"/>
  <c r="K27" i="3"/>
  <c r="K26" i="3"/>
  <c r="K25" i="3"/>
  <c r="K24" i="3"/>
  <c r="K23" i="3"/>
  <c r="K22" i="3"/>
  <c r="K21" i="3"/>
  <c r="K20" i="3"/>
  <c r="K19" i="3"/>
  <c r="K18" i="3"/>
  <c r="K17" i="3"/>
  <c r="K16" i="3"/>
  <c r="K15" i="3"/>
  <c r="K14" i="3"/>
  <c r="K13" i="3"/>
  <c r="K12" i="3"/>
  <c r="K11" i="3"/>
  <c r="K10" i="3"/>
  <c r="C11" i="3"/>
  <c r="D57" i="8" s="1"/>
  <c r="H57" i="8" s="1"/>
  <c r="D68" i="8"/>
  <c r="G68" i="8" s="1"/>
  <c r="I24" i="13"/>
  <c r="D98" i="8"/>
  <c r="G98" i="8" s="1"/>
  <c r="L306" i="12"/>
  <c r="D55" i="8"/>
  <c r="G55" i="8" s="1"/>
  <c r="D53" i="20"/>
  <c r="D54" i="11"/>
  <c r="D65" i="8"/>
  <c r="H65" i="8" s="1"/>
  <c r="I35" i="13"/>
  <c r="D150" i="27"/>
  <c r="D36" i="13"/>
  <c r="I1102" i="27"/>
  <c r="H1102" i="27" s="1"/>
  <c r="I1094" i="27"/>
  <c r="H1094" i="27" s="1"/>
  <c r="C358" i="12"/>
  <c r="O361" i="12" s="1"/>
  <c r="D45" i="24"/>
  <c r="D53" i="11"/>
  <c r="D36" i="20"/>
  <c r="F19" i="1"/>
  <c r="D54" i="20"/>
  <c r="I25" i="13"/>
  <c r="D12" i="13"/>
  <c r="F75" i="1"/>
  <c r="I22" i="13"/>
  <c r="D103" i="27"/>
  <c r="I150" i="27"/>
  <c r="H150" i="27" s="1"/>
  <c r="I1626" i="27"/>
  <c r="H1626" i="27" s="1"/>
  <c r="L285" i="12"/>
  <c r="L362" i="12"/>
  <c r="I37" i="13"/>
  <c r="D102" i="20"/>
  <c r="I14" i="13"/>
  <c r="D9" i="13"/>
  <c r="D27" i="13"/>
  <c r="I103" i="27"/>
  <c r="H103" i="27" s="1"/>
  <c r="I1522" i="27"/>
  <c r="H1522" i="27" s="1"/>
  <c r="D104" i="8"/>
  <c r="G104" i="8" s="1"/>
  <c r="D56" i="24"/>
  <c r="C435" i="12"/>
  <c r="O433" i="12" s="1"/>
  <c r="C255" i="12"/>
  <c r="C254" i="12"/>
  <c r="C256" i="12"/>
  <c r="C257" i="12" s="1"/>
  <c r="D44" i="24"/>
  <c r="C351" i="12"/>
  <c r="O354" i="12" s="1"/>
  <c r="I1678" i="27"/>
  <c r="H1678" i="27" s="1"/>
  <c r="I1366" i="27"/>
  <c r="H1366" i="27" s="1"/>
  <c r="L467" i="12"/>
  <c r="L292" i="12"/>
  <c r="I1550" i="27"/>
  <c r="H1550" i="27" s="1"/>
  <c r="C487" i="12"/>
  <c r="C488" i="12"/>
  <c r="C486" i="12"/>
  <c r="C485" i="12"/>
  <c r="O390" i="12"/>
  <c r="C387" i="12"/>
  <c r="O186" i="12"/>
  <c r="C186" i="12"/>
  <c r="C187" i="12" s="1"/>
  <c r="C409" i="12"/>
  <c r="C408" i="12"/>
  <c r="C132" i="12"/>
  <c r="C133" i="12" s="1"/>
  <c r="C316" i="12"/>
  <c r="O317" i="12" s="1"/>
  <c r="D39" i="24"/>
  <c r="D34" i="24"/>
  <c r="C372" i="12"/>
  <c r="C375" i="12" s="1"/>
  <c r="C376" i="12" s="1"/>
  <c r="D47" i="24"/>
  <c r="C218" i="12"/>
  <c r="C221" i="12" s="1"/>
  <c r="C222" i="12" s="1"/>
  <c r="D41" i="24"/>
  <c r="C330" i="12"/>
  <c r="C274" i="12"/>
  <c r="O276" i="12" s="1"/>
  <c r="C97" i="12"/>
  <c r="O99" i="12" s="1"/>
  <c r="C225" i="12"/>
  <c r="O224" i="12" s="1"/>
  <c r="D26" i="24"/>
  <c r="D42" i="24"/>
  <c r="C465" i="12"/>
  <c r="C464" i="12"/>
  <c r="D43" i="24"/>
  <c r="C344" i="12"/>
  <c r="O343" i="12" s="1"/>
  <c r="D61" i="24"/>
  <c r="C456" i="12"/>
  <c r="O455" i="12" s="1"/>
  <c r="D102" i="11"/>
  <c r="D102" i="23"/>
  <c r="F121" i="1"/>
  <c r="D29" i="20"/>
  <c r="F17" i="1"/>
  <c r="K24" i="12"/>
  <c r="D37" i="24"/>
  <c r="C302" i="12"/>
  <c r="O305" i="12" s="1"/>
  <c r="D50" i="24"/>
  <c r="C393" i="12"/>
  <c r="C396" i="12" s="1"/>
  <c r="C397" i="12" s="1"/>
  <c r="O470" i="12"/>
  <c r="O469" i="12"/>
  <c r="O468" i="12"/>
  <c r="C471" i="12"/>
  <c r="C473" i="12"/>
  <c r="C474" i="12"/>
  <c r="O473" i="12"/>
  <c r="C437" i="12"/>
  <c r="O438" i="12"/>
  <c r="O437" i="12"/>
  <c r="O460" i="12"/>
  <c r="C457" i="12"/>
  <c r="C459" i="12"/>
  <c r="C460" i="12" s="1"/>
  <c r="O457" i="12"/>
  <c r="D58" i="24"/>
  <c r="C449" i="12"/>
  <c r="O452" i="12" s="1"/>
  <c r="O398" i="12"/>
  <c r="O404" i="12"/>
  <c r="C401" i="12"/>
  <c r="C403" i="12"/>
  <c r="C404" i="12" s="1"/>
  <c r="O401" i="12"/>
  <c r="C365" i="12"/>
  <c r="C367" i="12" s="1"/>
  <c r="D46" i="24"/>
  <c r="C477" i="12"/>
  <c r="O475" i="12" s="1"/>
  <c r="D62" i="24"/>
  <c r="O399" i="12"/>
  <c r="D31" i="24"/>
  <c r="O414" i="12"/>
  <c r="O413" i="12"/>
  <c r="O412" i="12"/>
  <c r="C415" i="12"/>
  <c r="C417" i="12"/>
  <c r="C418" i="12" s="1"/>
  <c r="O417" i="12"/>
  <c r="O261" i="12"/>
  <c r="O260" i="12"/>
  <c r="O259" i="12"/>
  <c r="C261" i="12"/>
  <c r="C263" i="12"/>
  <c r="C264" i="12" s="1"/>
  <c r="O264" i="12"/>
  <c r="O402" i="12"/>
  <c r="O258" i="12"/>
  <c r="O403" i="12"/>
  <c r="O262" i="12"/>
  <c r="C402" i="12"/>
  <c r="C283" i="12"/>
  <c r="C284" i="12"/>
  <c r="C285" i="12"/>
  <c r="O285" i="12"/>
  <c r="O284" i="12"/>
  <c r="O281" i="12"/>
  <c r="C339" i="12"/>
  <c r="C340" i="12"/>
  <c r="C341" i="12" s="1"/>
  <c r="O341" i="12"/>
  <c r="O340" i="12"/>
  <c r="O337" i="12"/>
  <c r="C421" i="12"/>
  <c r="O422" i="12" s="1"/>
  <c r="D54" i="24"/>
  <c r="O329" i="12"/>
  <c r="O385" i="12"/>
  <c r="O409" i="12"/>
  <c r="O465" i="12"/>
  <c r="C389" i="12"/>
  <c r="C390" i="12" s="1"/>
  <c r="C333" i="12"/>
  <c r="C334" i="12" s="1"/>
  <c r="C295" i="12"/>
  <c r="O298" i="12" s="1"/>
  <c r="O388" i="12"/>
  <c r="C246" i="12"/>
  <c r="O244" i="12" s="1"/>
  <c r="O389" i="12"/>
  <c r="O405" i="12"/>
  <c r="O461" i="12"/>
  <c r="C466" i="12"/>
  <c r="C467" i="12" s="1"/>
  <c r="C410" i="12"/>
  <c r="C411" i="12" s="1"/>
  <c r="O406" i="12"/>
  <c r="O462" i="12"/>
  <c r="O219" i="12"/>
  <c r="O222" i="12"/>
  <c r="C190" i="12"/>
  <c r="C191" i="12" s="1"/>
  <c r="O181" i="12"/>
  <c r="C184" i="12"/>
  <c r="O184" i="12"/>
  <c r="O183" i="12"/>
  <c r="O185" i="12"/>
  <c r="C176" i="12"/>
  <c r="O179" i="12" s="1"/>
  <c r="C148" i="12"/>
  <c r="O148" i="12" s="1"/>
  <c r="C141" i="12"/>
  <c r="O137" i="12" s="1"/>
  <c r="C62" i="12"/>
  <c r="C64" i="12" s="1"/>
  <c r="O108" i="12"/>
  <c r="O107" i="12"/>
  <c r="O104" i="12"/>
  <c r="O106" i="12"/>
  <c r="O105" i="12"/>
  <c r="C105" i="12"/>
  <c r="O103" i="12"/>
  <c r="C106" i="12"/>
  <c r="O102" i="12"/>
  <c r="C107" i="12"/>
  <c r="C108" i="12"/>
  <c r="O111" i="12"/>
  <c r="C112" i="12"/>
  <c r="O110" i="12"/>
  <c r="O115" i="12"/>
  <c r="C113" i="12"/>
  <c r="O109" i="12"/>
  <c r="C114" i="12"/>
  <c r="C115" i="12"/>
  <c r="O114" i="12"/>
  <c r="O113" i="12"/>
  <c r="O112" i="12"/>
  <c r="C83" i="12"/>
  <c r="C85" i="12" s="1"/>
  <c r="H56" i="23"/>
  <c r="O346" i="12"/>
  <c r="C458" i="12"/>
  <c r="O456" i="12"/>
  <c r="O459" i="12"/>
  <c r="O458" i="12"/>
  <c r="C346" i="12"/>
  <c r="O347" i="12"/>
  <c r="O278" i="12"/>
  <c r="C276" i="12"/>
  <c r="O274" i="12"/>
  <c r="O132" i="12"/>
  <c r="O131" i="12"/>
  <c r="O320" i="12"/>
  <c r="O101" i="12"/>
  <c r="O376" i="12"/>
  <c r="O374" i="12"/>
  <c r="C345" i="12"/>
  <c r="O315" i="12"/>
  <c r="O334" i="12"/>
  <c r="C331" i="12"/>
  <c r="C332" i="12"/>
  <c r="O331" i="12"/>
  <c r="O328" i="12"/>
  <c r="O330" i="12"/>
  <c r="O435" i="12"/>
  <c r="O439" i="12"/>
  <c r="O332" i="12"/>
  <c r="O333" i="12"/>
  <c r="C275" i="12"/>
  <c r="C228" i="12"/>
  <c r="C229" i="12" s="1"/>
  <c r="O436" i="12"/>
  <c r="C277" i="12"/>
  <c r="C278" i="12" s="1"/>
  <c r="O353" i="12"/>
  <c r="C423" i="12"/>
  <c r="O423" i="12"/>
  <c r="O396" i="12"/>
  <c r="O393" i="12"/>
  <c r="O391" i="12"/>
  <c r="O478" i="12"/>
  <c r="C480" i="12"/>
  <c r="C481" i="12" s="1"/>
  <c r="O476" i="12"/>
  <c r="O480" i="12"/>
  <c r="C303" i="12"/>
  <c r="C297" i="12"/>
  <c r="O294" i="12"/>
  <c r="C298" i="12"/>
  <c r="C299" i="12" s="1"/>
  <c r="O293" i="12"/>
  <c r="O297" i="12"/>
  <c r="C296" i="12"/>
  <c r="O299" i="12"/>
  <c r="O296" i="12"/>
  <c r="O295" i="12"/>
  <c r="O368" i="12"/>
  <c r="C452" i="12"/>
  <c r="C453" i="12" s="1"/>
  <c r="O447" i="12"/>
  <c r="O448" i="12"/>
  <c r="O451" i="12"/>
  <c r="O248" i="12"/>
  <c r="O250" i="12"/>
  <c r="C178" i="12"/>
  <c r="O177" i="12"/>
  <c r="O174" i="12"/>
  <c r="C63" i="12"/>
  <c r="O63" i="12"/>
  <c r="O84" i="12"/>
  <c r="C84" i="12"/>
  <c r="O82" i="12"/>
  <c r="C86" i="12"/>
  <c r="C87" i="12" s="1"/>
  <c r="O81" i="12"/>
  <c r="O86" i="12"/>
  <c r="O85" i="12"/>
  <c r="C11" i="7" l="1"/>
  <c r="B5" i="23" s="1"/>
  <c r="E93" i="23" s="1"/>
  <c r="O83" i="12"/>
  <c r="O246" i="12"/>
  <c r="O453" i="12"/>
  <c r="O366" i="12"/>
  <c r="O479" i="12"/>
  <c r="O394" i="12"/>
  <c r="C395" i="12"/>
  <c r="O344" i="12"/>
  <c r="C317" i="12"/>
  <c r="O350" i="12"/>
  <c r="O351" i="12"/>
  <c r="C99" i="12"/>
  <c r="O454" i="12"/>
  <c r="C438" i="12"/>
  <c r="C439" i="12" s="1"/>
  <c r="F57" i="1"/>
  <c r="D85" i="8"/>
  <c r="G85" i="8" s="1"/>
  <c r="D92" i="8"/>
  <c r="H92" i="8" s="1"/>
  <c r="D13" i="13"/>
  <c r="C150" i="12"/>
  <c r="C248" i="12"/>
  <c r="O449" i="12"/>
  <c r="O369" i="12"/>
  <c r="C478" i="12"/>
  <c r="C479" i="12"/>
  <c r="O397" i="12"/>
  <c r="O277" i="12"/>
  <c r="O314" i="12"/>
  <c r="O345" i="12"/>
  <c r="O355" i="12"/>
  <c r="O216" i="12"/>
  <c r="C319" i="12"/>
  <c r="C320" i="12" s="1"/>
  <c r="F62" i="1"/>
  <c r="I32" i="13"/>
  <c r="O450" i="12"/>
  <c r="O481" i="12"/>
  <c r="O395" i="12"/>
  <c r="O348" i="12"/>
  <c r="O272" i="12"/>
  <c r="O352" i="12"/>
  <c r="D29" i="23"/>
  <c r="C347" i="12"/>
  <c r="C348" i="12" s="1"/>
  <c r="D10" i="13"/>
  <c r="C77" i="28"/>
  <c r="F76" i="1"/>
  <c r="C352" i="12"/>
  <c r="I11" i="13"/>
  <c r="O87" i="12"/>
  <c r="O62" i="12"/>
  <c r="O190" i="12"/>
  <c r="C450" i="12"/>
  <c r="C451" i="12"/>
  <c r="C305" i="12"/>
  <c r="C306" i="12" s="1"/>
  <c r="O477" i="12"/>
  <c r="C394" i="12"/>
  <c r="O342" i="12"/>
  <c r="O318" i="12"/>
  <c r="O434" i="12"/>
  <c r="B5" i="20"/>
  <c r="E9" i="20" s="1"/>
  <c r="O97" i="12"/>
  <c r="O275" i="12"/>
  <c r="C353" i="12"/>
  <c r="O221" i="12"/>
  <c r="D29" i="11"/>
  <c r="D93" i="8"/>
  <c r="G93" i="8" s="1"/>
  <c r="I8" i="13"/>
  <c r="D109" i="8"/>
  <c r="H109" i="8" s="1"/>
  <c r="D37" i="23"/>
  <c r="C338" i="12"/>
  <c r="O335" i="12"/>
  <c r="C366" i="12"/>
  <c r="C149" i="12"/>
  <c r="O245" i="12"/>
  <c r="O364" i="12"/>
  <c r="O392" i="12"/>
  <c r="C354" i="12"/>
  <c r="C355" i="12" s="1"/>
  <c r="O349" i="12"/>
  <c r="O220" i="12"/>
  <c r="O273" i="12"/>
  <c r="C436" i="12"/>
  <c r="D48" i="8"/>
  <c r="D51" i="8"/>
  <c r="G51" i="8" s="1"/>
  <c r="D100" i="8"/>
  <c r="H100" i="8" s="1"/>
  <c r="C62" i="28"/>
  <c r="C49" i="27"/>
  <c r="C41" i="27"/>
  <c r="C33" i="27"/>
  <c r="C1112" i="27"/>
  <c r="C1104" i="27"/>
  <c r="C1096" i="27"/>
  <c r="C1088" i="27"/>
  <c r="C1080" i="27"/>
  <c r="C1072" i="27"/>
  <c r="C1064" i="27"/>
  <c r="C1056" i="27"/>
  <c r="C1048" i="27"/>
  <c r="C1040" i="27"/>
  <c r="C1032" i="27"/>
  <c r="B84" i="27"/>
  <c r="E84" i="27" s="1"/>
  <c r="B76" i="27"/>
  <c r="E76" i="27" s="1"/>
  <c r="B68" i="27"/>
  <c r="E68" i="27" s="1"/>
  <c r="B60" i="27"/>
  <c r="E60" i="27" s="1"/>
  <c r="B52" i="27"/>
  <c r="E52" i="27" s="1"/>
  <c r="B44" i="27"/>
  <c r="E44" i="27" s="1"/>
  <c r="B36" i="27"/>
  <c r="E36" i="27" s="1"/>
  <c r="L180" i="12"/>
  <c r="D14" i="13"/>
  <c r="C1167" i="27"/>
  <c r="B161" i="27"/>
  <c r="E161" i="27" s="1"/>
  <c r="B146" i="27"/>
  <c r="E146" i="27" s="1"/>
  <c r="B130" i="27"/>
  <c r="E130" i="27" s="1"/>
  <c r="B122" i="27"/>
  <c r="B114" i="27"/>
  <c r="E114" i="27" s="1"/>
  <c r="B82" i="27"/>
  <c r="E82" i="27" s="1"/>
  <c r="B74" i="27"/>
  <c r="E74" i="27" s="1"/>
  <c r="B66" i="27"/>
  <c r="E66" i="27" s="1"/>
  <c r="B58" i="27"/>
  <c r="E58" i="27" s="1"/>
  <c r="B50" i="27"/>
  <c r="E50" i="27" s="1"/>
  <c r="B42" i="27"/>
  <c r="B34" i="27"/>
  <c r="E34" i="27" s="1"/>
  <c r="C164" i="27"/>
  <c r="C156" i="27"/>
  <c r="C148" i="27"/>
  <c r="C140" i="27"/>
  <c r="C132" i="27"/>
  <c r="C124" i="27"/>
  <c r="C116" i="27"/>
  <c r="C108" i="27"/>
  <c r="C100" i="27"/>
  <c r="C92" i="27"/>
  <c r="C84" i="27"/>
  <c r="C76" i="27"/>
  <c r="C68" i="27"/>
  <c r="C60" i="27"/>
  <c r="C52" i="27"/>
  <c r="C44" i="27"/>
  <c r="C36" i="27"/>
  <c r="B1027" i="27"/>
  <c r="E1027" i="27" s="1"/>
  <c r="B1003" i="27"/>
  <c r="E1003" i="27" s="1"/>
  <c r="B24" i="27"/>
  <c r="E24" i="27" s="1"/>
  <c r="B16" i="27"/>
  <c r="E16" i="27" s="1"/>
  <c r="C5" i="27"/>
  <c r="C267" i="12"/>
  <c r="B969" i="27"/>
  <c r="E969" i="27" s="1"/>
  <c r="B169" i="27"/>
  <c r="E169" i="27" s="1"/>
  <c r="B145" i="27"/>
  <c r="E145" i="27" s="1"/>
  <c r="B137" i="27"/>
  <c r="E137" i="27" s="1"/>
  <c r="B129" i="27"/>
  <c r="E129" i="27" s="1"/>
  <c r="B121" i="27"/>
  <c r="E121" i="27" s="1"/>
  <c r="B113" i="27"/>
  <c r="E113" i="27" s="1"/>
  <c r="B105" i="27"/>
  <c r="E105" i="27" s="1"/>
  <c r="B97" i="27"/>
  <c r="E97" i="27" s="1"/>
  <c r="B89" i="27"/>
  <c r="E89" i="27" s="1"/>
  <c r="B81" i="27"/>
  <c r="E81" i="27" s="1"/>
  <c r="B73" i="27"/>
  <c r="E73" i="27" s="1"/>
  <c r="B65" i="27"/>
  <c r="E65" i="27" s="1"/>
  <c r="B57" i="27"/>
  <c r="E57" i="27" s="1"/>
  <c r="B49" i="27"/>
  <c r="E49" i="27" s="1"/>
  <c r="B41" i="27"/>
  <c r="B33" i="27"/>
  <c r="E33" i="27" s="1"/>
  <c r="B7" i="27"/>
  <c r="E7" i="27" s="1"/>
  <c r="C29" i="27"/>
  <c r="C25" i="27"/>
  <c r="C21" i="27"/>
  <c r="D20" i="24"/>
  <c r="C428" i="12"/>
  <c r="D66" i="8"/>
  <c r="H66" i="8" s="1"/>
  <c r="D99" i="8"/>
  <c r="H99" i="8" s="1"/>
  <c r="D17" i="8"/>
  <c r="G17" i="8" s="1"/>
  <c r="D34" i="8"/>
  <c r="H34" i="8" s="1"/>
  <c r="D49" i="8"/>
  <c r="G49" i="8" s="1"/>
  <c r="D76" i="8"/>
  <c r="D7" i="22"/>
  <c r="D8" i="22"/>
  <c r="D9" i="22"/>
  <c r="H24" i="25"/>
  <c r="H21" i="25"/>
  <c r="K21" i="25" s="1"/>
  <c r="H20" i="25"/>
  <c r="K20" i="25" s="1"/>
  <c r="L87" i="12"/>
  <c r="H16" i="25"/>
  <c r="F22" i="9"/>
  <c r="F29" i="9" s="1"/>
  <c r="H25" i="12"/>
  <c r="D30" i="13"/>
  <c r="D37" i="13"/>
  <c r="G55" i="10" s="1"/>
  <c r="D41" i="13"/>
  <c r="D62" i="8"/>
  <c r="H62" i="8" s="1"/>
  <c r="L488" i="12"/>
  <c r="L474" i="12"/>
  <c r="L229" i="12"/>
  <c r="L236" i="12"/>
  <c r="L243" i="12"/>
  <c r="L250" i="12"/>
  <c r="L257" i="12"/>
  <c r="L264" i="12"/>
  <c r="L271" i="12"/>
  <c r="L278" i="12"/>
  <c r="L299" i="12"/>
  <c r="L313" i="12"/>
  <c r="L320" i="12"/>
  <c r="L327" i="12"/>
  <c r="L334" i="12"/>
  <c r="L341" i="12"/>
  <c r="L348" i="12"/>
  <c r="L355" i="12"/>
  <c r="L369" i="12"/>
  <c r="L376" i="12"/>
  <c r="L383" i="12"/>
  <c r="L390" i="12"/>
  <c r="L397" i="12"/>
  <c r="L404" i="12"/>
  <c r="L411" i="12"/>
  <c r="L418" i="12"/>
  <c r="L425" i="12"/>
  <c r="L432" i="12"/>
  <c r="L439" i="12"/>
  <c r="L453" i="12"/>
  <c r="L460" i="12"/>
  <c r="B1995" i="27"/>
  <c r="E1995" i="27" s="1"/>
  <c r="B1983" i="27"/>
  <c r="E1983" i="27" s="1"/>
  <c r="B1963" i="27"/>
  <c r="E1963" i="27" s="1"/>
  <c r="B1931" i="27"/>
  <c r="E1931" i="27" s="1"/>
  <c r="B1909" i="27"/>
  <c r="E1909" i="27" s="1"/>
  <c r="B1899" i="27"/>
  <c r="E1899" i="27" s="1"/>
  <c r="B1887" i="27"/>
  <c r="E1887" i="27" s="1"/>
  <c r="B1877" i="27"/>
  <c r="E1877" i="27" s="1"/>
  <c r="B1867" i="27"/>
  <c r="E1867" i="27" s="1"/>
  <c r="B1815" i="27"/>
  <c r="E1815" i="27" s="1"/>
  <c r="B1775" i="27"/>
  <c r="E1775" i="27" s="1"/>
  <c r="B1647" i="27"/>
  <c r="E1647" i="27" s="1"/>
  <c r="B1583" i="27"/>
  <c r="E1583" i="27" s="1"/>
  <c r="B1478" i="27"/>
  <c r="E1478" i="27" s="1"/>
  <c r="B1455" i="27"/>
  <c r="E1455" i="27" s="1"/>
  <c r="B1263" i="27"/>
  <c r="E1263" i="27" s="1"/>
  <c r="B917" i="27"/>
  <c r="E917" i="27" s="1"/>
  <c r="B861" i="27"/>
  <c r="E861" i="27" s="1"/>
  <c r="B800" i="27"/>
  <c r="E800" i="27" s="1"/>
  <c r="B520" i="27"/>
  <c r="E520" i="27" s="1"/>
  <c r="B457" i="27"/>
  <c r="E457" i="27" s="1"/>
  <c r="B228" i="27"/>
  <c r="E228" i="27" s="1"/>
  <c r="B140" i="27"/>
  <c r="E140" i="27" s="1"/>
  <c r="C155" i="12"/>
  <c r="D16" i="24"/>
  <c r="C309" i="12"/>
  <c r="D38" i="24"/>
  <c r="D40" i="24"/>
  <c r="C323" i="12"/>
  <c r="C241" i="12"/>
  <c r="O237" i="12"/>
  <c r="O241" i="12"/>
  <c r="O242" i="12"/>
  <c r="O238" i="12"/>
  <c r="O243" i="12"/>
  <c r="C242" i="12"/>
  <c r="C243" i="12" s="1"/>
  <c r="C240" i="12"/>
  <c r="O240" i="12"/>
  <c r="O239" i="12"/>
  <c r="I996" i="27"/>
  <c r="H996" i="27" s="1"/>
  <c r="C1163" i="27"/>
  <c r="C1155" i="27"/>
  <c r="C1123" i="27"/>
  <c r="C1993" i="27"/>
  <c r="F1993" i="27"/>
  <c r="G1993" i="27"/>
  <c r="B1993" i="27"/>
  <c r="E1993" i="27" s="1"/>
  <c r="C1985" i="27"/>
  <c r="F1985" i="27"/>
  <c r="G1985" i="27"/>
  <c r="B1985" i="27"/>
  <c r="E1985" i="27" s="1"/>
  <c r="C1977" i="27"/>
  <c r="F1977" i="27"/>
  <c r="G1977" i="27"/>
  <c r="B1977" i="27"/>
  <c r="E1977" i="27" s="1"/>
  <c r="C1969" i="27"/>
  <c r="F1969" i="27"/>
  <c r="G1969" i="27"/>
  <c r="B1969" i="27"/>
  <c r="E1969" i="27" s="1"/>
  <c r="C1961" i="27"/>
  <c r="F1961" i="27"/>
  <c r="G1961" i="27"/>
  <c r="B1961" i="27"/>
  <c r="E1961" i="27" s="1"/>
  <c r="C1953" i="27"/>
  <c r="G1953" i="27"/>
  <c r="F1953" i="27"/>
  <c r="B1953" i="27"/>
  <c r="E1953" i="27" s="1"/>
  <c r="C1945" i="27"/>
  <c r="F1945" i="27"/>
  <c r="G1945" i="27"/>
  <c r="B1945" i="27"/>
  <c r="E1945" i="27" s="1"/>
  <c r="C1937" i="27"/>
  <c r="F1937" i="27"/>
  <c r="G1937" i="27"/>
  <c r="B1937" i="27"/>
  <c r="E1937" i="27" s="1"/>
  <c r="C1929" i="27"/>
  <c r="F1929" i="27"/>
  <c r="G1929" i="27"/>
  <c r="B1929" i="27"/>
  <c r="E1929" i="27" s="1"/>
  <c r="C1921" i="27"/>
  <c r="F1921" i="27"/>
  <c r="G1921" i="27"/>
  <c r="B1921" i="27"/>
  <c r="E1921" i="27" s="1"/>
  <c r="F1913" i="27"/>
  <c r="G1913" i="27"/>
  <c r="B1913" i="27"/>
  <c r="E1913" i="27" s="1"/>
  <c r="C1913" i="27"/>
  <c r="C1905" i="27"/>
  <c r="F1905" i="27"/>
  <c r="G1905" i="27"/>
  <c r="B1905" i="27"/>
  <c r="E1905" i="27" s="1"/>
  <c r="C1890" i="27"/>
  <c r="F1890" i="27"/>
  <c r="G1890" i="27"/>
  <c r="B1890" i="27"/>
  <c r="E1890" i="27" s="1"/>
  <c r="C1882" i="27"/>
  <c r="F1882" i="27"/>
  <c r="G1882" i="27"/>
  <c r="B1882" i="27"/>
  <c r="E1882" i="27" s="1"/>
  <c r="C1874" i="27"/>
  <c r="F1874" i="27"/>
  <c r="G1874" i="27"/>
  <c r="B1874" i="27"/>
  <c r="E1874" i="27" s="1"/>
  <c r="C1866" i="27"/>
  <c r="F1866" i="27"/>
  <c r="G1866" i="27"/>
  <c r="B1866" i="27"/>
  <c r="E1866" i="27" s="1"/>
  <c r="C1858" i="27"/>
  <c r="F1858" i="27"/>
  <c r="G1858" i="27"/>
  <c r="B1858" i="27"/>
  <c r="E1858" i="27" s="1"/>
  <c r="C1850" i="27"/>
  <c r="F1850" i="27"/>
  <c r="G1850" i="27"/>
  <c r="B1850" i="27"/>
  <c r="E1850" i="27" s="1"/>
  <c r="C1842" i="27"/>
  <c r="F1842" i="27"/>
  <c r="G1842" i="27"/>
  <c r="B1842" i="27"/>
  <c r="E1842" i="27" s="1"/>
  <c r="C1834" i="27"/>
  <c r="F1834" i="27"/>
  <c r="G1834" i="27"/>
  <c r="B1834" i="27"/>
  <c r="E1834" i="27" s="1"/>
  <c r="F1826" i="27"/>
  <c r="C1826" i="27"/>
  <c r="G1826" i="27"/>
  <c r="B1826" i="27"/>
  <c r="E1826" i="27" s="1"/>
  <c r="C1818" i="27"/>
  <c r="F1818" i="27"/>
  <c r="G1818" i="27"/>
  <c r="B1818" i="27"/>
  <c r="E1818" i="27" s="1"/>
  <c r="C1810" i="27"/>
  <c r="F1810" i="27"/>
  <c r="G1810" i="27"/>
  <c r="B1810" i="27"/>
  <c r="E1810" i="27" s="1"/>
  <c r="C1802" i="27"/>
  <c r="F1802" i="27"/>
  <c r="G1802" i="27"/>
  <c r="B1802" i="27"/>
  <c r="E1802" i="27" s="1"/>
  <c r="C1794" i="27"/>
  <c r="F1794" i="27"/>
  <c r="G1794" i="27"/>
  <c r="B1794" i="27"/>
  <c r="E1794" i="27" s="1"/>
  <c r="C1786" i="27"/>
  <c r="F1786" i="27"/>
  <c r="G1786" i="27"/>
  <c r="B1786" i="27"/>
  <c r="E1786" i="27" s="1"/>
  <c r="C1778" i="27"/>
  <c r="F1778" i="27"/>
  <c r="G1778" i="27"/>
  <c r="B1778" i="27"/>
  <c r="E1778" i="27" s="1"/>
  <c r="C1770" i="27"/>
  <c r="F1770" i="27"/>
  <c r="G1770" i="27"/>
  <c r="B1770" i="27"/>
  <c r="E1770" i="27" s="1"/>
  <c r="C1762" i="27"/>
  <c r="F1762" i="27"/>
  <c r="G1762" i="27"/>
  <c r="B1762" i="27"/>
  <c r="E1762" i="27" s="1"/>
  <c r="C1754" i="27"/>
  <c r="F1754" i="27"/>
  <c r="G1754" i="27"/>
  <c r="B1754" i="27"/>
  <c r="E1754" i="27" s="1"/>
  <c r="C1746" i="27"/>
  <c r="F1746" i="27"/>
  <c r="B1746" i="27"/>
  <c r="E1746" i="27" s="1"/>
  <c r="G1746" i="27"/>
  <c r="B1178" i="27"/>
  <c r="E1178" i="27" s="1"/>
  <c r="B331" i="27"/>
  <c r="E331" i="27" s="1"/>
  <c r="B315" i="27"/>
  <c r="E315" i="27" s="1"/>
  <c r="B171" i="27"/>
  <c r="E171" i="27" s="1"/>
  <c r="B59" i="27"/>
  <c r="E59" i="27" s="1"/>
  <c r="B1627" i="27"/>
  <c r="E1627" i="27" s="1"/>
  <c r="C1962" i="27"/>
  <c r="F1962" i="27"/>
  <c r="G1962" i="27"/>
  <c r="B1962" i="27"/>
  <c r="E1962" i="27" s="1"/>
  <c r="C1914" i="27"/>
  <c r="F1914" i="27"/>
  <c r="G1914" i="27"/>
  <c r="B1914" i="27"/>
  <c r="E1914" i="27" s="1"/>
  <c r="C1875" i="27"/>
  <c r="F1875" i="27"/>
  <c r="G1875" i="27"/>
  <c r="B1875" i="27"/>
  <c r="E1875" i="27" s="1"/>
  <c r="C1835" i="27"/>
  <c r="F1835" i="27"/>
  <c r="G1835" i="27"/>
  <c r="B1835" i="27"/>
  <c r="E1835" i="27" s="1"/>
  <c r="C1811" i="27"/>
  <c r="F1811" i="27"/>
  <c r="G1811" i="27"/>
  <c r="B1811" i="27"/>
  <c r="E1811" i="27" s="1"/>
  <c r="C1771" i="27"/>
  <c r="F1771" i="27"/>
  <c r="G1771" i="27"/>
  <c r="B1771" i="27"/>
  <c r="E1771" i="27" s="1"/>
  <c r="C1747" i="27"/>
  <c r="F1747" i="27"/>
  <c r="G1747" i="27"/>
  <c r="B1747" i="27"/>
  <c r="E1747" i="27" s="1"/>
  <c r="C1699" i="27"/>
  <c r="F1699" i="27"/>
  <c r="B1699" i="27"/>
  <c r="E1699" i="27" s="1"/>
  <c r="G1699" i="27"/>
  <c r="C1659" i="27"/>
  <c r="F1659" i="27"/>
  <c r="G1659" i="27"/>
  <c r="B1659" i="27"/>
  <c r="E1659" i="27" s="1"/>
  <c r="C1643" i="27"/>
  <c r="F1643" i="27"/>
  <c r="G1643" i="27"/>
  <c r="B1643" i="27"/>
  <c r="E1643" i="27" s="1"/>
  <c r="C1603" i="27"/>
  <c r="F1603" i="27"/>
  <c r="G1603" i="27"/>
  <c r="B1603" i="27"/>
  <c r="E1603" i="27" s="1"/>
  <c r="C1563" i="27"/>
  <c r="F1563" i="27"/>
  <c r="G1563" i="27"/>
  <c r="C1547" i="27"/>
  <c r="F1547" i="27"/>
  <c r="B1547" i="27"/>
  <c r="E1547" i="27" s="1"/>
  <c r="G1547" i="27"/>
  <c r="C1515" i="27"/>
  <c r="F1515" i="27"/>
  <c r="G1515" i="27"/>
  <c r="B1515" i="27"/>
  <c r="E1515" i="27" s="1"/>
  <c r="C1483" i="27"/>
  <c r="F1483" i="27"/>
  <c r="G1483" i="27"/>
  <c r="B1483" i="27"/>
  <c r="E1483" i="27" s="1"/>
  <c r="C1443" i="27"/>
  <c r="F1443" i="27"/>
  <c r="G1443" i="27"/>
  <c r="B1443" i="27"/>
  <c r="E1443" i="27" s="1"/>
  <c r="C1395" i="27"/>
  <c r="F1395" i="27"/>
  <c r="G1395" i="27"/>
  <c r="B1395" i="27"/>
  <c r="E1395" i="27" s="1"/>
  <c r="C1363" i="27"/>
  <c r="F1363" i="27"/>
  <c r="G1363" i="27"/>
  <c r="B1363" i="27"/>
  <c r="E1363" i="27" s="1"/>
  <c r="C1307" i="27"/>
  <c r="F1307" i="27"/>
  <c r="G1307" i="27"/>
  <c r="C1243" i="27"/>
  <c r="F1243" i="27"/>
  <c r="G1243" i="27"/>
  <c r="C1195" i="27"/>
  <c r="F1195" i="27"/>
  <c r="G1195" i="27"/>
  <c r="B1195" i="27"/>
  <c r="E1195" i="27" s="1"/>
  <c r="C1171" i="27"/>
  <c r="F1171" i="27"/>
  <c r="G1171" i="27"/>
  <c r="B1171" i="27"/>
  <c r="E1171" i="27" s="1"/>
  <c r="F1123" i="27"/>
  <c r="G1123" i="27"/>
  <c r="C1083" i="27"/>
  <c r="F1083" i="27"/>
  <c r="G1083" i="27"/>
  <c r="B1083" i="27"/>
  <c r="E1083" i="27" s="1"/>
  <c r="C1059" i="27"/>
  <c r="F1059" i="27"/>
  <c r="G1059" i="27"/>
  <c r="B1059" i="27"/>
  <c r="E1059" i="27" s="1"/>
  <c r="C1043" i="27"/>
  <c r="F1043" i="27"/>
  <c r="G1043" i="27"/>
  <c r="F1028" i="27"/>
  <c r="G1028" i="27"/>
  <c r="F1020" i="27"/>
  <c r="G1020" i="27"/>
  <c r="C988" i="27"/>
  <c r="F988" i="27"/>
  <c r="B988" i="27"/>
  <c r="E988" i="27" s="1"/>
  <c r="G988" i="27"/>
  <c r="C908" i="27"/>
  <c r="F908" i="27"/>
  <c r="B908" i="27"/>
  <c r="E908" i="27" s="1"/>
  <c r="G908" i="27"/>
  <c r="O228" i="12"/>
  <c r="I27" i="12"/>
  <c r="D77" i="8"/>
  <c r="G77" i="8" s="1"/>
  <c r="D1059" i="27"/>
  <c r="D1083" i="27"/>
  <c r="D1187" i="27"/>
  <c r="D1259" i="27"/>
  <c r="D1355" i="27"/>
  <c r="D1387" i="27"/>
  <c r="D1443" i="27"/>
  <c r="D1515" i="27"/>
  <c r="D1659" i="27"/>
  <c r="D1699" i="27"/>
  <c r="D1755" i="27"/>
  <c r="D1795" i="27"/>
  <c r="D1811" i="27"/>
  <c r="D1883" i="27"/>
  <c r="I900" i="27"/>
  <c r="H900" i="27" s="1"/>
  <c r="I1347" i="27"/>
  <c r="H1347" i="27" s="1"/>
  <c r="D34" i="13"/>
  <c r="C1139" i="27"/>
  <c r="O139" i="12"/>
  <c r="O178" i="12"/>
  <c r="C192" i="12"/>
  <c r="O249" i="12"/>
  <c r="O365" i="12"/>
  <c r="C304" i="12"/>
  <c r="O300" i="12"/>
  <c r="O425" i="12"/>
  <c r="O319" i="12"/>
  <c r="O371" i="12"/>
  <c r="O96" i="12"/>
  <c r="O136" i="12"/>
  <c r="K25" i="12"/>
  <c r="J26" i="12"/>
  <c r="C324" i="12"/>
  <c r="C359" i="12"/>
  <c r="O325" i="12"/>
  <c r="D28" i="24"/>
  <c r="E11" i="3"/>
  <c r="D9" i="8" s="1"/>
  <c r="D83" i="8"/>
  <c r="G83" i="8" s="1"/>
  <c r="D96" i="8"/>
  <c r="D87" i="8"/>
  <c r="G87" i="8" s="1"/>
  <c r="D41" i="8"/>
  <c r="G41" i="8" s="1"/>
  <c r="D47" i="8"/>
  <c r="H47" i="8" s="1"/>
  <c r="D84" i="8"/>
  <c r="G84" i="8" s="1"/>
  <c r="D30" i="8"/>
  <c r="G30" i="8" s="1"/>
  <c r="I23" i="13"/>
  <c r="H22" i="25"/>
  <c r="H13" i="25"/>
  <c r="D852" i="27"/>
  <c r="D908" i="27"/>
  <c r="D932" i="27"/>
  <c r="D972" i="27"/>
  <c r="D988" i="27"/>
  <c r="D1020" i="27"/>
  <c r="D1028" i="27"/>
  <c r="D22" i="29"/>
  <c r="F120" i="1"/>
  <c r="I1020" i="27"/>
  <c r="H1020" i="27" s="1"/>
  <c r="I1243" i="27"/>
  <c r="H1243" i="27" s="1"/>
  <c r="I1363" i="27"/>
  <c r="H1363" i="27" s="1"/>
  <c r="I1379" i="27"/>
  <c r="H1379" i="27" s="1"/>
  <c r="I1507" i="27"/>
  <c r="H1507" i="27" s="1"/>
  <c r="I1763" i="27"/>
  <c r="H1763" i="27" s="1"/>
  <c r="D54" i="8"/>
  <c r="H54" i="8" s="1"/>
  <c r="D90" i="8"/>
  <c r="H90" i="8" s="1"/>
  <c r="B1028" i="27"/>
  <c r="E1028" i="27" s="1"/>
  <c r="B1020" i="27"/>
  <c r="E1020" i="27" s="1"/>
  <c r="C1992" i="27"/>
  <c r="F1992" i="27"/>
  <c r="G1992" i="27"/>
  <c r="B1992" i="27"/>
  <c r="E1992" i="27" s="1"/>
  <c r="C1984" i="27"/>
  <c r="F1984" i="27"/>
  <c r="G1984" i="27"/>
  <c r="B1984" i="27"/>
  <c r="E1984" i="27" s="1"/>
  <c r="C1976" i="27"/>
  <c r="F1976" i="27"/>
  <c r="G1976" i="27"/>
  <c r="B1976" i="27"/>
  <c r="E1976" i="27" s="1"/>
  <c r="C1968" i="27"/>
  <c r="F1968" i="27"/>
  <c r="G1968" i="27"/>
  <c r="B1968" i="27"/>
  <c r="E1968" i="27" s="1"/>
  <c r="C1960" i="27"/>
  <c r="F1960" i="27"/>
  <c r="G1960" i="27"/>
  <c r="B1960" i="27"/>
  <c r="E1960" i="27" s="1"/>
  <c r="C1952" i="27"/>
  <c r="G1952" i="27"/>
  <c r="F1952" i="27"/>
  <c r="B1952" i="27"/>
  <c r="E1952" i="27" s="1"/>
  <c r="C1944" i="27"/>
  <c r="F1944" i="27"/>
  <c r="G1944" i="27"/>
  <c r="B1944" i="27"/>
  <c r="E1944" i="27" s="1"/>
  <c r="C1936" i="27"/>
  <c r="F1936" i="27"/>
  <c r="G1936" i="27"/>
  <c r="B1936" i="27"/>
  <c r="E1936" i="27" s="1"/>
  <c r="C1928" i="27"/>
  <c r="F1928" i="27"/>
  <c r="G1928" i="27"/>
  <c r="B1928" i="27"/>
  <c r="E1928" i="27" s="1"/>
  <c r="C1920" i="27"/>
  <c r="F1920" i="27"/>
  <c r="G1920" i="27"/>
  <c r="B1920" i="27"/>
  <c r="E1920" i="27" s="1"/>
  <c r="C1912" i="27"/>
  <c r="G1912" i="27"/>
  <c r="F1912" i="27"/>
  <c r="B1912" i="27"/>
  <c r="E1912" i="27" s="1"/>
  <c r="C1904" i="27"/>
  <c r="F1904" i="27"/>
  <c r="G1904" i="27"/>
  <c r="B1904" i="27"/>
  <c r="E1904" i="27" s="1"/>
  <c r="C1897" i="27"/>
  <c r="F1897" i="27"/>
  <c r="G1897" i="27"/>
  <c r="B1897" i="27"/>
  <c r="E1897" i="27" s="1"/>
  <c r="C1889" i="27"/>
  <c r="F1889" i="27"/>
  <c r="G1889" i="27"/>
  <c r="B1889" i="27"/>
  <c r="E1889" i="27" s="1"/>
  <c r="C1881" i="27"/>
  <c r="F1881" i="27"/>
  <c r="G1881" i="27"/>
  <c r="B1881" i="27"/>
  <c r="E1881" i="27" s="1"/>
  <c r="C1873" i="27"/>
  <c r="F1873" i="27"/>
  <c r="G1873" i="27"/>
  <c r="B1873" i="27"/>
  <c r="E1873" i="27" s="1"/>
  <c r="C1865" i="27"/>
  <c r="G1865" i="27"/>
  <c r="F1865" i="27"/>
  <c r="B1865" i="27"/>
  <c r="E1865" i="27" s="1"/>
  <c r="C1857" i="27"/>
  <c r="F1857" i="27"/>
  <c r="G1857" i="27"/>
  <c r="B1857" i="27"/>
  <c r="E1857" i="27" s="1"/>
  <c r="C1849" i="27"/>
  <c r="F1849" i="27"/>
  <c r="G1849" i="27"/>
  <c r="B1849" i="27"/>
  <c r="E1849" i="27" s="1"/>
  <c r="C1841" i="27"/>
  <c r="F1841" i="27"/>
  <c r="G1841" i="27"/>
  <c r="B1841" i="27"/>
  <c r="E1841" i="27" s="1"/>
  <c r="C1833" i="27"/>
  <c r="F1833" i="27"/>
  <c r="G1833" i="27"/>
  <c r="B1833" i="27"/>
  <c r="E1833" i="27" s="1"/>
  <c r="C1825" i="27"/>
  <c r="G1825" i="27"/>
  <c r="F1825" i="27"/>
  <c r="B1825" i="27"/>
  <c r="E1825" i="27" s="1"/>
  <c r="C1817" i="27"/>
  <c r="F1817" i="27"/>
  <c r="G1817" i="27"/>
  <c r="B1817" i="27"/>
  <c r="E1817" i="27" s="1"/>
  <c r="C1809" i="27"/>
  <c r="F1809" i="27"/>
  <c r="G1809" i="27"/>
  <c r="B1809" i="27"/>
  <c r="E1809" i="27" s="1"/>
  <c r="C1801" i="27"/>
  <c r="F1801" i="27"/>
  <c r="G1801" i="27"/>
  <c r="B1801" i="27"/>
  <c r="E1801" i="27" s="1"/>
  <c r="C1793" i="27"/>
  <c r="F1793" i="27"/>
  <c r="G1793" i="27"/>
  <c r="B1793" i="27"/>
  <c r="E1793" i="27" s="1"/>
  <c r="C1785" i="27"/>
  <c r="F1785" i="27"/>
  <c r="G1785" i="27"/>
  <c r="B1785" i="27"/>
  <c r="E1785" i="27" s="1"/>
  <c r="C1777" i="27"/>
  <c r="F1777" i="27"/>
  <c r="G1777" i="27"/>
  <c r="B1777" i="27"/>
  <c r="E1777" i="27" s="1"/>
  <c r="C1769" i="27"/>
  <c r="F1769" i="27"/>
  <c r="G1769" i="27"/>
  <c r="B1769" i="27"/>
  <c r="E1769" i="27" s="1"/>
  <c r="C1761" i="27"/>
  <c r="F1761" i="27"/>
  <c r="G1761" i="27"/>
  <c r="B1761" i="27"/>
  <c r="E1761" i="27" s="1"/>
  <c r="C1753" i="27"/>
  <c r="F1753" i="27"/>
  <c r="G1753" i="27"/>
  <c r="B1753" i="27"/>
  <c r="E1753" i="27" s="1"/>
  <c r="C1745" i="27"/>
  <c r="F1745" i="27"/>
  <c r="G1745" i="27"/>
  <c r="B1745" i="27"/>
  <c r="E1745" i="27" s="1"/>
  <c r="C1737" i="27"/>
  <c r="F1737" i="27"/>
  <c r="B1737" i="27"/>
  <c r="E1737" i="27" s="1"/>
  <c r="G1737" i="27"/>
  <c r="C1729" i="27"/>
  <c r="F1729" i="27"/>
  <c r="G1729" i="27"/>
  <c r="B1729" i="27"/>
  <c r="E1729" i="27" s="1"/>
  <c r="C1721" i="27"/>
  <c r="F1721" i="27"/>
  <c r="G1721" i="27"/>
  <c r="B1721" i="27"/>
  <c r="E1721" i="27" s="1"/>
  <c r="C1713" i="27"/>
  <c r="F1713" i="27"/>
  <c r="G1713" i="27"/>
  <c r="B1713" i="27"/>
  <c r="E1713" i="27" s="1"/>
  <c r="C1705" i="27"/>
  <c r="F1705" i="27"/>
  <c r="G1705" i="27"/>
  <c r="B1705" i="27"/>
  <c r="E1705" i="27" s="1"/>
  <c r="C1697" i="27"/>
  <c r="G1697" i="27"/>
  <c r="B1697" i="27"/>
  <c r="E1697" i="27" s="1"/>
  <c r="F1697" i="27"/>
  <c r="C1689" i="27"/>
  <c r="F1689" i="27"/>
  <c r="G1689" i="27"/>
  <c r="B1689" i="27"/>
  <c r="E1689" i="27" s="1"/>
  <c r="C1681" i="27"/>
  <c r="F1681" i="27"/>
  <c r="B1681" i="27"/>
  <c r="E1681" i="27" s="1"/>
  <c r="G1681" i="27"/>
  <c r="C1673" i="27"/>
  <c r="F1673" i="27"/>
  <c r="B1673" i="27"/>
  <c r="E1673" i="27" s="1"/>
  <c r="G1673" i="27"/>
  <c r="C1665" i="27"/>
  <c r="F1665" i="27"/>
  <c r="G1665" i="27"/>
  <c r="B1665" i="27"/>
  <c r="E1665" i="27" s="1"/>
  <c r="C1657" i="27"/>
  <c r="F1657" i="27"/>
  <c r="G1657" i="27"/>
  <c r="B1657" i="27"/>
  <c r="E1657" i="27" s="1"/>
  <c r="C1649" i="27"/>
  <c r="F1649" i="27"/>
  <c r="G1649" i="27"/>
  <c r="B1649" i="27"/>
  <c r="E1649" i="27" s="1"/>
  <c r="C1641" i="27"/>
  <c r="F1641" i="27"/>
  <c r="G1641" i="27"/>
  <c r="B1641" i="27"/>
  <c r="E1641" i="27" s="1"/>
  <c r="C1633" i="27"/>
  <c r="F1633" i="27"/>
  <c r="G1633" i="27"/>
  <c r="B1633" i="27"/>
  <c r="E1633" i="27" s="1"/>
  <c r="C1625" i="27"/>
  <c r="F1625" i="27"/>
  <c r="G1625" i="27"/>
  <c r="B1625" i="27"/>
  <c r="E1625" i="27" s="1"/>
  <c r="C1617" i="27"/>
  <c r="F1617" i="27"/>
  <c r="G1617" i="27"/>
  <c r="B1617" i="27"/>
  <c r="E1617" i="27" s="1"/>
  <c r="C1609" i="27"/>
  <c r="F1609" i="27"/>
  <c r="G1609" i="27"/>
  <c r="B1609" i="27"/>
  <c r="E1609" i="27" s="1"/>
  <c r="C1601" i="27"/>
  <c r="F1601" i="27"/>
  <c r="G1601" i="27"/>
  <c r="B1601" i="27"/>
  <c r="E1601" i="27" s="1"/>
  <c r="C1593" i="27"/>
  <c r="F1593" i="27"/>
  <c r="G1593" i="27"/>
  <c r="B1593" i="27"/>
  <c r="E1593" i="27" s="1"/>
  <c r="C1585" i="27"/>
  <c r="F1585" i="27"/>
  <c r="G1585" i="27"/>
  <c r="B1585" i="27"/>
  <c r="E1585" i="27" s="1"/>
  <c r="C1577" i="27"/>
  <c r="F1577" i="27"/>
  <c r="G1577" i="27"/>
  <c r="B1577" i="27"/>
  <c r="E1577" i="27" s="1"/>
  <c r="C1569" i="27"/>
  <c r="F1569" i="27"/>
  <c r="B1569" i="27"/>
  <c r="E1569" i="27" s="1"/>
  <c r="G1569" i="27"/>
  <c r="C1561" i="27"/>
  <c r="F1561" i="27"/>
  <c r="G1561" i="27"/>
  <c r="B1561" i="27"/>
  <c r="E1561" i="27" s="1"/>
  <c r="C1553" i="27"/>
  <c r="F1553" i="27"/>
  <c r="G1553" i="27"/>
  <c r="B1553" i="27"/>
  <c r="E1553" i="27" s="1"/>
  <c r="C1545" i="27"/>
  <c r="F1545" i="27"/>
  <c r="G1545" i="27"/>
  <c r="B1545" i="27"/>
  <c r="E1545" i="27" s="1"/>
  <c r="C1537" i="27"/>
  <c r="F1537" i="27"/>
  <c r="G1537" i="27"/>
  <c r="B1537" i="27"/>
  <c r="E1537" i="27" s="1"/>
  <c r="C1529" i="27"/>
  <c r="F1529" i="27"/>
  <c r="G1529" i="27"/>
  <c r="B1529" i="27"/>
  <c r="E1529" i="27" s="1"/>
  <c r="C1521" i="27"/>
  <c r="F1521" i="27"/>
  <c r="G1521" i="27"/>
  <c r="B1521" i="27"/>
  <c r="E1521" i="27" s="1"/>
  <c r="C1513" i="27"/>
  <c r="F1513" i="27"/>
  <c r="G1513" i="27"/>
  <c r="B1513" i="27"/>
  <c r="E1513" i="27" s="1"/>
  <c r="C1505" i="27"/>
  <c r="G1505" i="27"/>
  <c r="F1505" i="27"/>
  <c r="B1505" i="27"/>
  <c r="E1505" i="27" s="1"/>
  <c r="C1497" i="27"/>
  <c r="F1497" i="27"/>
  <c r="G1497" i="27"/>
  <c r="B1497" i="27"/>
  <c r="E1497" i="27" s="1"/>
  <c r="C1489" i="27"/>
  <c r="F1489" i="27"/>
  <c r="G1489" i="27"/>
  <c r="B1489" i="27"/>
  <c r="E1489" i="27" s="1"/>
  <c r="C1481" i="27"/>
  <c r="G1481" i="27"/>
  <c r="F1481" i="27"/>
  <c r="B1481" i="27"/>
  <c r="E1481" i="27" s="1"/>
  <c r="C1473" i="27"/>
  <c r="F1473" i="27"/>
  <c r="G1473" i="27"/>
  <c r="B1473" i="27"/>
  <c r="E1473" i="27" s="1"/>
  <c r="C1465" i="27"/>
  <c r="F1465" i="27"/>
  <c r="G1465" i="27"/>
  <c r="B1465" i="27"/>
  <c r="E1465" i="27" s="1"/>
  <c r="C1457" i="27"/>
  <c r="F1457" i="27"/>
  <c r="G1457" i="27"/>
  <c r="B1457" i="27"/>
  <c r="E1457" i="27" s="1"/>
  <c r="C1449" i="27"/>
  <c r="F1449" i="27"/>
  <c r="G1449" i="27"/>
  <c r="B1449" i="27"/>
  <c r="E1449" i="27" s="1"/>
  <c r="C1441" i="27"/>
  <c r="G1441" i="27"/>
  <c r="B1441" i="27"/>
  <c r="E1441" i="27" s="1"/>
  <c r="F1441" i="27"/>
  <c r="C1433" i="27"/>
  <c r="F1433" i="27"/>
  <c r="G1433" i="27"/>
  <c r="B1433" i="27"/>
  <c r="E1433" i="27" s="1"/>
  <c r="C1425" i="27"/>
  <c r="F1425" i="27"/>
  <c r="G1425" i="27"/>
  <c r="B1425" i="27"/>
  <c r="E1425" i="27" s="1"/>
  <c r="C1417" i="27"/>
  <c r="F1417" i="27"/>
  <c r="G1417" i="27"/>
  <c r="B1417" i="27"/>
  <c r="E1417" i="27" s="1"/>
  <c r="C1409" i="27"/>
  <c r="F1409" i="27"/>
  <c r="G1409" i="27"/>
  <c r="B1409" i="27"/>
  <c r="E1409" i="27" s="1"/>
  <c r="C1401" i="27"/>
  <c r="F1401" i="27"/>
  <c r="G1401" i="27"/>
  <c r="B1401" i="27"/>
  <c r="E1401" i="27" s="1"/>
  <c r="C1393" i="27"/>
  <c r="F1393" i="27"/>
  <c r="G1393" i="27"/>
  <c r="B1393" i="27"/>
  <c r="E1393" i="27" s="1"/>
  <c r="C1385" i="27"/>
  <c r="F1385" i="27"/>
  <c r="G1385" i="27"/>
  <c r="B1385" i="27"/>
  <c r="E1385" i="27" s="1"/>
  <c r="C1377" i="27"/>
  <c r="F1377" i="27"/>
  <c r="G1377" i="27"/>
  <c r="B1377" i="27"/>
  <c r="E1377" i="27" s="1"/>
  <c r="C1369" i="27"/>
  <c r="F1369" i="27"/>
  <c r="G1369" i="27"/>
  <c r="B1369" i="27"/>
  <c r="E1369" i="27" s="1"/>
  <c r="C1361" i="27"/>
  <c r="F1361" i="27"/>
  <c r="G1361" i="27"/>
  <c r="B1361" i="27"/>
  <c r="E1361" i="27" s="1"/>
  <c r="C1353" i="27"/>
  <c r="G1353" i="27"/>
  <c r="F1353" i="27"/>
  <c r="B1353" i="27"/>
  <c r="E1353" i="27" s="1"/>
  <c r="C1345" i="27"/>
  <c r="F1345" i="27"/>
  <c r="G1345" i="27"/>
  <c r="B1345" i="27"/>
  <c r="E1345" i="27" s="1"/>
  <c r="C1337" i="27"/>
  <c r="F1337" i="27"/>
  <c r="G1337" i="27"/>
  <c r="B1337" i="27"/>
  <c r="E1337" i="27" s="1"/>
  <c r="C1329" i="27"/>
  <c r="F1329" i="27"/>
  <c r="G1329" i="27"/>
  <c r="B1329" i="27"/>
  <c r="E1329" i="27" s="1"/>
  <c r="C1321" i="27"/>
  <c r="F1321" i="27"/>
  <c r="G1321" i="27"/>
  <c r="B1321" i="27"/>
  <c r="E1321" i="27" s="1"/>
  <c r="C1313" i="27"/>
  <c r="G1313" i="27"/>
  <c r="B1313" i="27"/>
  <c r="E1313" i="27" s="1"/>
  <c r="F1313" i="27"/>
  <c r="C1305" i="27"/>
  <c r="F1305" i="27"/>
  <c r="G1305" i="27"/>
  <c r="B1305" i="27"/>
  <c r="E1305" i="27" s="1"/>
  <c r="C1297" i="27"/>
  <c r="F1297" i="27"/>
  <c r="G1297" i="27"/>
  <c r="B1297" i="27"/>
  <c r="E1297" i="27" s="1"/>
  <c r="C1289" i="27"/>
  <c r="F1289" i="27"/>
  <c r="G1289" i="27"/>
  <c r="B1289" i="27"/>
  <c r="E1289" i="27" s="1"/>
  <c r="C1281" i="27"/>
  <c r="F1281" i="27"/>
  <c r="G1281" i="27"/>
  <c r="B1281" i="27"/>
  <c r="E1281" i="27" s="1"/>
  <c r="C1273" i="27"/>
  <c r="F1273" i="27"/>
  <c r="G1273" i="27"/>
  <c r="B1273" i="27"/>
  <c r="E1273" i="27" s="1"/>
  <c r="C1265" i="27"/>
  <c r="F1265" i="27"/>
  <c r="G1265" i="27"/>
  <c r="B1265" i="27"/>
  <c r="E1265" i="27" s="1"/>
  <c r="C1257" i="27"/>
  <c r="F1257" i="27"/>
  <c r="G1257" i="27"/>
  <c r="B1257" i="27"/>
  <c r="E1257" i="27" s="1"/>
  <c r="C1249" i="27"/>
  <c r="G1249" i="27"/>
  <c r="F1249" i="27"/>
  <c r="B1249" i="27"/>
  <c r="E1249" i="27" s="1"/>
  <c r="C1241" i="27"/>
  <c r="F1241" i="27"/>
  <c r="G1241" i="27"/>
  <c r="B1241" i="27"/>
  <c r="E1241" i="27" s="1"/>
  <c r="C1233" i="27"/>
  <c r="F1233" i="27"/>
  <c r="G1233" i="27"/>
  <c r="B1233" i="27"/>
  <c r="E1233" i="27" s="1"/>
  <c r="C1225" i="27"/>
  <c r="G1225" i="27"/>
  <c r="F1225" i="27"/>
  <c r="B1225" i="27"/>
  <c r="E1225" i="27" s="1"/>
  <c r="C1217" i="27"/>
  <c r="F1217" i="27"/>
  <c r="G1217" i="27"/>
  <c r="B1217" i="27"/>
  <c r="E1217" i="27" s="1"/>
  <c r="C1209" i="27"/>
  <c r="F1209" i="27"/>
  <c r="G1209" i="27"/>
  <c r="B1209" i="27"/>
  <c r="E1209" i="27" s="1"/>
  <c r="C1201" i="27"/>
  <c r="F1201" i="27"/>
  <c r="G1201" i="27"/>
  <c r="B1201" i="27"/>
  <c r="E1201" i="27" s="1"/>
  <c r="C1193" i="27"/>
  <c r="F1193" i="27"/>
  <c r="G1193" i="27"/>
  <c r="B1193" i="27"/>
  <c r="E1193" i="27" s="1"/>
  <c r="C1185" i="27"/>
  <c r="G1185" i="27"/>
  <c r="F1185" i="27"/>
  <c r="B1185" i="27"/>
  <c r="E1185" i="27" s="1"/>
  <c r="C1177" i="27"/>
  <c r="F1177" i="27"/>
  <c r="G1177" i="27"/>
  <c r="B1177" i="27"/>
  <c r="E1177" i="27" s="1"/>
  <c r="C1169" i="27"/>
  <c r="F1169" i="27"/>
  <c r="G1169" i="27"/>
  <c r="B1169" i="27"/>
  <c r="E1169" i="27" s="1"/>
  <c r="C1161" i="27"/>
  <c r="F1161" i="27"/>
  <c r="G1161" i="27"/>
  <c r="B1161" i="27"/>
  <c r="E1161" i="27" s="1"/>
  <c r="C1153" i="27"/>
  <c r="F1153" i="27"/>
  <c r="G1153" i="27"/>
  <c r="C1145" i="27"/>
  <c r="F1145" i="27"/>
  <c r="G1145" i="27"/>
  <c r="C1137" i="27"/>
  <c r="F1137" i="27"/>
  <c r="G1137" i="27"/>
  <c r="C1129" i="27"/>
  <c r="F1129" i="27"/>
  <c r="G1129" i="27"/>
  <c r="C1121" i="27"/>
  <c r="F1121" i="27"/>
  <c r="G1121" i="27"/>
  <c r="F1113" i="27"/>
  <c r="G1113" i="27"/>
  <c r="F1105" i="27"/>
  <c r="G1105" i="27"/>
  <c r="G1097" i="27"/>
  <c r="F1097" i="27"/>
  <c r="F1089" i="27"/>
  <c r="G1089" i="27"/>
  <c r="F1081" i="27"/>
  <c r="G1081" i="27"/>
  <c r="F1073" i="27"/>
  <c r="G1073" i="27"/>
  <c r="F1065" i="27"/>
  <c r="G1065" i="27"/>
  <c r="G1057" i="27"/>
  <c r="F1057" i="27"/>
  <c r="F1049" i="27"/>
  <c r="G1049" i="27"/>
  <c r="C1041" i="27"/>
  <c r="F1041" i="27"/>
  <c r="G1041" i="27"/>
  <c r="C1033" i="27"/>
  <c r="F1033" i="27"/>
  <c r="G1033" i="27"/>
  <c r="F1027" i="27"/>
  <c r="G1027" i="27"/>
  <c r="C1023" i="27"/>
  <c r="F1023" i="27"/>
  <c r="G1023" i="27"/>
  <c r="F1019" i="27"/>
  <c r="G1019" i="27"/>
  <c r="C1015" i="27"/>
  <c r="F1015" i="27"/>
  <c r="G1015" i="27"/>
  <c r="C1010" i="27"/>
  <c r="C1006" i="27"/>
  <c r="F1002" i="27"/>
  <c r="G1002" i="27"/>
  <c r="B1002" i="27"/>
  <c r="E1002" i="27" s="1"/>
  <c r="C994" i="27"/>
  <c r="F994" i="27"/>
  <c r="G994" i="27"/>
  <c r="B994" i="27"/>
  <c r="E994" i="27" s="1"/>
  <c r="C986" i="27"/>
  <c r="F986" i="27"/>
  <c r="B986" i="27"/>
  <c r="E986" i="27" s="1"/>
  <c r="G986" i="27"/>
  <c r="C978" i="27"/>
  <c r="F978" i="27"/>
  <c r="G978" i="27"/>
  <c r="B978" i="27"/>
  <c r="E978" i="27" s="1"/>
  <c r="C970" i="27"/>
  <c r="F970" i="27"/>
  <c r="G970" i="27"/>
  <c r="B970" i="27"/>
  <c r="E970" i="27" s="1"/>
  <c r="C962" i="27"/>
  <c r="F962" i="27"/>
  <c r="G962" i="27"/>
  <c r="B962" i="27"/>
  <c r="E962" i="27" s="1"/>
  <c r="C954" i="27"/>
  <c r="F954" i="27"/>
  <c r="G954" i="27"/>
  <c r="B954" i="27"/>
  <c r="E954" i="27" s="1"/>
  <c r="C946" i="27"/>
  <c r="F946" i="27"/>
  <c r="G946" i="27"/>
  <c r="B946" i="27"/>
  <c r="E946" i="27" s="1"/>
  <c r="C938" i="27"/>
  <c r="F938" i="27"/>
  <c r="B938" i="27"/>
  <c r="E938" i="27" s="1"/>
  <c r="G938" i="27"/>
  <c r="C930" i="27"/>
  <c r="F930" i="27"/>
  <c r="G930" i="27"/>
  <c r="B930" i="27"/>
  <c r="E930" i="27" s="1"/>
  <c r="C922" i="27"/>
  <c r="F922" i="27"/>
  <c r="B922" i="27"/>
  <c r="E922" i="27" s="1"/>
  <c r="G922" i="27"/>
  <c r="C914" i="27"/>
  <c r="F914" i="27"/>
  <c r="G914" i="27"/>
  <c r="B914" i="27"/>
  <c r="E914" i="27" s="1"/>
  <c r="C906" i="27"/>
  <c r="F906" i="27"/>
  <c r="G906" i="27"/>
  <c r="B906" i="27"/>
  <c r="E906" i="27" s="1"/>
  <c r="C898" i="27"/>
  <c r="F898" i="27"/>
  <c r="B898" i="27"/>
  <c r="E898" i="27" s="1"/>
  <c r="G898" i="27"/>
  <c r="C890" i="27"/>
  <c r="F890" i="27"/>
  <c r="G890" i="27"/>
  <c r="B890" i="27"/>
  <c r="E890" i="27" s="1"/>
  <c r="C882" i="27"/>
  <c r="F882" i="27"/>
  <c r="G882" i="27"/>
  <c r="B882" i="27"/>
  <c r="E882" i="27" s="1"/>
  <c r="C874" i="27"/>
  <c r="F874" i="27"/>
  <c r="G874" i="27"/>
  <c r="B874" i="27"/>
  <c r="E874" i="27" s="1"/>
  <c r="C866" i="27"/>
  <c r="F866" i="27"/>
  <c r="G866" i="27"/>
  <c r="B866" i="27"/>
  <c r="E866" i="27" s="1"/>
  <c r="C858" i="27"/>
  <c r="F858" i="27"/>
  <c r="G858" i="27"/>
  <c r="B858" i="27"/>
  <c r="E858" i="27" s="1"/>
  <c r="C850" i="27"/>
  <c r="F850" i="27"/>
  <c r="G850" i="27"/>
  <c r="B850" i="27"/>
  <c r="E850" i="27" s="1"/>
  <c r="C842" i="27"/>
  <c r="F842" i="27"/>
  <c r="G842" i="27"/>
  <c r="B842" i="27"/>
  <c r="E842" i="27" s="1"/>
  <c r="C834" i="27"/>
  <c r="F834" i="27"/>
  <c r="G834" i="27"/>
  <c r="B834" i="27"/>
  <c r="E834" i="27" s="1"/>
  <c r="C826" i="27"/>
  <c r="F826" i="27"/>
  <c r="G826" i="27"/>
  <c r="B826" i="27"/>
  <c r="E826" i="27" s="1"/>
  <c r="C818" i="27"/>
  <c r="F818" i="27"/>
  <c r="G818" i="27"/>
  <c r="B818" i="27"/>
  <c r="E818" i="27" s="1"/>
  <c r="C810" i="27"/>
  <c r="F810" i="27"/>
  <c r="G810" i="27"/>
  <c r="B810" i="27"/>
  <c r="E810" i="27" s="1"/>
  <c r="C802" i="27"/>
  <c r="F802" i="27"/>
  <c r="G802" i="27"/>
  <c r="B802" i="27"/>
  <c r="E802" i="27" s="1"/>
  <c r="C794" i="27"/>
  <c r="F794" i="27"/>
  <c r="G794" i="27"/>
  <c r="B794" i="27"/>
  <c r="E794" i="27" s="1"/>
  <c r="C786" i="27"/>
  <c r="F786" i="27"/>
  <c r="G786" i="27"/>
  <c r="B786" i="27"/>
  <c r="E786" i="27" s="1"/>
  <c r="C778" i="27"/>
  <c r="F778" i="27"/>
  <c r="G778" i="27"/>
  <c r="B778" i="27"/>
  <c r="E778" i="27" s="1"/>
  <c r="C770" i="27"/>
  <c r="F770" i="27"/>
  <c r="G770" i="27"/>
  <c r="B770" i="27"/>
  <c r="E770" i="27" s="1"/>
  <c r="C762" i="27"/>
  <c r="F762" i="27"/>
  <c r="G762" i="27"/>
  <c r="B762" i="27"/>
  <c r="E762" i="27" s="1"/>
  <c r="C754" i="27"/>
  <c r="F754" i="27"/>
  <c r="G754" i="27"/>
  <c r="B754" i="27"/>
  <c r="E754" i="27" s="1"/>
  <c r="C746" i="27"/>
  <c r="F746" i="27"/>
  <c r="G746" i="27"/>
  <c r="B746" i="27"/>
  <c r="E746" i="27" s="1"/>
  <c r="C738" i="27"/>
  <c r="F738" i="27"/>
  <c r="G738" i="27"/>
  <c r="B738" i="27"/>
  <c r="E738" i="27" s="1"/>
  <c r="C730" i="27"/>
  <c r="F730" i="27"/>
  <c r="G730" i="27"/>
  <c r="B730" i="27"/>
  <c r="E730" i="27" s="1"/>
  <c r="C722" i="27"/>
  <c r="F722" i="27"/>
  <c r="G722" i="27"/>
  <c r="B722" i="27"/>
  <c r="E722" i="27" s="1"/>
  <c r="C714" i="27"/>
  <c r="F714" i="27"/>
  <c r="G714" i="27"/>
  <c r="B714" i="27"/>
  <c r="E714" i="27" s="1"/>
  <c r="F706" i="27"/>
  <c r="C706" i="27"/>
  <c r="G706" i="27"/>
  <c r="B706" i="27"/>
  <c r="E706" i="27" s="1"/>
  <c r="C698" i="27"/>
  <c r="F698" i="27"/>
  <c r="G698" i="27"/>
  <c r="B698" i="27"/>
  <c r="E698" i="27" s="1"/>
  <c r="C690" i="27"/>
  <c r="F690" i="27"/>
  <c r="G690" i="27"/>
  <c r="B690" i="27"/>
  <c r="E690" i="27" s="1"/>
  <c r="C682" i="27"/>
  <c r="F682" i="27"/>
  <c r="G682" i="27"/>
  <c r="B682" i="27"/>
  <c r="E682" i="27" s="1"/>
  <c r="C674" i="27"/>
  <c r="F674" i="27"/>
  <c r="G674" i="27"/>
  <c r="B674" i="27"/>
  <c r="E674" i="27" s="1"/>
  <c r="C666" i="27"/>
  <c r="F666" i="27"/>
  <c r="G666" i="27"/>
  <c r="B666" i="27"/>
  <c r="E666" i="27" s="1"/>
  <c r="C658" i="27"/>
  <c r="F658" i="27"/>
  <c r="G658" i="27"/>
  <c r="B658" i="27"/>
  <c r="E658" i="27" s="1"/>
  <c r="C650" i="27"/>
  <c r="F650" i="27"/>
  <c r="G650" i="27"/>
  <c r="B650" i="27"/>
  <c r="E650" i="27" s="1"/>
  <c r="C642" i="27"/>
  <c r="F642" i="27"/>
  <c r="G642" i="27"/>
  <c r="B642" i="27"/>
  <c r="E642" i="27" s="1"/>
  <c r="C634" i="27"/>
  <c r="F634" i="27"/>
  <c r="G634" i="27"/>
  <c r="B634" i="27"/>
  <c r="E634" i="27" s="1"/>
  <c r="C626" i="27"/>
  <c r="F626" i="27"/>
  <c r="G626" i="27"/>
  <c r="B626" i="27"/>
  <c r="E626" i="27" s="1"/>
  <c r="C618" i="27"/>
  <c r="F618" i="27"/>
  <c r="G618" i="27"/>
  <c r="B618" i="27"/>
  <c r="E618" i="27" s="1"/>
  <c r="C610" i="27"/>
  <c r="F610" i="27"/>
  <c r="G610" i="27"/>
  <c r="B610" i="27"/>
  <c r="E610" i="27" s="1"/>
  <c r="C602" i="27"/>
  <c r="F602" i="27"/>
  <c r="G602" i="27"/>
  <c r="B602" i="27"/>
  <c r="E602" i="27" s="1"/>
  <c r="C594" i="27"/>
  <c r="F594" i="27"/>
  <c r="G594" i="27"/>
  <c r="B594" i="27"/>
  <c r="E594" i="27" s="1"/>
  <c r="C586" i="27"/>
  <c r="F586" i="27"/>
  <c r="G586" i="27"/>
  <c r="B586" i="27"/>
  <c r="E586" i="27" s="1"/>
  <c r="C578" i="27"/>
  <c r="F578" i="27"/>
  <c r="G578" i="27"/>
  <c r="B578" i="27"/>
  <c r="E578" i="27" s="1"/>
  <c r="C570" i="27"/>
  <c r="F570" i="27"/>
  <c r="G570" i="27"/>
  <c r="B570" i="27"/>
  <c r="E570" i="27" s="1"/>
  <c r="C562" i="27"/>
  <c r="F562" i="27"/>
  <c r="G562" i="27"/>
  <c r="B562" i="27"/>
  <c r="E562" i="27" s="1"/>
  <c r="C554" i="27"/>
  <c r="F554" i="27"/>
  <c r="G554" i="27"/>
  <c r="B554" i="27"/>
  <c r="E554" i="27" s="1"/>
  <c r="C546" i="27"/>
  <c r="F546" i="27"/>
  <c r="G546" i="27"/>
  <c r="B546" i="27"/>
  <c r="E546" i="27" s="1"/>
  <c r="C538" i="27"/>
  <c r="F538" i="27"/>
  <c r="G538" i="27"/>
  <c r="B538" i="27"/>
  <c r="E538" i="27" s="1"/>
  <c r="C530" i="27"/>
  <c r="F530" i="27"/>
  <c r="G530" i="27"/>
  <c r="B530" i="27"/>
  <c r="E530" i="27" s="1"/>
  <c r="C522" i="27"/>
  <c r="F522" i="27"/>
  <c r="G522" i="27"/>
  <c r="B522" i="27"/>
  <c r="E522" i="27" s="1"/>
  <c r="C514" i="27"/>
  <c r="F514" i="27"/>
  <c r="G514" i="27"/>
  <c r="B514" i="27"/>
  <c r="E514" i="27" s="1"/>
  <c r="C506" i="27"/>
  <c r="F506" i="27"/>
  <c r="G506" i="27"/>
  <c r="B506" i="27"/>
  <c r="E506" i="27" s="1"/>
  <c r="C498" i="27"/>
  <c r="F498" i="27"/>
  <c r="G498" i="27"/>
  <c r="B498" i="27"/>
  <c r="E498" i="27" s="1"/>
  <c r="C490" i="27"/>
  <c r="F490" i="27"/>
  <c r="G490" i="27"/>
  <c r="B490" i="27"/>
  <c r="E490" i="27" s="1"/>
  <c r="C482" i="27"/>
  <c r="F482" i="27"/>
  <c r="G482" i="27"/>
  <c r="B482" i="27"/>
  <c r="E482" i="27" s="1"/>
  <c r="F474" i="27"/>
  <c r="C474" i="27"/>
  <c r="G474" i="27"/>
  <c r="B474" i="27"/>
  <c r="E474" i="27" s="1"/>
  <c r="C466" i="27"/>
  <c r="F466" i="27"/>
  <c r="G466" i="27"/>
  <c r="B466" i="27"/>
  <c r="E466" i="27" s="1"/>
  <c r="C458" i="27"/>
  <c r="F458" i="27"/>
  <c r="G458" i="27"/>
  <c r="B458" i="27"/>
  <c r="E458" i="27" s="1"/>
  <c r="C450" i="27"/>
  <c r="F450" i="27"/>
  <c r="G450" i="27"/>
  <c r="B450" i="27"/>
  <c r="E450" i="27" s="1"/>
  <c r="C442" i="27"/>
  <c r="F442" i="27"/>
  <c r="G442" i="27"/>
  <c r="B442" i="27"/>
  <c r="E442" i="27" s="1"/>
  <c r="C434" i="27"/>
  <c r="F434" i="27"/>
  <c r="G434" i="27"/>
  <c r="B434" i="27"/>
  <c r="E434" i="27" s="1"/>
  <c r="C426" i="27"/>
  <c r="F426" i="27"/>
  <c r="G426" i="27"/>
  <c r="B426" i="27"/>
  <c r="E426" i="27" s="1"/>
  <c r="C418" i="27"/>
  <c r="F418" i="27"/>
  <c r="G418" i="27"/>
  <c r="B418" i="27"/>
  <c r="E418" i="27" s="1"/>
  <c r="C410" i="27"/>
  <c r="F410" i="27"/>
  <c r="G410" i="27"/>
  <c r="B410" i="27"/>
  <c r="E410" i="27" s="1"/>
  <c r="C402" i="27"/>
  <c r="F402" i="27"/>
  <c r="G402" i="27"/>
  <c r="B402" i="27"/>
  <c r="E402" i="27" s="1"/>
  <c r="C394" i="27"/>
  <c r="F394" i="27"/>
  <c r="G394" i="27"/>
  <c r="B394" i="27"/>
  <c r="E394" i="27" s="1"/>
  <c r="C386" i="27"/>
  <c r="F386" i="27"/>
  <c r="G386" i="27"/>
  <c r="B386" i="27"/>
  <c r="E386" i="27" s="1"/>
  <c r="C378" i="27"/>
  <c r="F378" i="27"/>
  <c r="G378" i="27"/>
  <c r="B378" i="27"/>
  <c r="E378" i="27" s="1"/>
  <c r="C370" i="27"/>
  <c r="F370" i="27"/>
  <c r="G370" i="27"/>
  <c r="B370" i="27"/>
  <c r="E370" i="27" s="1"/>
  <c r="C362" i="27"/>
  <c r="F362" i="27"/>
  <c r="G362" i="27"/>
  <c r="B362" i="27"/>
  <c r="E362" i="27" s="1"/>
  <c r="C354" i="27"/>
  <c r="F354" i="27"/>
  <c r="G354" i="27"/>
  <c r="B354" i="27"/>
  <c r="E354" i="27" s="1"/>
  <c r="C346" i="27"/>
  <c r="F346" i="27"/>
  <c r="G346" i="27"/>
  <c r="B346" i="27"/>
  <c r="E346" i="27" s="1"/>
  <c r="C338" i="27"/>
  <c r="F338" i="27"/>
  <c r="G338" i="27"/>
  <c r="B338" i="27"/>
  <c r="E338" i="27" s="1"/>
  <c r="C330" i="27"/>
  <c r="F330" i="27"/>
  <c r="G330" i="27"/>
  <c r="B330" i="27"/>
  <c r="E330" i="27" s="1"/>
  <c r="C322" i="27"/>
  <c r="F322" i="27"/>
  <c r="G322" i="27"/>
  <c r="B322" i="27"/>
  <c r="E322" i="27" s="1"/>
  <c r="C314" i="27"/>
  <c r="F314" i="27"/>
  <c r="G314" i="27"/>
  <c r="B314" i="27"/>
  <c r="E314" i="27" s="1"/>
  <c r="C306" i="27"/>
  <c r="F306" i="27"/>
  <c r="G306" i="27"/>
  <c r="B306" i="27"/>
  <c r="E306" i="27" s="1"/>
  <c r="C298" i="27"/>
  <c r="F298" i="27"/>
  <c r="G298" i="27"/>
  <c r="B298" i="27"/>
  <c r="E298" i="27" s="1"/>
  <c r="C290" i="27"/>
  <c r="F290" i="27"/>
  <c r="G290" i="27"/>
  <c r="B290" i="27"/>
  <c r="E290" i="27" s="1"/>
  <c r="C282" i="27"/>
  <c r="F282" i="27"/>
  <c r="G282" i="27"/>
  <c r="B282" i="27"/>
  <c r="E282" i="27" s="1"/>
  <c r="C274" i="27"/>
  <c r="F274" i="27"/>
  <c r="G274" i="27"/>
  <c r="B274" i="27"/>
  <c r="E274" i="27" s="1"/>
  <c r="C266" i="27"/>
  <c r="F266" i="27"/>
  <c r="G266" i="27"/>
  <c r="B266" i="27"/>
  <c r="E266" i="27" s="1"/>
  <c r="C258" i="27"/>
  <c r="F258" i="27"/>
  <c r="G258" i="27"/>
  <c r="B258" i="27"/>
  <c r="E258" i="27" s="1"/>
  <c r="F250" i="27"/>
  <c r="C250" i="27"/>
  <c r="G250" i="27"/>
  <c r="B250" i="27"/>
  <c r="E250" i="27" s="1"/>
  <c r="C242" i="27"/>
  <c r="F242" i="27"/>
  <c r="G242" i="27"/>
  <c r="B242" i="27"/>
  <c r="E242" i="27" s="1"/>
  <c r="C234" i="27"/>
  <c r="F234" i="27"/>
  <c r="G234" i="27"/>
  <c r="B234" i="27"/>
  <c r="E234" i="27" s="1"/>
  <c r="C226" i="27"/>
  <c r="F226" i="27"/>
  <c r="G226" i="27"/>
  <c r="B226" i="27"/>
  <c r="E226" i="27" s="1"/>
  <c r="C218" i="27"/>
  <c r="F218" i="27"/>
  <c r="G218" i="27"/>
  <c r="B218" i="27"/>
  <c r="E218" i="27" s="1"/>
  <c r="C210" i="27"/>
  <c r="F210" i="27"/>
  <c r="G210" i="27"/>
  <c r="B210" i="27"/>
  <c r="E210" i="27" s="1"/>
  <c r="C202" i="27"/>
  <c r="F202" i="27"/>
  <c r="G202" i="27"/>
  <c r="B202" i="27"/>
  <c r="E202" i="27" s="1"/>
  <c r="C194" i="27"/>
  <c r="F194" i="27"/>
  <c r="G194" i="27"/>
  <c r="B194" i="27"/>
  <c r="E194" i="27" s="1"/>
  <c r="F186" i="27"/>
  <c r="C186" i="27"/>
  <c r="G186" i="27"/>
  <c r="B186" i="27"/>
  <c r="E186" i="27" s="1"/>
  <c r="C178" i="27"/>
  <c r="F178" i="27"/>
  <c r="G178" i="27"/>
  <c r="B178" i="27"/>
  <c r="E178" i="27" s="1"/>
  <c r="F170" i="27"/>
  <c r="G170" i="27"/>
  <c r="B170" i="27"/>
  <c r="E170" i="27" s="1"/>
  <c r="F162" i="27"/>
  <c r="G162" i="27"/>
  <c r="F154" i="27"/>
  <c r="G154" i="27"/>
  <c r="B154" i="27"/>
  <c r="E154" i="27" s="1"/>
  <c r="F146" i="27"/>
  <c r="G146" i="27"/>
  <c r="F138" i="27"/>
  <c r="G138" i="27"/>
  <c r="B138" i="27"/>
  <c r="E138" i="27" s="1"/>
  <c r="F130" i="27"/>
  <c r="G130" i="27"/>
  <c r="F122" i="27"/>
  <c r="G122" i="27"/>
  <c r="F114" i="27"/>
  <c r="G114" i="27"/>
  <c r="F106" i="27"/>
  <c r="G106" i="27"/>
  <c r="B106" i="27"/>
  <c r="E106" i="27" s="1"/>
  <c r="F98" i="27"/>
  <c r="G98" i="27"/>
  <c r="B98" i="27"/>
  <c r="E98" i="27" s="1"/>
  <c r="F90" i="27"/>
  <c r="G90" i="27"/>
  <c r="B90" i="27"/>
  <c r="E90" i="27" s="1"/>
  <c r="F82" i="27"/>
  <c r="G82" i="27"/>
  <c r="F74" i="27"/>
  <c r="G74" i="27"/>
  <c r="F66" i="27"/>
  <c r="G66" i="27"/>
  <c r="F58" i="27"/>
  <c r="G58" i="27"/>
  <c r="F50" i="27"/>
  <c r="G50" i="27"/>
  <c r="F42" i="27"/>
  <c r="G42" i="27"/>
  <c r="F34" i="27"/>
  <c r="G34" i="27"/>
  <c r="F28" i="27"/>
  <c r="G28" i="27"/>
  <c r="F24" i="27"/>
  <c r="G24" i="27"/>
  <c r="F20" i="27"/>
  <c r="G20" i="27"/>
  <c r="D23" i="24"/>
  <c r="C204" i="12"/>
  <c r="B1435" i="27"/>
  <c r="E1435" i="27" s="1"/>
  <c r="C1986" i="27"/>
  <c r="G1986" i="27"/>
  <c r="F1986" i="27"/>
  <c r="B1986" i="27"/>
  <c r="E1986" i="27" s="1"/>
  <c r="C1970" i="27"/>
  <c r="F1970" i="27"/>
  <c r="G1970" i="27"/>
  <c r="B1970" i="27"/>
  <c r="E1970" i="27" s="1"/>
  <c r="C1922" i="27"/>
  <c r="F1922" i="27"/>
  <c r="G1922" i="27"/>
  <c r="B1922" i="27"/>
  <c r="E1922" i="27" s="1"/>
  <c r="C1891" i="27"/>
  <c r="F1891" i="27"/>
  <c r="G1891" i="27"/>
  <c r="B1891" i="27"/>
  <c r="E1891" i="27" s="1"/>
  <c r="C1851" i="27"/>
  <c r="F1851" i="27"/>
  <c r="G1851" i="27"/>
  <c r="B1851" i="27"/>
  <c r="E1851" i="27" s="1"/>
  <c r="C1819" i="27"/>
  <c r="F1819" i="27"/>
  <c r="B1819" i="27"/>
  <c r="E1819" i="27" s="1"/>
  <c r="G1819" i="27"/>
  <c r="C1779" i="27"/>
  <c r="F1779" i="27"/>
  <c r="G1779" i="27"/>
  <c r="B1779" i="27"/>
  <c r="E1779" i="27" s="1"/>
  <c r="C1755" i="27"/>
  <c r="F1755" i="27"/>
  <c r="G1755" i="27"/>
  <c r="C1715" i="27"/>
  <c r="F1715" i="27"/>
  <c r="G1715" i="27"/>
  <c r="B1715" i="27"/>
  <c r="E1715" i="27" s="1"/>
  <c r="C1691" i="27"/>
  <c r="F1691" i="27"/>
  <c r="G1691" i="27"/>
  <c r="C1627" i="27"/>
  <c r="F1627" i="27"/>
  <c r="G1627" i="27"/>
  <c r="C1595" i="27"/>
  <c r="F1595" i="27"/>
  <c r="G1595" i="27"/>
  <c r="B1595" i="27"/>
  <c r="E1595" i="27" s="1"/>
  <c r="C1531" i="27"/>
  <c r="F1531" i="27"/>
  <c r="G1531" i="27"/>
  <c r="B1531" i="27"/>
  <c r="E1531" i="27" s="1"/>
  <c r="C1499" i="27"/>
  <c r="F1499" i="27"/>
  <c r="G1499" i="27"/>
  <c r="C1459" i="27"/>
  <c r="F1459" i="27"/>
  <c r="G1459" i="27"/>
  <c r="B1459" i="27"/>
  <c r="E1459" i="27" s="1"/>
  <c r="C1427" i="27"/>
  <c r="F1427" i="27"/>
  <c r="G1427" i="27"/>
  <c r="B1427" i="27"/>
  <c r="E1427" i="27" s="1"/>
  <c r="C1403" i="27"/>
  <c r="F1403" i="27"/>
  <c r="G1403" i="27"/>
  <c r="B1403" i="27"/>
  <c r="E1403" i="27" s="1"/>
  <c r="C1371" i="27"/>
  <c r="F1371" i="27"/>
  <c r="G1371" i="27"/>
  <c r="C1339" i="27"/>
  <c r="F1339" i="27"/>
  <c r="G1339" i="27"/>
  <c r="B1339" i="27"/>
  <c r="E1339" i="27" s="1"/>
  <c r="C1331" i="27"/>
  <c r="F1331" i="27"/>
  <c r="G1331" i="27"/>
  <c r="B1331" i="27"/>
  <c r="E1331" i="27" s="1"/>
  <c r="C1291" i="27"/>
  <c r="F1291" i="27"/>
  <c r="G1291" i="27"/>
  <c r="B1291" i="27"/>
  <c r="E1291" i="27" s="1"/>
  <c r="C1267" i="27"/>
  <c r="F1267" i="27"/>
  <c r="G1267" i="27"/>
  <c r="B1267" i="27"/>
  <c r="E1267" i="27" s="1"/>
  <c r="C1219" i="27"/>
  <c r="F1219" i="27"/>
  <c r="G1219" i="27"/>
  <c r="B1219" i="27"/>
  <c r="E1219" i="27" s="1"/>
  <c r="C1179" i="27"/>
  <c r="F1179" i="27"/>
  <c r="G1179" i="27"/>
  <c r="B1179" i="27"/>
  <c r="E1179" i="27" s="1"/>
  <c r="F1147" i="27"/>
  <c r="G1147" i="27"/>
  <c r="F1115" i="27"/>
  <c r="G1115" i="27"/>
  <c r="C1075" i="27"/>
  <c r="F1075" i="27"/>
  <c r="G1075" i="27"/>
  <c r="B1075" i="27"/>
  <c r="C956" i="27"/>
  <c r="F956" i="27"/>
  <c r="G956" i="27"/>
  <c r="B956" i="27"/>
  <c r="E956" i="27" s="1"/>
  <c r="C868" i="27"/>
  <c r="F868" i="27"/>
  <c r="G868" i="27"/>
  <c r="B868" i="27"/>
  <c r="E868" i="27" s="1"/>
  <c r="B1307" i="27"/>
  <c r="E1307" i="27" s="1"/>
  <c r="I24" i="12"/>
  <c r="O324" i="12"/>
  <c r="D1035" i="27"/>
  <c r="D1107" i="27"/>
  <c r="D1147" i="27"/>
  <c r="D1179" i="27"/>
  <c r="D1211" i="27"/>
  <c r="D1243" i="27"/>
  <c r="D1339" i="27"/>
  <c r="D1371" i="27"/>
  <c r="D1483" i="27"/>
  <c r="D1523" i="27"/>
  <c r="D1587" i="27"/>
  <c r="D1619" i="27"/>
  <c r="D1691" i="27"/>
  <c r="D1715" i="27"/>
  <c r="D1747" i="27"/>
  <c r="D1771" i="27"/>
  <c r="D1803" i="27"/>
  <c r="D1835" i="27"/>
  <c r="D1867" i="27"/>
  <c r="I1723" i="27"/>
  <c r="H1723" i="27" s="1"/>
  <c r="I1891" i="27"/>
  <c r="H1891" i="27" s="1"/>
  <c r="D23" i="8"/>
  <c r="C1131" i="27"/>
  <c r="O145" i="12"/>
  <c r="O193" i="12"/>
  <c r="O303" i="12"/>
  <c r="O301" i="12"/>
  <c r="O420" i="12"/>
  <c r="C318" i="12"/>
  <c r="O370" i="12"/>
  <c r="C134" i="12"/>
  <c r="O316" i="12"/>
  <c r="H27" i="12"/>
  <c r="I26" i="12"/>
  <c r="O225" i="12"/>
  <c r="O327" i="12"/>
  <c r="O356" i="12"/>
  <c r="D60" i="8"/>
  <c r="H60" i="8" s="1"/>
  <c r="D36" i="8"/>
  <c r="G36" i="8" s="1"/>
  <c r="D95" i="8"/>
  <c r="G95" i="8" s="1"/>
  <c r="D106" i="8"/>
  <c r="H106" i="8" s="1"/>
  <c r="D22" i="13"/>
  <c r="D10" i="22" s="1"/>
  <c r="D97" i="8"/>
  <c r="G97" i="8" s="1"/>
  <c r="L108" i="12"/>
  <c r="D33" i="8"/>
  <c r="G33" i="8" s="1"/>
  <c r="D39" i="8"/>
  <c r="H39" i="8" s="1"/>
  <c r="D33" i="13"/>
  <c r="D42" i="8"/>
  <c r="G42" i="8" s="1"/>
  <c r="D78" i="8"/>
  <c r="H78" i="8" s="1"/>
  <c r="D101" i="8"/>
  <c r="H101" i="8" s="1"/>
  <c r="H19" i="25"/>
  <c r="K19" i="25" s="1"/>
  <c r="I1028" i="27"/>
  <c r="H1028" i="27" s="1"/>
  <c r="I1147" i="27"/>
  <c r="H1147" i="27" s="1"/>
  <c r="I1195" i="27"/>
  <c r="H1195" i="27" s="1"/>
  <c r="I1267" i="27"/>
  <c r="H1267" i="27" s="1"/>
  <c r="I1427" i="27"/>
  <c r="H1427" i="27" s="1"/>
  <c r="I1515" i="27"/>
  <c r="H1515" i="27" s="1"/>
  <c r="I1531" i="27"/>
  <c r="H1531" i="27" s="1"/>
  <c r="I1595" i="27"/>
  <c r="H1595" i="27" s="1"/>
  <c r="I1643" i="27"/>
  <c r="H1643" i="27" s="1"/>
  <c r="I1771" i="27"/>
  <c r="H1771" i="27" s="1"/>
  <c r="I1779" i="27"/>
  <c r="H1779" i="27" s="1"/>
  <c r="D35" i="13"/>
  <c r="D53" i="8"/>
  <c r="H53" i="8" s="1"/>
  <c r="D21" i="8"/>
  <c r="D89" i="8"/>
  <c r="H89" i="8" s="1"/>
  <c r="L215" i="12"/>
  <c r="C1999" i="27"/>
  <c r="F1999" i="27"/>
  <c r="G1999" i="27"/>
  <c r="B1999" i="27"/>
  <c r="E1999" i="27" s="1"/>
  <c r="C1991" i="27"/>
  <c r="F1991" i="27"/>
  <c r="G1991" i="27"/>
  <c r="B1991" i="27"/>
  <c r="E1991" i="27" s="1"/>
  <c r="C1983" i="27"/>
  <c r="F1983" i="27"/>
  <c r="G1983" i="27"/>
  <c r="C1975" i="27"/>
  <c r="F1975" i="27"/>
  <c r="G1975" i="27"/>
  <c r="B1975" i="27"/>
  <c r="E1975" i="27" s="1"/>
  <c r="C1967" i="27"/>
  <c r="F1967" i="27"/>
  <c r="G1967" i="27"/>
  <c r="B1967" i="27"/>
  <c r="E1967" i="27" s="1"/>
  <c r="C1959" i="27"/>
  <c r="F1959" i="27"/>
  <c r="G1959" i="27"/>
  <c r="B1959" i="27"/>
  <c r="E1959" i="27" s="1"/>
  <c r="C1951" i="27"/>
  <c r="F1951" i="27"/>
  <c r="G1951" i="27"/>
  <c r="C1943" i="27"/>
  <c r="F1943" i="27"/>
  <c r="G1943" i="27"/>
  <c r="B1943" i="27"/>
  <c r="E1943" i="27" s="1"/>
  <c r="C1935" i="27"/>
  <c r="F1935" i="27"/>
  <c r="G1935" i="27"/>
  <c r="B1935" i="27"/>
  <c r="E1935" i="27" s="1"/>
  <c r="C1927" i="27"/>
  <c r="F1927" i="27"/>
  <c r="G1927" i="27"/>
  <c r="B1927" i="27"/>
  <c r="E1927" i="27" s="1"/>
  <c r="C1919" i="27"/>
  <c r="F1919" i="27"/>
  <c r="G1919" i="27"/>
  <c r="C1911" i="27"/>
  <c r="F1911" i="27"/>
  <c r="G1911" i="27"/>
  <c r="B1911" i="27"/>
  <c r="E1911" i="27" s="1"/>
  <c r="C1903" i="27"/>
  <c r="F1903" i="27"/>
  <c r="G1903" i="27"/>
  <c r="B1903" i="27"/>
  <c r="E1903" i="27" s="1"/>
  <c r="C1896" i="27"/>
  <c r="F1896" i="27"/>
  <c r="G1896" i="27"/>
  <c r="B1896" i="27"/>
  <c r="E1896" i="27" s="1"/>
  <c r="C1888" i="27"/>
  <c r="F1888" i="27"/>
  <c r="G1888" i="27"/>
  <c r="B1888" i="27"/>
  <c r="E1888" i="27" s="1"/>
  <c r="C1880" i="27"/>
  <c r="F1880" i="27"/>
  <c r="G1880" i="27"/>
  <c r="B1880" i="27"/>
  <c r="E1880" i="27" s="1"/>
  <c r="C1872" i="27"/>
  <c r="F1872" i="27"/>
  <c r="G1872" i="27"/>
  <c r="B1872" i="27"/>
  <c r="E1872" i="27" s="1"/>
  <c r="C1864" i="27"/>
  <c r="F1864" i="27"/>
  <c r="G1864" i="27"/>
  <c r="B1864" i="27"/>
  <c r="E1864" i="27" s="1"/>
  <c r="C1856" i="27"/>
  <c r="F1856" i="27"/>
  <c r="G1856" i="27"/>
  <c r="B1856" i="27"/>
  <c r="E1856" i="27" s="1"/>
  <c r="C1848" i="27"/>
  <c r="G1848" i="27"/>
  <c r="B1848" i="27"/>
  <c r="E1848" i="27" s="1"/>
  <c r="F1848" i="27"/>
  <c r="C1840" i="27"/>
  <c r="F1840" i="27"/>
  <c r="G1840" i="27"/>
  <c r="B1840" i="27"/>
  <c r="E1840" i="27" s="1"/>
  <c r="C1832" i="27"/>
  <c r="F1832" i="27"/>
  <c r="G1832" i="27"/>
  <c r="B1832" i="27"/>
  <c r="E1832" i="27" s="1"/>
  <c r="C1824" i="27"/>
  <c r="G1824" i="27"/>
  <c r="F1824" i="27"/>
  <c r="B1824" i="27"/>
  <c r="E1824" i="27" s="1"/>
  <c r="C1816" i="27"/>
  <c r="F1816" i="27"/>
  <c r="G1816" i="27"/>
  <c r="B1816" i="27"/>
  <c r="E1816" i="27" s="1"/>
  <c r="C1808" i="27"/>
  <c r="F1808" i="27"/>
  <c r="G1808" i="27"/>
  <c r="B1808" i="27"/>
  <c r="E1808" i="27" s="1"/>
  <c r="C1800" i="27"/>
  <c r="F1800" i="27"/>
  <c r="G1800" i="27"/>
  <c r="B1800" i="27"/>
  <c r="E1800" i="27" s="1"/>
  <c r="C1792" i="27"/>
  <c r="F1792" i="27"/>
  <c r="B1792" i="27"/>
  <c r="E1792" i="27" s="1"/>
  <c r="G1792" i="27"/>
  <c r="C1784" i="27"/>
  <c r="F1784" i="27"/>
  <c r="G1784" i="27"/>
  <c r="B1784" i="27"/>
  <c r="E1784" i="27" s="1"/>
  <c r="C1776" i="27"/>
  <c r="F1776" i="27"/>
  <c r="G1776" i="27"/>
  <c r="B1776" i="27"/>
  <c r="E1776" i="27" s="1"/>
  <c r="C1768" i="27"/>
  <c r="F1768" i="27"/>
  <c r="G1768" i="27"/>
  <c r="B1768" i="27"/>
  <c r="E1768" i="27" s="1"/>
  <c r="C1760" i="27"/>
  <c r="F1760" i="27"/>
  <c r="G1760" i="27"/>
  <c r="B1760" i="27"/>
  <c r="E1760" i="27" s="1"/>
  <c r="C1752" i="27"/>
  <c r="F1752" i="27"/>
  <c r="G1752" i="27"/>
  <c r="B1752" i="27"/>
  <c r="E1752" i="27" s="1"/>
  <c r="C1744" i="27"/>
  <c r="F1744" i="27"/>
  <c r="G1744" i="27"/>
  <c r="B1744" i="27"/>
  <c r="E1744" i="27" s="1"/>
  <c r="C1736" i="27"/>
  <c r="F1736" i="27"/>
  <c r="B1736" i="27"/>
  <c r="E1736" i="27" s="1"/>
  <c r="G1736" i="27"/>
  <c r="C1728" i="27"/>
  <c r="F1728" i="27"/>
  <c r="B1728" i="27"/>
  <c r="E1728" i="27" s="1"/>
  <c r="G1728" i="27"/>
  <c r="C1720" i="27"/>
  <c r="F1720" i="27"/>
  <c r="G1720" i="27"/>
  <c r="B1720" i="27"/>
  <c r="E1720" i="27" s="1"/>
  <c r="C1712" i="27"/>
  <c r="F1712" i="27"/>
  <c r="G1712" i="27"/>
  <c r="B1712" i="27"/>
  <c r="E1712" i="27" s="1"/>
  <c r="C1704" i="27"/>
  <c r="F1704" i="27"/>
  <c r="G1704" i="27"/>
  <c r="B1704" i="27"/>
  <c r="E1704" i="27" s="1"/>
  <c r="C1696" i="27"/>
  <c r="G1696" i="27"/>
  <c r="F1696" i="27"/>
  <c r="B1696" i="27"/>
  <c r="E1696" i="27" s="1"/>
  <c r="C1688" i="27"/>
  <c r="F1688" i="27"/>
  <c r="G1688" i="27"/>
  <c r="B1688" i="27"/>
  <c r="E1688" i="27" s="1"/>
  <c r="C1680" i="27"/>
  <c r="F1680" i="27"/>
  <c r="G1680" i="27"/>
  <c r="B1680" i="27"/>
  <c r="E1680" i="27" s="1"/>
  <c r="C1672" i="27"/>
  <c r="F1672" i="27"/>
  <c r="G1672" i="27"/>
  <c r="B1672" i="27"/>
  <c r="E1672" i="27" s="1"/>
  <c r="C1664" i="27"/>
  <c r="F1664" i="27"/>
  <c r="B1664" i="27"/>
  <c r="E1664" i="27" s="1"/>
  <c r="G1664" i="27"/>
  <c r="C1656" i="27"/>
  <c r="F1656" i="27"/>
  <c r="G1656" i="27"/>
  <c r="B1656" i="27"/>
  <c r="E1656" i="27" s="1"/>
  <c r="C1648" i="27"/>
  <c r="F1648" i="27"/>
  <c r="G1648" i="27"/>
  <c r="B1648" i="27"/>
  <c r="E1648" i="27" s="1"/>
  <c r="C1640" i="27"/>
  <c r="F1640" i="27"/>
  <c r="G1640" i="27"/>
  <c r="B1640" i="27"/>
  <c r="E1640" i="27" s="1"/>
  <c r="C1632" i="27"/>
  <c r="F1632" i="27"/>
  <c r="G1632" i="27"/>
  <c r="B1632" i="27"/>
  <c r="E1632" i="27" s="1"/>
  <c r="C1624" i="27"/>
  <c r="F1624" i="27"/>
  <c r="G1624" i="27"/>
  <c r="B1624" i="27"/>
  <c r="E1624" i="27" s="1"/>
  <c r="C1616" i="27"/>
  <c r="F1616" i="27"/>
  <c r="G1616" i="27"/>
  <c r="B1616" i="27"/>
  <c r="E1616" i="27" s="1"/>
  <c r="C1608" i="27"/>
  <c r="F1608" i="27"/>
  <c r="G1608" i="27"/>
  <c r="B1608" i="27"/>
  <c r="E1608" i="27" s="1"/>
  <c r="C1600" i="27"/>
  <c r="F1600" i="27"/>
  <c r="B1600" i="27"/>
  <c r="E1600" i="27" s="1"/>
  <c r="G1600" i="27"/>
  <c r="C1592" i="27"/>
  <c r="G1592" i="27"/>
  <c r="F1592" i="27"/>
  <c r="B1592" i="27"/>
  <c r="E1592" i="27" s="1"/>
  <c r="C1584" i="27"/>
  <c r="F1584" i="27"/>
  <c r="G1584" i="27"/>
  <c r="B1584" i="27"/>
  <c r="E1584" i="27" s="1"/>
  <c r="C1576" i="27"/>
  <c r="F1576" i="27"/>
  <c r="G1576" i="27"/>
  <c r="B1576" i="27"/>
  <c r="E1576" i="27" s="1"/>
  <c r="C1568" i="27"/>
  <c r="G1568" i="27"/>
  <c r="B1568" i="27"/>
  <c r="E1568" i="27" s="1"/>
  <c r="F1568" i="27"/>
  <c r="C1560" i="27"/>
  <c r="F1560" i="27"/>
  <c r="B1560" i="27"/>
  <c r="E1560" i="27" s="1"/>
  <c r="G1560" i="27"/>
  <c r="C1552" i="27"/>
  <c r="F1552" i="27"/>
  <c r="G1552" i="27"/>
  <c r="B1552" i="27"/>
  <c r="E1552" i="27" s="1"/>
  <c r="C1544" i="27"/>
  <c r="F1544" i="27"/>
  <c r="G1544" i="27"/>
  <c r="B1544" i="27"/>
  <c r="E1544" i="27" s="1"/>
  <c r="C1536" i="27"/>
  <c r="F1536" i="27"/>
  <c r="G1536" i="27"/>
  <c r="B1536" i="27"/>
  <c r="E1536" i="27" s="1"/>
  <c r="C1528" i="27"/>
  <c r="F1528" i="27"/>
  <c r="G1528" i="27"/>
  <c r="B1528" i="27"/>
  <c r="E1528" i="27" s="1"/>
  <c r="C1520" i="27"/>
  <c r="F1520" i="27"/>
  <c r="G1520" i="27"/>
  <c r="B1520" i="27"/>
  <c r="E1520" i="27" s="1"/>
  <c r="C1512" i="27"/>
  <c r="F1512" i="27"/>
  <c r="B1512" i="27"/>
  <c r="E1512" i="27" s="1"/>
  <c r="G1512" i="27"/>
  <c r="C1504" i="27"/>
  <c r="F1504" i="27"/>
  <c r="G1504" i="27"/>
  <c r="B1504" i="27"/>
  <c r="E1504" i="27" s="1"/>
  <c r="C1496" i="27"/>
  <c r="F1496" i="27"/>
  <c r="G1496" i="27"/>
  <c r="B1496" i="27"/>
  <c r="E1496" i="27" s="1"/>
  <c r="C1488" i="27"/>
  <c r="F1488" i="27"/>
  <c r="G1488" i="27"/>
  <c r="B1488" i="27"/>
  <c r="E1488" i="27" s="1"/>
  <c r="C1480" i="27"/>
  <c r="F1480" i="27"/>
  <c r="G1480" i="27"/>
  <c r="B1480" i="27"/>
  <c r="E1480" i="27" s="1"/>
  <c r="C1472" i="27"/>
  <c r="F1472" i="27"/>
  <c r="B1472" i="27"/>
  <c r="E1472" i="27" s="1"/>
  <c r="G1472" i="27"/>
  <c r="C1464" i="27"/>
  <c r="F1464" i="27"/>
  <c r="G1464" i="27"/>
  <c r="B1464" i="27"/>
  <c r="E1464" i="27" s="1"/>
  <c r="C1456" i="27"/>
  <c r="F1456" i="27"/>
  <c r="G1456" i="27"/>
  <c r="B1456" i="27"/>
  <c r="E1456" i="27" s="1"/>
  <c r="C1448" i="27"/>
  <c r="F1448" i="27"/>
  <c r="B1448" i="27"/>
  <c r="E1448" i="27" s="1"/>
  <c r="G1448" i="27"/>
  <c r="C1440" i="27"/>
  <c r="G1440" i="27"/>
  <c r="F1440" i="27"/>
  <c r="B1440" i="27"/>
  <c r="E1440" i="27" s="1"/>
  <c r="C1432" i="27"/>
  <c r="F1432" i="27"/>
  <c r="G1432" i="27"/>
  <c r="B1432" i="27"/>
  <c r="E1432" i="27" s="1"/>
  <c r="C1424" i="27"/>
  <c r="F1424" i="27"/>
  <c r="G1424" i="27"/>
  <c r="B1424" i="27"/>
  <c r="E1424" i="27" s="1"/>
  <c r="C1416" i="27"/>
  <c r="F1416" i="27"/>
  <c r="G1416" i="27"/>
  <c r="B1416" i="27"/>
  <c r="E1416" i="27" s="1"/>
  <c r="C1408" i="27"/>
  <c r="F1408" i="27"/>
  <c r="G1408" i="27"/>
  <c r="B1408" i="27"/>
  <c r="E1408" i="27" s="1"/>
  <c r="C1400" i="27"/>
  <c r="F1400" i="27"/>
  <c r="G1400" i="27"/>
  <c r="B1400" i="27"/>
  <c r="E1400" i="27" s="1"/>
  <c r="C1392" i="27"/>
  <c r="F1392" i="27"/>
  <c r="G1392" i="27"/>
  <c r="B1392" i="27"/>
  <c r="E1392" i="27" s="1"/>
  <c r="C1384" i="27"/>
  <c r="F1384" i="27"/>
  <c r="B1384" i="27"/>
  <c r="E1384" i="27" s="1"/>
  <c r="G1384" i="27"/>
  <c r="C1376" i="27"/>
  <c r="F1376" i="27"/>
  <c r="G1376" i="27"/>
  <c r="B1376" i="27"/>
  <c r="E1376" i="27" s="1"/>
  <c r="C1368" i="27"/>
  <c r="F1368" i="27"/>
  <c r="G1368" i="27"/>
  <c r="B1368" i="27"/>
  <c r="E1368" i="27" s="1"/>
  <c r="C1360" i="27"/>
  <c r="F1360" i="27"/>
  <c r="G1360" i="27"/>
  <c r="B1360" i="27"/>
  <c r="E1360" i="27" s="1"/>
  <c r="C1352" i="27"/>
  <c r="F1352" i="27"/>
  <c r="G1352" i="27"/>
  <c r="B1352" i="27"/>
  <c r="E1352" i="27" s="1"/>
  <c r="C1344" i="27"/>
  <c r="F1344" i="27"/>
  <c r="B1344" i="27"/>
  <c r="E1344" i="27" s="1"/>
  <c r="G1344" i="27"/>
  <c r="C1336" i="27"/>
  <c r="F1336" i="27"/>
  <c r="G1336" i="27"/>
  <c r="B1336" i="27"/>
  <c r="E1336" i="27" s="1"/>
  <c r="C1328" i="27"/>
  <c r="F1328" i="27"/>
  <c r="G1328" i="27"/>
  <c r="B1328" i="27"/>
  <c r="E1328" i="27" s="1"/>
  <c r="C1320" i="27"/>
  <c r="F1320" i="27"/>
  <c r="B1320" i="27"/>
  <c r="E1320" i="27" s="1"/>
  <c r="G1320" i="27"/>
  <c r="C1312" i="27"/>
  <c r="G1312" i="27"/>
  <c r="F1312" i="27"/>
  <c r="B1312" i="27"/>
  <c r="E1312" i="27" s="1"/>
  <c r="C1304" i="27"/>
  <c r="F1304" i="27"/>
  <c r="G1304" i="27"/>
  <c r="B1304" i="27"/>
  <c r="E1304" i="27" s="1"/>
  <c r="C1296" i="27"/>
  <c r="F1296" i="27"/>
  <c r="G1296" i="27"/>
  <c r="B1296" i="27"/>
  <c r="E1296" i="27" s="1"/>
  <c r="C1288" i="27"/>
  <c r="F1288" i="27"/>
  <c r="G1288" i="27"/>
  <c r="B1288" i="27"/>
  <c r="E1288" i="27" s="1"/>
  <c r="C1280" i="27"/>
  <c r="F1280" i="27"/>
  <c r="G1280" i="27"/>
  <c r="B1280" i="27"/>
  <c r="E1280" i="27" s="1"/>
  <c r="C1272" i="27"/>
  <c r="F1272" i="27"/>
  <c r="G1272" i="27"/>
  <c r="B1272" i="27"/>
  <c r="E1272" i="27" s="1"/>
  <c r="C1264" i="27"/>
  <c r="F1264" i="27"/>
  <c r="G1264" i="27"/>
  <c r="B1264" i="27"/>
  <c r="E1264" i="27" s="1"/>
  <c r="C1256" i="27"/>
  <c r="F1256" i="27"/>
  <c r="B1256" i="27"/>
  <c r="E1256" i="27" s="1"/>
  <c r="G1256" i="27"/>
  <c r="C1248" i="27"/>
  <c r="F1248" i="27"/>
  <c r="G1248" i="27"/>
  <c r="B1248" i="27"/>
  <c r="E1248" i="27" s="1"/>
  <c r="C1240" i="27"/>
  <c r="F1240" i="27"/>
  <c r="G1240" i="27"/>
  <c r="B1240" i="27"/>
  <c r="E1240" i="27" s="1"/>
  <c r="C1232" i="27"/>
  <c r="F1232" i="27"/>
  <c r="G1232" i="27"/>
  <c r="B1232" i="27"/>
  <c r="E1232" i="27" s="1"/>
  <c r="C1224" i="27"/>
  <c r="F1224" i="27"/>
  <c r="G1224" i="27"/>
  <c r="B1224" i="27"/>
  <c r="E1224" i="27" s="1"/>
  <c r="C1216" i="27"/>
  <c r="F1216" i="27"/>
  <c r="G1216" i="27"/>
  <c r="B1216" i="27"/>
  <c r="E1216" i="27" s="1"/>
  <c r="C1208" i="27"/>
  <c r="F1208" i="27"/>
  <c r="G1208" i="27"/>
  <c r="B1208" i="27"/>
  <c r="E1208" i="27" s="1"/>
  <c r="C1200" i="27"/>
  <c r="F1200" i="27"/>
  <c r="G1200" i="27"/>
  <c r="B1200" i="27"/>
  <c r="E1200" i="27" s="1"/>
  <c r="C1192" i="27"/>
  <c r="F1192" i="27"/>
  <c r="B1192" i="27"/>
  <c r="E1192" i="27" s="1"/>
  <c r="G1192" i="27"/>
  <c r="C1184" i="27"/>
  <c r="G1184" i="27"/>
  <c r="F1184" i="27"/>
  <c r="B1184" i="27"/>
  <c r="E1184" i="27" s="1"/>
  <c r="C1176" i="27"/>
  <c r="F1176" i="27"/>
  <c r="G1176" i="27"/>
  <c r="B1176" i="27"/>
  <c r="E1176" i="27" s="1"/>
  <c r="F1168" i="27"/>
  <c r="G1168" i="27"/>
  <c r="B1168" i="27"/>
  <c r="E1168" i="27" s="1"/>
  <c r="C1160" i="27"/>
  <c r="F1160" i="27"/>
  <c r="G1160" i="27"/>
  <c r="B1160" i="27"/>
  <c r="C1152" i="27"/>
  <c r="F1152" i="27"/>
  <c r="G1152" i="27"/>
  <c r="C1144" i="27"/>
  <c r="G1144" i="27"/>
  <c r="F1144" i="27"/>
  <c r="C1136" i="27"/>
  <c r="F1136" i="27"/>
  <c r="G1136" i="27"/>
  <c r="C1128" i="27"/>
  <c r="F1128" i="27"/>
  <c r="G1128" i="27"/>
  <c r="C1120" i="27"/>
  <c r="F1120" i="27"/>
  <c r="G1120" i="27"/>
  <c r="F1112" i="27"/>
  <c r="G1112" i="27"/>
  <c r="F1104" i="27"/>
  <c r="G1104" i="27"/>
  <c r="F1096" i="27"/>
  <c r="G1096" i="27"/>
  <c r="F1088" i="27"/>
  <c r="G1088" i="27"/>
  <c r="G1080" i="27"/>
  <c r="F1080" i="27"/>
  <c r="F1072" i="27"/>
  <c r="G1072" i="27"/>
  <c r="F1064" i="27"/>
  <c r="G1064" i="27"/>
  <c r="G1056" i="27"/>
  <c r="F1056" i="27"/>
  <c r="F1048" i="27"/>
  <c r="G1048" i="27"/>
  <c r="F1040" i="27"/>
  <c r="G1040" i="27"/>
  <c r="F1032" i="27"/>
  <c r="G1032" i="27"/>
  <c r="C1026" i="27"/>
  <c r="C1022" i="27"/>
  <c r="C1018" i="27"/>
  <c r="C1014" i="27"/>
  <c r="F1010" i="27"/>
  <c r="G1010" i="27"/>
  <c r="B1010" i="27"/>
  <c r="E1010" i="27" s="1"/>
  <c r="F1006" i="27"/>
  <c r="G1006" i="27"/>
  <c r="C1001" i="27"/>
  <c r="F1001" i="27"/>
  <c r="G1001" i="27"/>
  <c r="C993" i="27"/>
  <c r="F993" i="27"/>
  <c r="G993" i="27"/>
  <c r="B993" i="27"/>
  <c r="E993" i="27" s="1"/>
  <c r="C985" i="27"/>
  <c r="F985" i="27"/>
  <c r="G985" i="27"/>
  <c r="B985" i="27"/>
  <c r="E985" i="27" s="1"/>
  <c r="C977" i="27"/>
  <c r="F977" i="27"/>
  <c r="G977" i="27"/>
  <c r="B977" i="27"/>
  <c r="E977" i="27" s="1"/>
  <c r="C969" i="27"/>
  <c r="F969" i="27"/>
  <c r="G969" i="27"/>
  <c r="C961" i="27"/>
  <c r="F961" i="27"/>
  <c r="G961" i="27"/>
  <c r="B961" i="27"/>
  <c r="E961" i="27" s="1"/>
  <c r="C953" i="27"/>
  <c r="F953" i="27"/>
  <c r="G953" i="27"/>
  <c r="B953" i="27"/>
  <c r="E953" i="27" s="1"/>
  <c r="C945" i="27"/>
  <c r="G945" i="27"/>
  <c r="F945" i="27"/>
  <c r="B945" i="27"/>
  <c r="E945" i="27" s="1"/>
  <c r="C937" i="27"/>
  <c r="F937" i="27"/>
  <c r="G937" i="27"/>
  <c r="B937" i="27"/>
  <c r="E937" i="27" s="1"/>
  <c r="C929" i="27"/>
  <c r="F929" i="27"/>
  <c r="G929" i="27"/>
  <c r="B929" i="27"/>
  <c r="E929" i="27" s="1"/>
  <c r="F921" i="27"/>
  <c r="C921" i="27"/>
  <c r="G921" i="27"/>
  <c r="B921" i="27"/>
  <c r="E921" i="27" s="1"/>
  <c r="C913" i="27"/>
  <c r="F913" i="27"/>
  <c r="G913" i="27"/>
  <c r="B913" i="27"/>
  <c r="E913" i="27" s="1"/>
  <c r="C905" i="27"/>
  <c r="F905" i="27"/>
  <c r="G905" i="27"/>
  <c r="B905" i="27"/>
  <c r="E905" i="27" s="1"/>
  <c r="C897" i="27"/>
  <c r="F897" i="27"/>
  <c r="G897" i="27"/>
  <c r="B897" i="27"/>
  <c r="E897" i="27" s="1"/>
  <c r="C889" i="27"/>
  <c r="F889" i="27"/>
  <c r="G889" i="27"/>
  <c r="B889" i="27"/>
  <c r="E889" i="27" s="1"/>
  <c r="C881" i="27"/>
  <c r="F881" i="27"/>
  <c r="G881" i="27"/>
  <c r="B881" i="27"/>
  <c r="E881" i="27" s="1"/>
  <c r="C873" i="27"/>
  <c r="F873" i="27"/>
  <c r="G873" i="27"/>
  <c r="B873" i="27"/>
  <c r="E873" i="27" s="1"/>
  <c r="C865" i="27"/>
  <c r="F865" i="27"/>
  <c r="G865" i="27"/>
  <c r="B865" i="27"/>
  <c r="E865" i="27" s="1"/>
  <c r="C857" i="27"/>
  <c r="F857" i="27"/>
  <c r="G857" i="27"/>
  <c r="B857" i="27"/>
  <c r="E857" i="27" s="1"/>
  <c r="C849" i="27"/>
  <c r="F849" i="27"/>
  <c r="G849" i="27"/>
  <c r="B849" i="27"/>
  <c r="E849" i="27" s="1"/>
  <c r="C841" i="27"/>
  <c r="F841" i="27"/>
  <c r="G841" i="27"/>
  <c r="B841" i="27"/>
  <c r="E841" i="27" s="1"/>
  <c r="C833" i="27"/>
  <c r="F833" i="27"/>
  <c r="G833" i="27"/>
  <c r="B833" i="27"/>
  <c r="E833" i="27" s="1"/>
  <c r="C825" i="27"/>
  <c r="F825" i="27"/>
  <c r="G825" i="27"/>
  <c r="B825" i="27"/>
  <c r="E825" i="27" s="1"/>
  <c r="C817" i="27"/>
  <c r="F817" i="27"/>
  <c r="G817" i="27"/>
  <c r="B817" i="27"/>
  <c r="E817" i="27" s="1"/>
  <c r="C809" i="27"/>
  <c r="F809" i="27"/>
  <c r="G809" i="27"/>
  <c r="B809" i="27"/>
  <c r="E809" i="27" s="1"/>
  <c r="C801" i="27"/>
  <c r="F801" i="27"/>
  <c r="G801" i="27"/>
  <c r="B801" i="27"/>
  <c r="E801" i="27" s="1"/>
  <c r="C793" i="27"/>
  <c r="F793" i="27"/>
  <c r="B793" i="27"/>
  <c r="E793" i="27" s="1"/>
  <c r="G793" i="27"/>
  <c r="C785" i="27"/>
  <c r="F785" i="27"/>
  <c r="G785" i="27"/>
  <c r="B785" i="27"/>
  <c r="E785" i="27" s="1"/>
  <c r="C777" i="27"/>
  <c r="F777" i="27"/>
  <c r="G777" i="27"/>
  <c r="B777" i="27"/>
  <c r="E777" i="27" s="1"/>
  <c r="C769" i="27"/>
  <c r="F769" i="27"/>
  <c r="G769" i="27"/>
  <c r="B769" i="27"/>
  <c r="E769" i="27" s="1"/>
  <c r="C761" i="27"/>
  <c r="F761" i="27"/>
  <c r="G761" i="27"/>
  <c r="B761" i="27"/>
  <c r="E761" i="27" s="1"/>
  <c r="C753" i="27"/>
  <c r="F753" i="27"/>
  <c r="G753" i="27"/>
  <c r="B753" i="27"/>
  <c r="E753" i="27" s="1"/>
  <c r="C745" i="27"/>
  <c r="F745" i="27"/>
  <c r="G745" i="27"/>
  <c r="C737" i="27"/>
  <c r="F737" i="27"/>
  <c r="G737" i="27"/>
  <c r="B737" i="27"/>
  <c r="E737" i="27" s="1"/>
  <c r="C729" i="27"/>
  <c r="F729" i="27"/>
  <c r="G729" i="27"/>
  <c r="B729" i="27"/>
  <c r="E729" i="27" s="1"/>
  <c r="C721" i="27"/>
  <c r="F721" i="27"/>
  <c r="G721" i="27"/>
  <c r="B721" i="27"/>
  <c r="E721" i="27" s="1"/>
  <c r="C713" i="27"/>
  <c r="F713" i="27"/>
  <c r="G713" i="27"/>
  <c r="B713" i="27"/>
  <c r="E713" i="27" s="1"/>
  <c r="C705" i="27"/>
  <c r="F705" i="27"/>
  <c r="G705" i="27"/>
  <c r="B705" i="27"/>
  <c r="E705" i="27" s="1"/>
  <c r="C697" i="27"/>
  <c r="F697" i="27"/>
  <c r="G697" i="27"/>
  <c r="B697" i="27"/>
  <c r="E697" i="27" s="1"/>
  <c r="C689" i="27"/>
  <c r="F689" i="27"/>
  <c r="G689" i="27"/>
  <c r="C681" i="27"/>
  <c r="G681" i="27"/>
  <c r="F681" i="27"/>
  <c r="B681" i="27"/>
  <c r="E681" i="27" s="1"/>
  <c r="C673" i="27"/>
  <c r="F673" i="27"/>
  <c r="G673" i="27"/>
  <c r="B673" i="27"/>
  <c r="E673" i="27" s="1"/>
  <c r="C665" i="27"/>
  <c r="G665" i="27"/>
  <c r="F665" i="27"/>
  <c r="B665" i="27"/>
  <c r="E665" i="27" s="1"/>
  <c r="C657" i="27"/>
  <c r="F657" i="27"/>
  <c r="G657" i="27"/>
  <c r="B657" i="27"/>
  <c r="E657" i="27" s="1"/>
  <c r="C649" i="27"/>
  <c r="F649" i="27"/>
  <c r="G649" i="27"/>
  <c r="B649" i="27"/>
  <c r="E649" i="27" s="1"/>
  <c r="C641" i="27"/>
  <c r="F641" i="27"/>
  <c r="G641" i="27"/>
  <c r="B641" i="27"/>
  <c r="E641" i="27" s="1"/>
  <c r="C633" i="27"/>
  <c r="F633" i="27"/>
  <c r="G633" i="27"/>
  <c r="B633" i="27"/>
  <c r="E633" i="27" s="1"/>
  <c r="C625" i="27"/>
  <c r="F625" i="27"/>
  <c r="G625" i="27"/>
  <c r="B625" i="27"/>
  <c r="E625" i="27" s="1"/>
  <c r="C617" i="27"/>
  <c r="F617" i="27"/>
  <c r="G617" i="27"/>
  <c r="B617" i="27"/>
  <c r="E617" i="27" s="1"/>
  <c r="C609" i="27"/>
  <c r="F609" i="27"/>
  <c r="G609" i="27"/>
  <c r="B609" i="27"/>
  <c r="E609" i="27" s="1"/>
  <c r="C601" i="27"/>
  <c r="F601" i="27"/>
  <c r="G601" i="27"/>
  <c r="B601" i="27"/>
  <c r="E601" i="27" s="1"/>
  <c r="C593" i="27"/>
  <c r="F593" i="27"/>
  <c r="G593" i="27"/>
  <c r="B593" i="27"/>
  <c r="E593" i="27" s="1"/>
  <c r="C585" i="27"/>
  <c r="F585" i="27"/>
  <c r="G585" i="27"/>
  <c r="B585" i="27"/>
  <c r="E585" i="27" s="1"/>
  <c r="C577" i="27"/>
  <c r="F577" i="27"/>
  <c r="G577" i="27"/>
  <c r="B577" i="27"/>
  <c r="E577" i="27" s="1"/>
  <c r="C569" i="27"/>
  <c r="F569" i="27"/>
  <c r="G569" i="27"/>
  <c r="B569" i="27"/>
  <c r="E569" i="27" s="1"/>
  <c r="C561" i="27"/>
  <c r="F561" i="27"/>
  <c r="G561" i="27"/>
  <c r="B561" i="27"/>
  <c r="E561" i="27" s="1"/>
  <c r="C553" i="27"/>
  <c r="F553" i="27"/>
  <c r="G553" i="27"/>
  <c r="B553" i="27"/>
  <c r="E553" i="27" s="1"/>
  <c r="C545" i="27"/>
  <c r="F545" i="27"/>
  <c r="B545" i="27"/>
  <c r="E545" i="27" s="1"/>
  <c r="G545" i="27"/>
  <c r="C537" i="27"/>
  <c r="F537" i="27"/>
  <c r="G537" i="27"/>
  <c r="B537" i="27"/>
  <c r="E537" i="27" s="1"/>
  <c r="C529" i="27"/>
  <c r="F529" i="27"/>
  <c r="G529" i="27"/>
  <c r="B529" i="27"/>
  <c r="E529" i="27" s="1"/>
  <c r="C521" i="27"/>
  <c r="F521" i="27"/>
  <c r="G521" i="27"/>
  <c r="B521" i="27"/>
  <c r="E521" i="27" s="1"/>
  <c r="C513" i="27"/>
  <c r="F513" i="27"/>
  <c r="G513" i="27"/>
  <c r="B513" i="27"/>
  <c r="E513" i="27" s="1"/>
  <c r="C505" i="27"/>
  <c r="F505" i="27"/>
  <c r="G505" i="27"/>
  <c r="B505" i="27"/>
  <c r="E505" i="27" s="1"/>
  <c r="C497" i="27"/>
  <c r="F497" i="27"/>
  <c r="G497" i="27"/>
  <c r="B497" i="27"/>
  <c r="E497" i="27" s="1"/>
  <c r="C489" i="27"/>
  <c r="F489" i="27"/>
  <c r="G489" i="27"/>
  <c r="B489" i="27"/>
  <c r="E489" i="27" s="1"/>
  <c r="C481" i="27"/>
  <c r="F481" i="27"/>
  <c r="G481" i="27"/>
  <c r="B481" i="27"/>
  <c r="E481" i="27" s="1"/>
  <c r="C473" i="27"/>
  <c r="F473" i="27"/>
  <c r="G473" i="27"/>
  <c r="B473" i="27"/>
  <c r="E473" i="27" s="1"/>
  <c r="C465" i="27"/>
  <c r="F465" i="27"/>
  <c r="G465" i="27"/>
  <c r="B465" i="27"/>
  <c r="E465" i="27" s="1"/>
  <c r="C457" i="27"/>
  <c r="F457" i="27"/>
  <c r="G457" i="27"/>
  <c r="C449" i="27"/>
  <c r="F449" i="27"/>
  <c r="G449" i="27"/>
  <c r="B449" i="27"/>
  <c r="E449" i="27" s="1"/>
  <c r="C441" i="27"/>
  <c r="F441" i="27"/>
  <c r="B441" i="27"/>
  <c r="E441" i="27" s="1"/>
  <c r="G441" i="27"/>
  <c r="C433" i="27"/>
  <c r="F433" i="27"/>
  <c r="G433" i="27"/>
  <c r="B433" i="27"/>
  <c r="E433" i="27" s="1"/>
  <c r="C425" i="27"/>
  <c r="F425" i="27"/>
  <c r="G425" i="27"/>
  <c r="B425" i="27"/>
  <c r="E425" i="27" s="1"/>
  <c r="C417" i="27"/>
  <c r="F417" i="27"/>
  <c r="G417" i="27"/>
  <c r="B417" i="27"/>
  <c r="E417" i="27" s="1"/>
  <c r="C409" i="27"/>
  <c r="F409" i="27"/>
  <c r="G409" i="27"/>
  <c r="B409" i="27"/>
  <c r="E409" i="27" s="1"/>
  <c r="C401" i="27"/>
  <c r="F401" i="27"/>
  <c r="G401" i="27"/>
  <c r="B401" i="27"/>
  <c r="E401" i="27" s="1"/>
  <c r="C393" i="27"/>
  <c r="F393" i="27"/>
  <c r="G393" i="27"/>
  <c r="B393" i="27"/>
  <c r="E393" i="27" s="1"/>
  <c r="C385" i="27"/>
  <c r="F385" i="27"/>
  <c r="B385" i="27"/>
  <c r="E385" i="27" s="1"/>
  <c r="G385" i="27"/>
  <c r="C377" i="27"/>
  <c r="F377" i="27"/>
  <c r="G377" i="27"/>
  <c r="B377" i="27"/>
  <c r="E377" i="27" s="1"/>
  <c r="C369" i="27"/>
  <c r="F369" i="27"/>
  <c r="G369" i="27"/>
  <c r="B369" i="27"/>
  <c r="E369" i="27" s="1"/>
  <c r="C361" i="27"/>
  <c r="F361" i="27"/>
  <c r="G361" i="27"/>
  <c r="B361" i="27"/>
  <c r="E361" i="27" s="1"/>
  <c r="C353" i="27"/>
  <c r="F353" i="27"/>
  <c r="G353" i="27"/>
  <c r="B353" i="27"/>
  <c r="E353" i="27" s="1"/>
  <c r="C345" i="27"/>
  <c r="F345" i="27"/>
  <c r="G345" i="27"/>
  <c r="B345" i="27"/>
  <c r="E345" i="27" s="1"/>
  <c r="F337" i="27"/>
  <c r="C337" i="27"/>
  <c r="G337" i="27"/>
  <c r="B337" i="27"/>
  <c r="E337" i="27" s="1"/>
  <c r="C329" i="27"/>
  <c r="F329" i="27"/>
  <c r="G329" i="27"/>
  <c r="B329" i="27"/>
  <c r="E329" i="27" s="1"/>
  <c r="C321" i="27"/>
  <c r="F321" i="27"/>
  <c r="G321" i="27"/>
  <c r="B321" i="27"/>
  <c r="E321" i="27" s="1"/>
  <c r="C313" i="27"/>
  <c r="F313" i="27"/>
  <c r="G313" i="27"/>
  <c r="B313" i="27"/>
  <c r="E313" i="27" s="1"/>
  <c r="C305" i="27"/>
  <c r="F305" i="27"/>
  <c r="G305" i="27"/>
  <c r="B305" i="27"/>
  <c r="E305" i="27" s="1"/>
  <c r="C297" i="27"/>
  <c r="F297" i="27"/>
  <c r="B297" i="27"/>
  <c r="E297" i="27" s="1"/>
  <c r="G297" i="27"/>
  <c r="C289" i="27"/>
  <c r="F289" i="27"/>
  <c r="G289" i="27"/>
  <c r="B289" i="27"/>
  <c r="E289" i="27" s="1"/>
  <c r="C281" i="27"/>
  <c r="F281" i="27"/>
  <c r="G281" i="27"/>
  <c r="B281" i="27"/>
  <c r="E281" i="27" s="1"/>
  <c r="C273" i="27"/>
  <c r="F273" i="27"/>
  <c r="G273" i="27"/>
  <c r="B273" i="27"/>
  <c r="E273" i="27" s="1"/>
  <c r="C265" i="27"/>
  <c r="F265" i="27"/>
  <c r="G265" i="27"/>
  <c r="B265" i="27"/>
  <c r="E265" i="27" s="1"/>
  <c r="C257" i="27"/>
  <c r="F257" i="27"/>
  <c r="G257" i="27"/>
  <c r="B257" i="27"/>
  <c r="E257" i="27" s="1"/>
  <c r="C249" i="27"/>
  <c r="F249" i="27"/>
  <c r="G249" i="27"/>
  <c r="B249" i="27"/>
  <c r="E249" i="27" s="1"/>
  <c r="C241" i="27"/>
  <c r="F241" i="27"/>
  <c r="G241" i="27"/>
  <c r="B241" i="27"/>
  <c r="E241" i="27" s="1"/>
  <c r="C233" i="27"/>
  <c r="F233" i="27"/>
  <c r="B233" i="27"/>
  <c r="E233" i="27" s="1"/>
  <c r="G233" i="27"/>
  <c r="C225" i="27"/>
  <c r="F225" i="27"/>
  <c r="G225" i="27"/>
  <c r="B225" i="27"/>
  <c r="E225" i="27" s="1"/>
  <c r="C217" i="27"/>
  <c r="F217" i="27"/>
  <c r="G217" i="27"/>
  <c r="B217" i="27"/>
  <c r="E217" i="27" s="1"/>
  <c r="C209" i="27"/>
  <c r="F209" i="27"/>
  <c r="G209" i="27"/>
  <c r="B209" i="27"/>
  <c r="E209" i="27" s="1"/>
  <c r="C201" i="27"/>
  <c r="F201" i="27"/>
  <c r="G201" i="27"/>
  <c r="B201" i="27"/>
  <c r="E201" i="27" s="1"/>
  <c r="C193" i="27"/>
  <c r="F193" i="27"/>
  <c r="G193" i="27"/>
  <c r="B193" i="27"/>
  <c r="E193" i="27" s="1"/>
  <c r="C185" i="27"/>
  <c r="F185" i="27"/>
  <c r="G185" i="27"/>
  <c r="B185" i="27"/>
  <c r="E185" i="27" s="1"/>
  <c r="C177" i="27"/>
  <c r="F177" i="27"/>
  <c r="G177" i="27"/>
  <c r="B177" i="27"/>
  <c r="E177" i="27" s="1"/>
  <c r="C169" i="27"/>
  <c r="F169" i="27"/>
  <c r="G169" i="27"/>
  <c r="C161" i="27"/>
  <c r="F161" i="27"/>
  <c r="G161" i="27"/>
  <c r="C153" i="27"/>
  <c r="F153" i="27"/>
  <c r="G153" i="27"/>
  <c r="B153" i="27"/>
  <c r="E153" i="27" s="1"/>
  <c r="C145" i="27"/>
  <c r="F145" i="27"/>
  <c r="G145" i="27"/>
  <c r="C137" i="27"/>
  <c r="F137" i="27"/>
  <c r="G137" i="27"/>
  <c r="C129" i="27"/>
  <c r="F129" i="27"/>
  <c r="G129" i="27"/>
  <c r="C121" i="27"/>
  <c r="F121" i="27"/>
  <c r="G121" i="27"/>
  <c r="C113" i="27"/>
  <c r="F113" i="27"/>
  <c r="G113" i="27"/>
  <c r="C105" i="27"/>
  <c r="F105" i="27"/>
  <c r="G105" i="27"/>
  <c r="C97" i="27"/>
  <c r="F97" i="27"/>
  <c r="G97" i="27"/>
  <c r="C89" i="27"/>
  <c r="F89" i="27"/>
  <c r="G89" i="27"/>
  <c r="C81" i="27"/>
  <c r="F81" i="27"/>
  <c r="G81" i="27"/>
  <c r="C73" i="27"/>
  <c r="F73" i="27"/>
  <c r="G73" i="27"/>
  <c r="C65" i="27"/>
  <c r="F65" i="27"/>
  <c r="G65" i="27"/>
  <c r="C57" i="27"/>
  <c r="F57" i="27"/>
  <c r="G57" i="27"/>
  <c r="F49" i="27"/>
  <c r="G49" i="27"/>
  <c r="F41" i="27"/>
  <c r="G41" i="27"/>
  <c r="F33" i="27"/>
  <c r="G33" i="27"/>
  <c r="C27" i="27"/>
  <c r="C23" i="27"/>
  <c r="C15" i="27"/>
  <c r="F11" i="27"/>
  <c r="G11" i="27"/>
  <c r="B11" i="27"/>
  <c r="E11" i="27" s="1"/>
  <c r="F7" i="27"/>
  <c r="G7" i="27"/>
  <c r="F2" i="27"/>
  <c r="G2" i="27"/>
  <c r="B2" i="27"/>
  <c r="E2" i="27" s="1"/>
  <c r="L208" i="12"/>
  <c r="G20" i="25"/>
  <c r="I20" i="25" s="1"/>
  <c r="D20" i="25"/>
  <c r="C379" i="12"/>
  <c r="D48" i="24"/>
  <c r="B1755" i="27"/>
  <c r="E1755" i="27" s="1"/>
  <c r="B1243" i="27"/>
  <c r="E1243" i="27" s="1"/>
  <c r="F1994" i="27"/>
  <c r="G1994" i="27"/>
  <c r="B1994" i="27"/>
  <c r="E1994" i="27" s="1"/>
  <c r="C1994" i="27"/>
  <c r="C1946" i="27"/>
  <c r="F1946" i="27"/>
  <c r="G1946" i="27"/>
  <c r="B1946" i="27"/>
  <c r="E1946" i="27" s="1"/>
  <c r="C1898" i="27"/>
  <c r="F1898" i="27"/>
  <c r="G1898" i="27"/>
  <c r="B1898" i="27"/>
  <c r="E1898" i="27" s="1"/>
  <c r="C1843" i="27"/>
  <c r="F1843" i="27"/>
  <c r="G1843" i="27"/>
  <c r="B1843" i="27"/>
  <c r="E1843" i="27" s="1"/>
  <c r="C1787" i="27"/>
  <c r="F1787" i="27"/>
  <c r="G1787" i="27"/>
  <c r="B1787" i="27"/>
  <c r="E1787" i="27" s="1"/>
  <c r="C1739" i="27"/>
  <c r="F1739" i="27"/>
  <c r="G1739" i="27"/>
  <c r="B1739" i="27"/>
  <c r="E1739" i="27" s="1"/>
  <c r="C1683" i="27"/>
  <c r="F1683" i="27"/>
  <c r="G1683" i="27"/>
  <c r="B1683" i="27"/>
  <c r="E1683" i="27" s="1"/>
  <c r="C1635" i="27"/>
  <c r="F1635" i="27"/>
  <c r="G1635" i="27"/>
  <c r="B1635" i="27"/>
  <c r="E1635" i="27" s="1"/>
  <c r="C1587" i="27"/>
  <c r="F1587" i="27"/>
  <c r="G1587" i="27"/>
  <c r="B1587" i="27"/>
  <c r="E1587" i="27" s="1"/>
  <c r="C1539" i="27"/>
  <c r="F1539" i="27"/>
  <c r="G1539" i="27"/>
  <c r="B1539" i="27"/>
  <c r="E1539" i="27" s="1"/>
  <c r="C1475" i="27"/>
  <c r="F1475" i="27"/>
  <c r="G1475" i="27"/>
  <c r="B1475" i="27"/>
  <c r="E1475" i="27" s="1"/>
  <c r="C1419" i="27"/>
  <c r="F1419" i="27"/>
  <c r="G1419" i="27"/>
  <c r="B1419" i="27"/>
  <c r="E1419" i="27" s="1"/>
  <c r="C1355" i="27"/>
  <c r="F1355" i="27"/>
  <c r="G1355" i="27"/>
  <c r="B1355" i="27"/>
  <c r="E1355" i="27" s="1"/>
  <c r="C1299" i="27"/>
  <c r="F1299" i="27"/>
  <c r="G1299" i="27"/>
  <c r="B1299" i="27"/>
  <c r="E1299" i="27" s="1"/>
  <c r="C1275" i="27"/>
  <c r="F1275" i="27"/>
  <c r="G1275" i="27"/>
  <c r="B1275" i="27"/>
  <c r="E1275" i="27" s="1"/>
  <c r="C1235" i="27"/>
  <c r="F1235" i="27"/>
  <c r="G1235" i="27"/>
  <c r="B1235" i="27"/>
  <c r="E1235" i="27" s="1"/>
  <c r="C1187" i="27"/>
  <c r="F1187" i="27"/>
  <c r="G1187" i="27"/>
  <c r="B1187" i="27"/>
  <c r="E1187" i="27" s="1"/>
  <c r="F1163" i="27"/>
  <c r="G1163" i="27"/>
  <c r="B1163" i="27"/>
  <c r="E1163" i="27" s="1"/>
  <c r="F1139" i="27"/>
  <c r="B1139" i="27"/>
  <c r="E1139" i="27" s="1"/>
  <c r="G1139" i="27"/>
  <c r="F1131" i="27"/>
  <c r="G1131" i="27"/>
  <c r="C1091" i="27"/>
  <c r="F1091" i="27"/>
  <c r="B1091" i="27"/>
  <c r="E1091" i="27" s="1"/>
  <c r="G1091" i="27"/>
  <c r="C1067" i="27"/>
  <c r="F1067" i="27"/>
  <c r="G1067" i="27"/>
  <c r="C1035" i="27"/>
  <c r="F1035" i="27"/>
  <c r="G1035" i="27"/>
  <c r="F1024" i="27"/>
  <c r="G1024" i="27"/>
  <c r="C1016" i="27"/>
  <c r="G1016" i="27"/>
  <c r="F1016" i="27"/>
  <c r="C980" i="27"/>
  <c r="F980" i="27"/>
  <c r="G980" i="27"/>
  <c r="B980" i="27"/>
  <c r="E980" i="27" s="1"/>
  <c r="C940" i="27"/>
  <c r="F940" i="27"/>
  <c r="G940" i="27"/>
  <c r="B940" i="27"/>
  <c r="E940" i="27" s="1"/>
  <c r="C924" i="27"/>
  <c r="F924" i="27"/>
  <c r="G924" i="27"/>
  <c r="B924" i="27"/>
  <c r="E924" i="27" s="1"/>
  <c r="C892" i="27"/>
  <c r="F892" i="27"/>
  <c r="G892" i="27"/>
  <c r="B892" i="27"/>
  <c r="E892" i="27" s="1"/>
  <c r="C860" i="27"/>
  <c r="F860" i="27"/>
  <c r="G860" i="27"/>
  <c r="B860" i="27"/>
  <c r="E860" i="27" s="1"/>
  <c r="D18" i="25"/>
  <c r="F18" i="25" s="1"/>
  <c r="G18" i="25"/>
  <c r="J18" i="25" s="1"/>
  <c r="O18" i="25" s="1"/>
  <c r="D1043" i="27"/>
  <c r="D1091" i="27"/>
  <c r="D1123" i="27"/>
  <c r="D1163" i="27"/>
  <c r="D1195" i="27"/>
  <c r="D1235" i="27"/>
  <c r="D1283" i="27"/>
  <c r="D1331" i="27"/>
  <c r="D1419" i="27"/>
  <c r="D1547" i="27"/>
  <c r="D1603" i="27"/>
  <c r="D1643" i="27"/>
  <c r="D1827" i="27"/>
  <c r="I1739" i="27"/>
  <c r="H1739" i="27" s="1"/>
  <c r="D10" i="8"/>
  <c r="G10" i="8" s="1"/>
  <c r="C179" i="12"/>
  <c r="C180" i="12" s="1"/>
  <c r="O188" i="12"/>
  <c r="C249" i="12"/>
  <c r="C250" i="12" s="1"/>
  <c r="O367" i="12"/>
  <c r="C368" i="12"/>
  <c r="C369" i="12" s="1"/>
  <c r="O304" i="12"/>
  <c r="O302" i="12"/>
  <c r="O421" i="12"/>
  <c r="O226" i="12"/>
  <c r="O359" i="12"/>
  <c r="O130" i="12"/>
  <c r="C374" i="12"/>
  <c r="C100" i="12"/>
  <c r="C101" i="12" s="1"/>
  <c r="J25" i="12"/>
  <c r="C98" i="12"/>
  <c r="O98" i="12"/>
  <c r="C227" i="12"/>
  <c r="O357" i="12"/>
  <c r="C326" i="12"/>
  <c r="C327" i="12" s="1"/>
  <c r="K27" i="12"/>
  <c r="D63" i="8"/>
  <c r="G63" i="8" s="1"/>
  <c r="D46" i="8"/>
  <c r="H46" i="8" s="1"/>
  <c r="D105" i="8"/>
  <c r="D29" i="13"/>
  <c r="D12" i="8"/>
  <c r="G12" i="8" s="1"/>
  <c r="D107" i="8"/>
  <c r="G107" i="8" s="1"/>
  <c r="D16" i="8"/>
  <c r="G16" i="8" s="1"/>
  <c r="D31" i="8"/>
  <c r="G31" i="8" s="1"/>
  <c r="D31" i="13"/>
  <c r="D52" i="8"/>
  <c r="H52" i="8" s="1"/>
  <c r="D72" i="8"/>
  <c r="H72" i="8" s="1"/>
  <c r="I28" i="13"/>
  <c r="L122" i="12"/>
  <c r="I908" i="27"/>
  <c r="H908" i="27" s="1"/>
  <c r="I924" i="27"/>
  <c r="H924" i="27" s="1"/>
  <c r="I956" i="27"/>
  <c r="H956" i="27" s="1"/>
  <c r="I980" i="27"/>
  <c r="H980" i="27" s="1"/>
  <c r="I1043" i="27"/>
  <c r="H1043" i="27" s="1"/>
  <c r="I1203" i="27"/>
  <c r="H1203" i="27" s="1"/>
  <c r="I1443" i="27"/>
  <c r="H1443" i="27" s="1"/>
  <c r="I1539" i="27"/>
  <c r="H1539" i="27" s="1"/>
  <c r="I1603" i="27"/>
  <c r="H1603" i="27" s="1"/>
  <c r="I1787" i="27"/>
  <c r="H1787" i="27" s="1"/>
  <c r="I1811" i="27"/>
  <c r="H1811" i="27" s="1"/>
  <c r="D45" i="8"/>
  <c r="H45" i="8" s="1"/>
  <c r="D81" i="8"/>
  <c r="G81" i="8" s="1"/>
  <c r="D64" i="8"/>
  <c r="H64" i="8" s="1"/>
  <c r="L222" i="12"/>
  <c r="F1998" i="27"/>
  <c r="C1998" i="27"/>
  <c r="G1998" i="27"/>
  <c r="B1998" i="27"/>
  <c r="E1998" i="27" s="1"/>
  <c r="C1990" i="27"/>
  <c r="F1990" i="27"/>
  <c r="G1990" i="27"/>
  <c r="B1990" i="27"/>
  <c r="E1990" i="27" s="1"/>
  <c r="C1982" i="27"/>
  <c r="F1982" i="27"/>
  <c r="G1982" i="27"/>
  <c r="B1982" i="27"/>
  <c r="E1982" i="27" s="1"/>
  <c r="C1974" i="27"/>
  <c r="F1974" i="27"/>
  <c r="G1974" i="27"/>
  <c r="B1974" i="27"/>
  <c r="E1974" i="27" s="1"/>
  <c r="C1966" i="27"/>
  <c r="F1966" i="27"/>
  <c r="G1966" i="27"/>
  <c r="B1966" i="27"/>
  <c r="E1966" i="27" s="1"/>
  <c r="C1958" i="27"/>
  <c r="F1958" i="27"/>
  <c r="G1958" i="27"/>
  <c r="B1958" i="27"/>
  <c r="E1958" i="27" s="1"/>
  <c r="C1950" i="27"/>
  <c r="F1950" i="27"/>
  <c r="G1950" i="27"/>
  <c r="B1950" i="27"/>
  <c r="E1950" i="27" s="1"/>
  <c r="C1942" i="27"/>
  <c r="F1942" i="27"/>
  <c r="G1942" i="27"/>
  <c r="B1942" i="27"/>
  <c r="E1942" i="27" s="1"/>
  <c r="C1934" i="27"/>
  <c r="F1934" i="27"/>
  <c r="G1934" i="27"/>
  <c r="B1934" i="27"/>
  <c r="E1934" i="27" s="1"/>
  <c r="C1926" i="27"/>
  <c r="F1926" i="27"/>
  <c r="G1926" i="27"/>
  <c r="B1926" i="27"/>
  <c r="E1926" i="27" s="1"/>
  <c r="C1918" i="27"/>
  <c r="F1918" i="27"/>
  <c r="G1918" i="27"/>
  <c r="B1918" i="27"/>
  <c r="E1918" i="27" s="1"/>
  <c r="C1910" i="27"/>
  <c r="F1910" i="27"/>
  <c r="G1910" i="27"/>
  <c r="B1910" i="27"/>
  <c r="E1910" i="27" s="1"/>
  <c r="C1902" i="27"/>
  <c r="F1902" i="27"/>
  <c r="G1902" i="27"/>
  <c r="B1902" i="27"/>
  <c r="E1902" i="27" s="1"/>
  <c r="C1895" i="27"/>
  <c r="F1895" i="27"/>
  <c r="G1895" i="27"/>
  <c r="B1895" i="27"/>
  <c r="E1895" i="27" s="1"/>
  <c r="C1887" i="27"/>
  <c r="F1887" i="27"/>
  <c r="G1887" i="27"/>
  <c r="C1879" i="27"/>
  <c r="F1879" i="27"/>
  <c r="G1879" i="27"/>
  <c r="B1879" i="27"/>
  <c r="E1879" i="27" s="1"/>
  <c r="C1871" i="27"/>
  <c r="F1871" i="27"/>
  <c r="G1871" i="27"/>
  <c r="B1871" i="27"/>
  <c r="E1871" i="27" s="1"/>
  <c r="C1863" i="27"/>
  <c r="F1863" i="27"/>
  <c r="G1863" i="27"/>
  <c r="B1863" i="27"/>
  <c r="E1863" i="27" s="1"/>
  <c r="C1855" i="27"/>
  <c r="F1855" i="27"/>
  <c r="G1855" i="27"/>
  <c r="C1847" i="27"/>
  <c r="F1847" i="27"/>
  <c r="G1847" i="27"/>
  <c r="B1847" i="27"/>
  <c r="E1847" i="27" s="1"/>
  <c r="C1839" i="27"/>
  <c r="F1839" i="27"/>
  <c r="G1839" i="27"/>
  <c r="B1839" i="27"/>
  <c r="E1839" i="27" s="1"/>
  <c r="C1831" i="27"/>
  <c r="F1831" i="27"/>
  <c r="G1831" i="27"/>
  <c r="C1823" i="27"/>
  <c r="F1823" i="27"/>
  <c r="G1823" i="27"/>
  <c r="B1823" i="27"/>
  <c r="E1823" i="27" s="1"/>
  <c r="C1815" i="27"/>
  <c r="F1815" i="27"/>
  <c r="G1815" i="27"/>
  <c r="C1807" i="27"/>
  <c r="F1807" i="27"/>
  <c r="G1807" i="27"/>
  <c r="B1807" i="27"/>
  <c r="E1807" i="27" s="1"/>
  <c r="C1799" i="27"/>
  <c r="F1799" i="27"/>
  <c r="G1799" i="27"/>
  <c r="B1799" i="27"/>
  <c r="E1799" i="27" s="1"/>
  <c r="C1791" i="27"/>
  <c r="F1791" i="27"/>
  <c r="G1791" i="27"/>
  <c r="B1791" i="27"/>
  <c r="E1791" i="27" s="1"/>
  <c r="C1783" i="27"/>
  <c r="F1783" i="27"/>
  <c r="G1783" i="27"/>
  <c r="B1783" i="27"/>
  <c r="E1783" i="27" s="1"/>
  <c r="C1775" i="27"/>
  <c r="F1775" i="27"/>
  <c r="G1775" i="27"/>
  <c r="C1767" i="27"/>
  <c r="F1767" i="27"/>
  <c r="G1767" i="27"/>
  <c r="B1767" i="27"/>
  <c r="E1767" i="27" s="1"/>
  <c r="C1759" i="27"/>
  <c r="F1759" i="27"/>
  <c r="G1759" i="27"/>
  <c r="B1759" i="27"/>
  <c r="E1759" i="27" s="1"/>
  <c r="C1751" i="27"/>
  <c r="F1751" i="27"/>
  <c r="G1751" i="27"/>
  <c r="B1751" i="27"/>
  <c r="E1751" i="27" s="1"/>
  <c r="C1743" i="27"/>
  <c r="F1743" i="27"/>
  <c r="G1743" i="27"/>
  <c r="B1743" i="27"/>
  <c r="E1743" i="27" s="1"/>
  <c r="C1735" i="27"/>
  <c r="F1735" i="27"/>
  <c r="G1735" i="27"/>
  <c r="B1735" i="27"/>
  <c r="E1735" i="27" s="1"/>
  <c r="C1727" i="27"/>
  <c r="F1727" i="27"/>
  <c r="G1727" i="27"/>
  <c r="B1727" i="27"/>
  <c r="E1727" i="27" s="1"/>
  <c r="C1719" i="27"/>
  <c r="F1719" i="27"/>
  <c r="G1719" i="27"/>
  <c r="B1719" i="27"/>
  <c r="E1719" i="27" s="1"/>
  <c r="C1711" i="27"/>
  <c r="F1711" i="27"/>
  <c r="G1711" i="27"/>
  <c r="C1703" i="27"/>
  <c r="F1703" i="27"/>
  <c r="G1703" i="27"/>
  <c r="B1703" i="27"/>
  <c r="E1703" i="27" s="1"/>
  <c r="C1695" i="27"/>
  <c r="F1695" i="27"/>
  <c r="G1695" i="27"/>
  <c r="B1695" i="27"/>
  <c r="E1695" i="27" s="1"/>
  <c r="C1687" i="27"/>
  <c r="F1687" i="27"/>
  <c r="G1687" i="27"/>
  <c r="B1687" i="27"/>
  <c r="E1687" i="27" s="1"/>
  <c r="C1679" i="27"/>
  <c r="F1679" i="27"/>
  <c r="G1679" i="27"/>
  <c r="B1679" i="27"/>
  <c r="E1679" i="27" s="1"/>
  <c r="C1671" i="27"/>
  <c r="F1671" i="27"/>
  <c r="G1671" i="27"/>
  <c r="B1671" i="27"/>
  <c r="E1671" i="27" s="1"/>
  <c r="C1663" i="27"/>
  <c r="F1663" i="27"/>
  <c r="G1663" i="27"/>
  <c r="B1663" i="27"/>
  <c r="E1663" i="27" s="1"/>
  <c r="C1655" i="27"/>
  <c r="F1655" i="27"/>
  <c r="G1655" i="27"/>
  <c r="B1655" i="27"/>
  <c r="E1655" i="27" s="1"/>
  <c r="C1647" i="27"/>
  <c r="F1647" i="27"/>
  <c r="G1647" i="27"/>
  <c r="C1639" i="27"/>
  <c r="F1639" i="27"/>
  <c r="G1639" i="27"/>
  <c r="B1639" i="27"/>
  <c r="E1639" i="27" s="1"/>
  <c r="C1631" i="27"/>
  <c r="F1631" i="27"/>
  <c r="G1631" i="27"/>
  <c r="B1631" i="27"/>
  <c r="E1631" i="27" s="1"/>
  <c r="C1623" i="27"/>
  <c r="F1623" i="27"/>
  <c r="G1623" i="27"/>
  <c r="B1623" i="27"/>
  <c r="E1623" i="27" s="1"/>
  <c r="C1615" i="27"/>
  <c r="F1615" i="27"/>
  <c r="G1615" i="27"/>
  <c r="B1615" i="27"/>
  <c r="E1615" i="27" s="1"/>
  <c r="C1607" i="27"/>
  <c r="F1607" i="27"/>
  <c r="G1607" i="27"/>
  <c r="B1607" i="27"/>
  <c r="E1607" i="27" s="1"/>
  <c r="C1599" i="27"/>
  <c r="F1599" i="27"/>
  <c r="G1599" i="27"/>
  <c r="B1599" i="27"/>
  <c r="E1599" i="27" s="1"/>
  <c r="C1591" i="27"/>
  <c r="F1591" i="27"/>
  <c r="G1591" i="27"/>
  <c r="B1591" i="27"/>
  <c r="E1591" i="27" s="1"/>
  <c r="C1583" i="27"/>
  <c r="F1583" i="27"/>
  <c r="G1583" i="27"/>
  <c r="C1575" i="27"/>
  <c r="F1575" i="27"/>
  <c r="G1575" i="27"/>
  <c r="B1575" i="27"/>
  <c r="E1575" i="27" s="1"/>
  <c r="C1567" i="27"/>
  <c r="F1567" i="27"/>
  <c r="G1567" i="27"/>
  <c r="B1567" i="27"/>
  <c r="E1567" i="27" s="1"/>
  <c r="C1559" i="27"/>
  <c r="F1559" i="27"/>
  <c r="G1559" i="27"/>
  <c r="B1559" i="27"/>
  <c r="E1559" i="27" s="1"/>
  <c r="C1551" i="27"/>
  <c r="F1551" i="27"/>
  <c r="G1551" i="27"/>
  <c r="B1551" i="27"/>
  <c r="E1551" i="27" s="1"/>
  <c r="C1543" i="27"/>
  <c r="F1543" i="27"/>
  <c r="G1543" i="27"/>
  <c r="B1543" i="27"/>
  <c r="E1543" i="27" s="1"/>
  <c r="C1535" i="27"/>
  <c r="F1535" i="27"/>
  <c r="G1535" i="27"/>
  <c r="B1535" i="27"/>
  <c r="E1535" i="27" s="1"/>
  <c r="F1527" i="27"/>
  <c r="C1527" i="27"/>
  <c r="G1527" i="27"/>
  <c r="B1527" i="27"/>
  <c r="E1527" i="27" s="1"/>
  <c r="F1519" i="27"/>
  <c r="C1519" i="27"/>
  <c r="G1519" i="27"/>
  <c r="C1511" i="27"/>
  <c r="F1511" i="27"/>
  <c r="G1511" i="27"/>
  <c r="B1511" i="27"/>
  <c r="E1511" i="27" s="1"/>
  <c r="C1503" i="27"/>
  <c r="F1503" i="27"/>
  <c r="G1503" i="27"/>
  <c r="B1503" i="27"/>
  <c r="E1503" i="27" s="1"/>
  <c r="C1495" i="27"/>
  <c r="F1495" i="27"/>
  <c r="G1495" i="27"/>
  <c r="B1495" i="27"/>
  <c r="E1495" i="27" s="1"/>
  <c r="C1487" i="27"/>
  <c r="F1487" i="27"/>
  <c r="G1487" i="27"/>
  <c r="B1487" i="27"/>
  <c r="E1487" i="27" s="1"/>
  <c r="C1479" i="27"/>
  <c r="F1479" i="27"/>
  <c r="G1479" i="27"/>
  <c r="B1479" i="27"/>
  <c r="E1479" i="27" s="1"/>
  <c r="C1471" i="27"/>
  <c r="F1471" i="27"/>
  <c r="G1471" i="27"/>
  <c r="B1471" i="27"/>
  <c r="E1471" i="27" s="1"/>
  <c r="C1463" i="27"/>
  <c r="F1463" i="27"/>
  <c r="G1463" i="27"/>
  <c r="B1463" i="27"/>
  <c r="E1463" i="27" s="1"/>
  <c r="C1455" i="27"/>
  <c r="F1455" i="27"/>
  <c r="G1455" i="27"/>
  <c r="C1447" i="27"/>
  <c r="F1447" i="27"/>
  <c r="G1447" i="27"/>
  <c r="B1447" i="27"/>
  <c r="E1447" i="27" s="1"/>
  <c r="C1439" i="27"/>
  <c r="F1439" i="27"/>
  <c r="G1439" i="27"/>
  <c r="B1439" i="27"/>
  <c r="E1439" i="27" s="1"/>
  <c r="C1431" i="27"/>
  <c r="F1431" i="27"/>
  <c r="G1431" i="27"/>
  <c r="B1431" i="27"/>
  <c r="E1431" i="27" s="1"/>
  <c r="C1423" i="27"/>
  <c r="F1423" i="27"/>
  <c r="G1423" i="27"/>
  <c r="B1423" i="27"/>
  <c r="E1423" i="27" s="1"/>
  <c r="C1415" i="27"/>
  <c r="F1415" i="27"/>
  <c r="G1415" i="27"/>
  <c r="B1415" i="27"/>
  <c r="E1415" i="27" s="1"/>
  <c r="C1407" i="27"/>
  <c r="F1407" i="27"/>
  <c r="G1407" i="27"/>
  <c r="B1407" i="27"/>
  <c r="E1407" i="27" s="1"/>
  <c r="C1399" i="27"/>
  <c r="F1399" i="27"/>
  <c r="G1399" i="27"/>
  <c r="B1399" i="27"/>
  <c r="E1399" i="27" s="1"/>
  <c r="C1391" i="27"/>
  <c r="F1391" i="27"/>
  <c r="G1391" i="27"/>
  <c r="C1383" i="27"/>
  <c r="F1383" i="27"/>
  <c r="G1383" i="27"/>
  <c r="B1383" i="27"/>
  <c r="E1383" i="27" s="1"/>
  <c r="C1375" i="27"/>
  <c r="F1375" i="27"/>
  <c r="G1375" i="27"/>
  <c r="B1375" i="27"/>
  <c r="E1375" i="27" s="1"/>
  <c r="C1367" i="27"/>
  <c r="F1367" i="27"/>
  <c r="G1367" i="27"/>
  <c r="B1367" i="27"/>
  <c r="E1367" i="27" s="1"/>
  <c r="C1359" i="27"/>
  <c r="F1359" i="27"/>
  <c r="G1359" i="27"/>
  <c r="B1359" i="27"/>
  <c r="E1359" i="27" s="1"/>
  <c r="C1351" i="27"/>
  <c r="F1351" i="27"/>
  <c r="G1351" i="27"/>
  <c r="B1351" i="27"/>
  <c r="E1351" i="27" s="1"/>
  <c r="C1343" i="27"/>
  <c r="F1343" i="27"/>
  <c r="G1343" i="27"/>
  <c r="B1343" i="27"/>
  <c r="E1343" i="27" s="1"/>
  <c r="C1335" i="27"/>
  <c r="F1335" i="27"/>
  <c r="G1335" i="27"/>
  <c r="B1335" i="27"/>
  <c r="E1335" i="27" s="1"/>
  <c r="C1327" i="27"/>
  <c r="F1327" i="27"/>
  <c r="G1327" i="27"/>
  <c r="C1319" i="27"/>
  <c r="F1319" i="27"/>
  <c r="G1319" i="27"/>
  <c r="B1319" i="27"/>
  <c r="E1319" i="27" s="1"/>
  <c r="C1311" i="27"/>
  <c r="F1311" i="27"/>
  <c r="G1311" i="27"/>
  <c r="B1311" i="27"/>
  <c r="E1311" i="27" s="1"/>
  <c r="C1303" i="27"/>
  <c r="F1303" i="27"/>
  <c r="G1303" i="27"/>
  <c r="B1303" i="27"/>
  <c r="E1303" i="27" s="1"/>
  <c r="C1295" i="27"/>
  <c r="F1295" i="27"/>
  <c r="G1295" i="27"/>
  <c r="B1295" i="27"/>
  <c r="E1295" i="27" s="1"/>
  <c r="C1287" i="27"/>
  <c r="F1287" i="27"/>
  <c r="G1287" i="27"/>
  <c r="B1287" i="27"/>
  <c r="E1287" i="27" s="1"/>
  <c r="C1279" i="27"/>
  <c r="F1279" i="27"/>
  <c r="G1279" i="27"/>
  <c r="B1279" i="27"/>
  <c r="E1279" i="27" s="1"/>
  <c r="C1271" i="27"/>
  <c r="F1271" i="27"/>
  <c r="G1271" i="27"/>
  <c r="B1271" i="27"/>
  <c r="E1271" i="27" s="1"/>
  <c r="C1263" i="27"/>
  <c r="F1263" i="27"/>
  <c r="G1263" i="27"/>
  <c r="C1255" i="27"/>
  <c r="F1255" i="27"/>
  <c r="G1255" i="27"/>
  <c r="B1255" i="27"/>
  <c r="E1255" i="27" s="1"/>
  <c r="C1247" i="27"/>
  <c r="F1247" i="27"/>
  <c r="G1247" i="27"/>
  <c r="B1247" i="27"/>
  <c r="E1247" i="27" s="1"/>
  <c r="C1239" i="27"/>
  <c r="F1239" i="27"/>
  <c r="G1239" i="27"/>
  <c r="B1239" i="27"/>
  <c r="E1239" i="27" s="1"/>
  <c r="C1231" i="27"/>
  <c r="F1231" i="27"/>
  <c r="G1231" i="27"/>
  <c r="B1231" i="27"/>
  <c r="E1231" i="27" s="1"/>
  <c r="C1223" i="27"/>
  <c r="F1223" i="27"/>
  <c r="G1223" i="27"/>
  <c r="B1223" i="27"/>
  <c r="E1223" i="27" s="1"/>
  <c r="C1215" i="27"/>
  <c r="F1215" i="27"/>
  <c r="G1215" i="27"/>
  <c r="B1215" i="27"/>
  <c r="E1215" i="27" s="1"/>
  <c r="C1207" i="27"/>
  <c r="F1207" i="27"/>
  <c r="G1207" i="27"/>
  <c r="B1207" i="27"/>
  <c r="E1207" i="27" s="1"/>
  <c r="C1199" i="27"/>
  <c r="F1199" i="27"/>
  <c r="G1199" i="27"/>
  <c r="C1191" i="27"/>
  <c r="F1191" i="27"/>
  <c r="B1191" i="27"/>
  <c r="E1191" i="27" s="1"/>
  <c r="G1191" i="27"/>
  <c r="C1183" i="27"/>
  <c r="F1183" i="27"/>
  <c r="G1183" i="27"/>
  <c r="B1183" i="27"/>
  <c r="E1183" i="27" s="1"/>
  <c r="C1175" i="27"/>
  <c r="F1175" i="27"/>
  <c r="G1175" i="27"/>
  <c r="B1175" i="27"/>
  <c r="E1175" i="27" s="1"/>
  <c r="F1167" i="27"/>
  <c r="G1167" i="27"/>
  <c r="F1159" i="27"/>
  <c r="G1159" i="27"/>
  <c r="F1151" i="27"/>
  <c r="G1151" i="27"/>
  <c r="F1143" i="27"/>
  <c r="B1143" i="27"/>
  <c r="G1143" i="27"/>
  <c r="F1135" i="27"/>
  <c r="G1135" i="27"/>
  <c r="F1127" i="27"/>
  <c r="G1127" i="27"/>
  <c r="F1119" i="27"/>
  <c r="G1119" i="27"/>
  <c r="F1111" i="27"/>
  <c r="G1111" i="27"/>
  <c r="F1103" i="27"/>
  <c r="G1103" i="27"/>
  <c r="F1095" i="27"/>
  <c r="G1095" i="27"/>
  <c r="F1087" i="27"/>
  <c r="G1087" i="27"/>
  <c r="F1079" i="27"/>
  <c r="G1079" i="27"/>
  <c r="F1071" i="27"/>
  <c r="G1071" i="27"/>
  <c r="F1063" i="27"/>
  <c r="G1063" i="27"/>
  <c r="F1055" i="27"/>
  <c r="G1055" i="27"/>
  <c r="F1047" i="27"/>
  <c r="G1047" i="27"/>
  <c r="F1039" i="27"/>
  <c r="G1039" i="27"/>
  <c r="B1039" i="27"/>
  <c r="E1039" i="27" s="1"/>
  <c r="F1031" i="27"/>
  <c r="G1031" i="27"/>
  <c r="B1031" i="27"/>
  <c r="E1031" i="27" s="1"/>
  <c r="F1026" i="27"/>
  <c r="G1026" i="27"/>
  <c r="F1022" i="27"/>
  <c r="G1022" i="27"/>
  <c r="F1018" i="27"/>
  <c r="G1018" i="27"/>
  <c r="B1018" i="27"/>
  <c r="E1018" i="27" s="1"/>
  <c r="F1014" i="27"/>
  <c r="G1014" i="27"/>
  <c r="B1014" i="27"/>
  <c r="E1014" i="27" s="1"/>
  <c r="C1000" i="27"/>
  <c r="F1000" i="27"/>
  <c r="G1000" i="27"/>
  <c r="B1000" i="27"/>
  <c r="E1000" i="27" s="1"/>
  <c r="C992" i="27"/>
  <c r="F992" i="27"/>
  <c r="G992" i="27"/>
  <c r="B992" i="27"/>
  <c r="E992" i="27" s="1"/>
  <c r="C984" i="27"/>
  <c r="F984" i="27"/>
  <c r="G984" i="27"/>
  <c r="B984" i="27"/>
  <c r="E984" i="27" s="1"/>
  <c r="C976" i="27"/>
  <c r="F976" i="27"/>
  <c r="G976" i="27"/>
  <c r="B976" i="27"/>
  <c r="E976" i="27" s="1"/>
  <c r="C968" i="27"/>
  <c r="F968" i="27"/>
  <c r="G968" i="27"/>
  <c r="B968" i="27"/>
  <c r="E968" i="27" s="1"/>
  <c r="C960" i="27"/>
  <c r="F960" i="27"/>
  <c r="G960" i="27"/>
  <c r="B960" i="27"/>
  <c r="E960" i="27" s="1"/>
  <c r="C952" i="27"/>
  <c r="G952" i="27"/>
  <c r="F952" i="27"/>
  <c r="B952" i="27"/>
  <c r="E952" i="27" s="1"/>
  <c r="C944" i="27"/>
  <c r="F944" i="27"/>
  <c r="G944" i="27"/>
  <c r="B944" i="27"/>
  <c r="E944" i="27" s="1"/>
  <c r="C936" i="27"/>
  <c r="F936" i="27"/>
  <c r="G936" i="27"/>
  <c r="B936" i="27"/>
  <c r="E936" i="27" s="1"/>
  <c r="C928" i="27"/>
  <c r="F928" i="27"/>
  <c r="G928" i="27"/>
  <c r="B928" i="27"/>
  <c r="E928" i="27" s="1"/>
  <c r="C920" i="27"/>
  <c r="F920" i="27"/>
  <c r="G920" i="27"/>
  <c r="B920" i="27"/>
  <c r="E920" i="27" s="1"/>
  <c r="C912" i="27"/>
  <c r="F912" i="27"/>
  <c r="G912" i="27"/>
  <c r="B912" i="27"/>
  <c r="E912" i="27" s="1"/>
  <c r="C904" i="27"/>
  <c r="F904" i="27"/>
  <c r="G904" i="27"/>
  <c r="B904" i="27"/>
  <c r="E904" i="27" s="1"/>
  <c r="C896" i="27"/>
  <c r="F896" i="27"/>
  <c r="G896" i="27"/>
  <c r="B896" i="27"/>
  <c r="E896" i="27" s="1"/>
  <c r="C888" i="27"/>
  <c r="F888" i="27"/>
  <c r="G888" i="27"/>
  <c r="B888" i="27"/>
  <c r="E888" i="27" s="1"/>
  <c r="C880" i="27"/>
  <c r="F880" i="27"/>
  <c r="G880" i="27"/>
  <c r="B880" i="27"/>
  <c r="E880" i="27" s="1"/>
  <c r="C872" i="27"/>
  <c r="G872" i="27"/>
  <c r="F872" i="27"/>
  <c r="B872" i="27"/>
  <c r="E872" i="27" s="1"/>
  <c r="C864" i="27"/>
  <c r="F864" i="27"/>
  <c r="G864" i="27"/>
  <c r="B864" i="27"/>
  <c r="E864" i="27" s="1"/>
  <c r="C856" i="27"/>
  <c r="F856" i="27"/>
  <c r="G856" i="27"/>
  <c r="B856" i="27"/>
  <c r="E856" i="27" s="1"/>
  <c r="C848" i="27"/>
  <c r="F848" i="27"/>
  <c r="G848" i="27"/>
  <c r="B848" i="27"/>
  <c r="E848" i="27" s="1"/>
  <c r="C840" i="27"/>
  <c r="F840" i="27"/>
  <c r="G840" i="27"/>
  <c r="B840" i="27"/>
  <c r="E840" i="27" s="1"/>
  <c r="C832" i="27"/>
  <c r="G832" i="27"/>
  <c r="F832" i="27"/>
  <c r="B832" i="27"/>
  <c r="E832" i="27" s="1"/>
  <c r="C824" i="27"/>
  <c r="F824" i="27"/>
  <c r="G824" i="27"/>
  <c r="B824" i="27"/>
  <c r="E824" i="27" s="1"/>
  <c r="C816" i="27"/>
  <c r="F816" i="27"/>
  <c r="G816" i="27"/>
  <c r="B816" i="27"/>
  <c r="E816" i="27" s="1"/>
  <c r="C808" i="27"/>
  <c r="F808" i="27"/>
  <c r="G808" i="27"/>
  <c r="B808" i="27"/>
  <c r="E808" i="27" s="1"/>
  <c r="C800" i="27"/>
  <c r="F800" i="27"/>
  <c r="G800" i="27"/>
  <c r="C792" i="27"/>
  <c r="F792" i="27"/>
  <c r="G792" i="27"/>
  <c r="B792" i="27"/>
  <c r="E792" i="27" s="1"/>
  <c r="C784" i="27"/>
  <c r="F784" i="27"/>
  <c r="G784" i="27"/>
  <c r="B784" i="27"/>
  <c r="E784" i="27" s="1"/>
  <c r="C776" i="27"/>
  <c r="F776" i="27"/>
  <c r="G776" i="27"/>
  <c r="B776" i="27"/>
  <c r="E776" i="27" s="1"/>
  <c r="C768" i="27"/>
  <c r="F768" i="27"/>
  <c r="G768" i="27"/>
  <c r="B768" i="27"/>
  <c r="E768" i="27" s="1"/>
  <c r="C760" i="27"/>
  <c r="F760" i="27"/>
  <c r="B760" i="27"/>
  <c r="E760" i="27" s="1"/>
  <c r="G760" i="27"/>
  <c r="C752" i="27"/>
  <c r="F752" i="27"/>
  <c r="G752" i="27"/>
  <c r="B752" i="27"/>
  <c r="E752" i="27" s="1"/>
  <c r="C744" i="27"/>
  <c r="G744" i="27"/>
  <c r="F744" i="27"/>
  <c r="B744" i="27"/>
  <c r="E744" i="27" s="1"/>
  <c r="C736" i="27"/>
  <c r="F736" i="27"/>
  <c r="G736" i="27"/>
  <c r="B736" i="27"/>
  <c r="E736" i="27" s="1"/>
  <c r="C728" i="27"/>
  <c r="F728" i="27"/>
  <c r="G728" i="27"/>
  <c r="B728" i="27"/>
  <c r="E728" i="27" s="1"/>
  <c r="C720" i="27"/>
  <c r="F720" i="27"/>
  <c r="B720" i="27"/>
  <c r="E720" i="27" s="1"/>
  <c r="G720" i="27"/>
  <c r="C712" i="27"/>
  <c r="F712" i="27"/>
  <c r="G712" i="27"/>
  <c r="B712" i="27"/>
  <c r="E712" i="27" s="1"/>
  <c r="C704" i="27"/>
  <c r="F704" i="27"/>
  <c r="G704" i="27"/>
  <c r="B704" i="27"/>
  <c r="E704" i="27" s="1"/>
  <c r="C696" i="27"/>
  <c r="F696" i="27"/>
  <c r="G696" i="27"/>
  <c r="B696" i="27"/>
  <c r="E696" i="27" s="1"/>
  <c r="C688" i="27"/>
  <c r="F688" i="27"/>
  <c r="G688" i="27"/>
  <c r="B688" i="27"/>
  <c r="E688" i="27" s="1"/>
  <c r="C680" i="27"/>
  <c r="F680" i="27"/>
  <c r="G680" i="27"/>
  <c r="B680" i="27"/>
  <c r="E680" i="27" s="1"/>
  <c r="C672" i="27"/>
  <c r="F672" i="27"/>
  <c r="G672" i="27"/>
  <c r="B672" i="27"/>
  <c r="E672" i="27" s="1"/>
  <c r="C664" i="27"/>
  <c r="F664" i="27"/>
  <c r="G664" i="27"/>
  <c r="B664" i="27"/>
  <c r="E664" i="27" s="1"/>
  <c r="C656" i="27"/>
  <c r="F656" i="27"/>
  <c r="G656" i="27"/>
  <c r="B656" i="27"/>
  <c r="E656" i="27" s="1"/>
  <c r="C648" i="27"/>
  <c r="F648" i="27"/>
  <c r="G648" i="27"/>
  <c r="B648" i="27"/>
  <c r="E648" i="27" s="1"/>
  <c r="C640" i="27"/>
  <c r="F640" i="27"/>
  <c r="G640" i="27"/>
  <c r="B640" i="27"/>
  <c r="E640" i="27" s="1"/>
  <c r="C632" i="27"/>
  <c r="F632" i="27"/>
  <c r="G632" i="27"/>
  <c r="B632" i="27"/>
  <c r="E632" i="27" s="1"/>
  <c r="C624" i="27"/>
  <c r="F624" i="27"/>
  <c r="G624" i="27"/>
  <c r="B624" i="27"/>
  <c r="E624" i="27" s="1"/>
  <c r="C616" i="27"/>
  <c r="F616" i="27"/>
  <c r="G616" i="27"/>
  <c r="B616" i="27"/>
  <c r="E616" i="27" s="1"/>
  <c r="C608" i="27"/>
  <c r="F608" i="27"/>
  <c r="G608" i="27"/>
  <c r="B608" i="27"/>
  <c r="E608" i="27" s="1"/>
  <c r="C600" i="27"/>
  <c r="G600" i="27"/>
  <c r="F600" i="27"/>
  <c r="B600" i="27"/>
  <c r="E600" i="27" s="1"/>
  <c r="C592" i="27"/>
  <c r="F592" i="27"/>
  <c r="G592" i="27"/>
  <c r="B592" i="27"/>
  <c r="E592" i="27" s="1"/>
  <c r="C584" i="27"/>
  <c r="F584" i="27"/>
  <c r="G584" i="27"/>
  <c r="B584" i="27"/>
  <c r="E584" i="27" s="1"/>
  <c r="C576" i="27"/>
  <c r="F576" i="27"/>
  <c r="G576" i="27"/>
  <c r="C568" i="27"/>
  <c r="F568" i="27"/>
  <c r="G568" i="27"/>
  <c r="B568" i="27"/>
  <c r="E568" i="27" s="1"/>
  <c r="C560" i="27"/>
  <c r="F560" i="27"/>
  <c r="G560" i="27"/>
  <c r="B560" i="27"/>
  <c r="E560" i="27" s="1"/>
  <c r="C552" i="27"/>
  <c r="F552" i="27"/>
  <c r="G552" i="27"/>
  <c r="B552" i="27"/>
  <c r="E552" i="27" s="1"/>
  <c r="C544" i="27"/>
  <c r="F544" i="27"/>
  <c r="G544" i="27"/>
  <c r="B544" i="27"/>
  <c r="E544" i="27" s="1"/>
  <c r="C536" i="27"/>
  <c r="F536" i="27"/>
  <c r="G536" i="27"/>
  <c r="B536" i="27"/>
  <c r="E536" i="27" s="1"/>
  <c r="C528" i="27"/>
  <c r="F528" i="27"/>
  <c r="G528" i="27"/>
  <c r="B528" i="27"/>
  <c r="E528" i="27" s="1"/>
  <c r="C520" i="27"/>
  <c r="F520" i="27"/>
  <c r="G520" i="27"/>
  <c r="C512" i="27"/>
  <c r="F512" i="27"/>
  <c r="G512" i="27"/>
  <c r="B512" i="27"/>
  <c r="E512" i="27" s="1"/>
  <c r="C504" i="27"/>
  <c r="F504" i="27"/>
  <c r="G504" i="27"/>
  <c r="B504" i="27"/>
  <c r="E504" i="27" s="1"/>
  <c r="C496" i="27"/>
  <c r="F496" i="27"/>
  <c r="G496" i="27"/>
  <c r="B496" i="27"/>
  <c r="E496" i="27" s="1"/>
  <c r="C488" i="27"/>
  <c r="F488" i="27"/>
  <c r="G488" i="27"/>
  <c r="B488" i="27"/>
  <c r="E488" i="27" s="1"/>
  <c r="C480" i="27"/>
  <c r="F480" i="27"/>
  <c r="G480" i="27"/>
  <c r="B480" i="27"/>
  <c r="E480" i="27" s="1"/>
  <c r="C472" i="27"/>
  <c r="F472" i="27"/>
  <c r="G472" i="27"/>
  <c r="B472" i="27"/>
  <c r="E472" i="27" s="1"/>
  <c r="C464" i="27"/>
  <c r="F464" i="27"/>
  <c r="G464" i="27"/>
  <c r="B464" i="27"/>
  <c r="E464" i="27" s="1"/>
  <c r="C456" i="27"/>
  <c r="F456" i="27"/>
  <c r="G456" i="27"/>
  <c r="B456" i="27"/>
  <c r="E456" i="27" s="1"/>
  <c r="C448" i="27"/>
  <c r="F448" i="27"/>
  <c r="G448" i="27"/>
  <c r="B448" i="27"/>
  <c r="E448" i="27" s="1"/>
  <c r="C440" i="27"/>
  <c r="F440" i="27"/>
  <c r="G440" i="27"/>
  <c r="B440" i="27"/>
  <c r="E440" i="27" s="1"/>
  <c r="C432" i="27"/>
  <c r="F432" i="27"/>
  <c r="G432" i="27"/>
  <c r="B432" i="27"/>
  <c r="E432" i="27" s="1"/>
  <c r="C424" i="27"/>
  <c r="F424" i="27"/>
  <c r="G424" i="27"/>
  <c r="B424" i="27"/>
  <c r="E424" i="27" s="1"/>
  <c r="C416" i="27"/>
  <c r="F416" i="27"/>
  <c r="G416" i="27"/>
  <c r="B416" i="27"/>
  <c r="E416" i="27" s="1"/>
  <c r="C408" i="27"/>
  <c r="F408" i="27"/>
  <c r="G408" i="27"/>
  <c r="B408" i="27"/>
  <c r="E408" i="27" s="1"/>
  <c r="C400" i="27"/>
  <c r="F400" i="27"/>
  <c r="G400" i="27"/>
  <c r="B400" i="27"/>
  <c r="E400" i="27" s="1"/>
  <c r="C392" i="27"/>
  <c r="F392" i="27"/>
  <c r="G392" i="27"/>
  <c r="B392" i="27"/>
  <c r="E392" i="27" s="1"/>
  <c r="C384" i="27"/>
  <c r="F384" i="27"/>
  <c r="G384" i="27"/>
  <c r="B384" i="27"/>
  <c r="E384" i="27" s="1"/>
  <c r="C376" i="27"/>
  <c r="F376" i="27"/>
  <c r="G376" i="27"/>
  <c r="B376" i="27"/>
  <c r="E376" i="27" s="1"/>
  <c r="C368" i="27"/>
  <c r="F368" i="27"/>
  <c r="G368" i="27"/>
  <c r="B368" i="27"/>
  <c r="E368" i="27" s="1"/>
  <c r="C360" i="27"/>
  <c r="F360" i="27"/>
  <c r="G360" i="27"/>
  <c r="B360" i="27"/>
  <c r="E360" i="27" s="1"/>
  <c r="C352" i="27"/>
  <c r="F352" i="27"/>
  <c r="B352" i="27"/>
  <c r="E352" i="27" s="1"/>
  <c r="G352" i="27"/>
  <c r="C344" i="27"/>
  <c r="F344" i="27"/>
  <c r="G344" i="27"/>
  <c r="B344" i="27"/>
  <c r="E344" i="27" s="1"/>
  <c r="C336" i="27"/>
  <c r="F336" i="27"/>
  <c r="G336" i="27"/>
  <c r="B336" i="27"/>
  <c r="E336" i="27" s="1"/>
  <c r="C328" i="27"/>
  <c r="F328" i="27"/>
  <c r="G328" i="27"/>
  <c r="B328" i="27"/>
  <c r="E328" i="27" s="1"/>
  <c r="C320" i="27"/>
  <c r="F320" i="27"/>
  <c r="G320" i="27"/>
  <c r="B320" i="27"/>
  <c r="E320" i="27" s="1"/>
  <c r="C312" i="27"/>
  <c r="F312" i="27"/>
  <c r="G312" i="27"/>
  <c r="B312" i="27"/>
  <c r="E312" i="27" s="1"/>
  <c r="C304" i="27"/>
  <c r="F304" i="27"/>
  <c r="G304" i="27"/>
  <c r="B304" i="27"/>
  <c r="E304" i="27" s="1"/>
  <c r="C296" i="27"/>
  <c r="F296" i="27"/>
  <c r="B296" i="27"/>
  <c r="E296" i="27" s="1"/>
  <c r="G296" i="27"/>
  <c r="C288" i="27"/>
  <c r="F288" i="27"/>
  <c r="G288" i="27"/>
  <c r="B288" i="27"/>
  <c r="E288" i="27" s="1"/>
  <c r="C280" i="27"/>
  <c r="F280" i="27"/>
  <c r="G280" i="27"/>
  <c r="B280" i="27"/>
  <c r="E280" i="27" s="1"/>
  <c r="C272" i="27"/>
  <c r="F272" i="27"/>
  <c r="G272" i="27"/>
  <c r="B272" i="27"/>
  <c r="E272" i="27" s="1"/>
  <c r="C264" i="27"/>
  <c r="F264" i="27"/>
  <c r="G264" i="27"/>
  <c r="B264" i="27"/>
  <c r="E264" i="27" s="1"/>
  <c r="C256" i="27"/>
  <c r="F256" i="27"/>
  <c r="G256" i="27"/>
  <c r="B256" i="27"/>
  <c r="E256" i="27" s="1"/>
  <c r="C248" i="27"/>
  <c r="F248" i="27"/>
  <c r="G248" i="27"/>
  <c r="B248" i="27"/>
  <c r="E248" i="27" s="1"/>
  <c r="C240" i="27"/>
  <c r="F240" i="27"/>
  <c r="G240" i="27"/>
  <c r="B240" i="27"/>
  <c r="E240" i="27" s="1"/>
  <c r="C232" i="27"/>
  <c r="F232" i="27"/>
  <c r="G232" i="27"/>
  <c r="B232" i="27"/>
  <c r="E232" i="27" s="1"/>
  <c r="C224" i="27"/>
  <c r="F224" i="27"/>
  <c r="G224" i="27"/>
  <c r="B224" i="27"/>
  <c r="E224" i="27" s="1"/>
  <c r="C216" i="27"/>
  <c r="F216" i="27"/>
  <c r="G216" i="27"/>
  <c r="B216" i="27"/>
  <c r="E216" i="27" s="1"/>
  <c r="C208" i="27"/>
  <c r="F208" i="27"/>
  <c r="G208" i="27"/>
  <c r="B208" i="27"/>
  <c r="E208" i="27" s="1"/>
  <c r="C200" i="27"/>
  <c r="F200" i="27"/>
  <c r="B200" i="27"/>
  <c r="E200" i="27" s="1"/>
  <c r="G200" i="27"/>
  <c r="C192" i="27"/>
  <c r="F192" i="27"/>
  <c r="G192" i="27"/>
  <c r="B192" i="27"/>
  <c r="E192" i="27" s="1"/>
  <c r="C184" i="27"/>
  <c r="F184" i="27"/>
  <c r="G184" i="27"/>
  <c r="B184" i="27"/>
  <c r="E184" i="27" s="1"/>
  <c r="C176" i="27"/>
  <c r="F176" i="27"/>
  <c r="G176" i="27"/>
  <c r="B176" i="27"/>
  <c r="E176" i="27" s="1"/>
  <c r="C168" i="27"/>
  <c r="F168" i="27"/>
  <c r="G168" i="27"/>
  <c r="B168" i="27"/>
  <c r="E168" i="27" s="1"/>
  <c r="C160" i="27"/>
  <c r="F160" i="27"/>
  <c r="G160" i="27"/>
  <c r="C152" i="27"/>
  <c r="F152" i="27"/>
  <c r="B152" i="27"/>
  <c r="E152" i="27" s="1"/>
  <c r="G152" i="27"/>
  <c r="C144" i="27"/>
  <c r="F144" i="27"/>
  <c r="G144" i="27"/>
  <c r="C136" i="27"/>
  <c r="F136" i="27"/>
  <c r="G136" i="27"/>
  <c r="C128" i="27"/>
  <c r="F128" i="27"/>
  <c r="G128" i="27"/>
  <c r="C120" i="27"/>
  <c r="F120" i="27"/>
  <c r="G120" i="27"/>
  <c r="C112" i="27"/>
  <c r="F112" i="27"/>
  <c r="G112" i="27"/>
  <c r="C104" i="27"/>
  <c r="F104" i="27"/>
  <c r="G104" i="27"/>
  <c r="C96" i="27"/>
  <c r="F96" i="27"/>
  <c r="G96" i="27"/>
  <c r="C88" i="27"/>
  <c r="F88" i="27"/>
  <c r="G88" i="27"/>
  <c r="C80" i="27"/>
  <c r="F80" i="27"/>
  <c r="G80" i="27"/>
  <c r="C72" i="27"/>
  <c r="F72" i="27"/>
  <c r="G72" i="27"/>
  <c r="C64" i="27"/>
  <c r="F64" i="27"/>
  <c r="G64" i="27"/>
  <c r="C56" i="27"/>
  <c r="F56" i="27"/>
  <c r="G56" i="27"/>
  <c r="F48" i="27"/>
  <c r="G48" i="27"/>
  <c r="F40" i="27"/>
  <c r="G40" i="27"/>
  <c r="F32" i="27"/>
  <c r="G32" i="27"/>
  <c r="F27" i="27"/>
  <c r="G27" i="27"/>
  <c r="F23" i="27"/>
  <c r="G23" i="27"/>
  <c r="C19" i="27"/>
  <c r="F19" i="27"/>
  <c r="G19" i="27"/>
  <c r="F15" i="27"/>
  <c r="G15" i="27"/>
  <c r="D18" i="24"/>
  <c r="C288" i="12"/>
  <c r="D35" i="24"/>
  <c r="C429" i="12"/>
  <c r="C430" i="12"/>
  <c r="C431" i="12"/>
  <c r="C432" i="12" s="1"/>
  <c r="B1951" i="27"/>
  <c r="E1951" i="27" s="1"/>
  <c r="B1563" i="27"/>
  <c r="E1563" i="27" s="1"/>
  <c r="B1391" i="27"/>
  <c r="E1391" i="27" s="1"/>
  <c r="B745" i="27"/>
  <c r="E745" i="27" s="1"/>
  <c r="C1938" i="27"/>
  <c r="F1938" i="27"/>
  <c r="G1938" i="27"/>
  <c r="B1938" i="27"/>
  <c r="E1938" i="27" s="1"/>
  <c r="C1859" i="27"/>
  <c r="F1859" i="27"/>
  <c r="G1859" i="27"/>
  <c r="B1859" i="27"/>
  <c r="E1859" i="27" s="1"/>
  <c r="C1795" i="27"/>
  <c r="F1795" i="27"/>
  <c r="G1795" i="27"/>
  <c r="B1795" i="27"/>
  <c r="E1795" i="27" s="1"/>
  <c r="C1731" i="27"/>
  <c r="F1731" i="27"/>
  <c r="G1731" i="27"/>
  <c r="B1731" i="27"/>
  <c r="E1731" i="27" s="1"/>
  <c r="C1667" i="27"/>
  <c r="F1667" i="27"/>
  <c r="G1667" i="27"/>
  <c r="B1667" i="27"/>
  <c r="E1667" i="27" s="1"/>
  <c r="C1611" i="27"/>
  <c r="F1611" i="27"/>
  <c r="G1611" i="27"/>
  <c r="B1611" i="27"/>
  <c r="E1611" i="27" s="1"/>
  <c r="C1555" i="27"/>
  <c r="F1555" i="27"/>
  <c r="G1555" i="27"/>
  <c r="B1555" i="27"/>
  <c r="E1555" i="27" s="1"/>
  <c r="C1491" i="27"/>
  <c r="F1491" i="27"/>
  <c r="G1491" i="27"/>
  <c r="B1491" i="27"/>
  <c r="E1491" i="27" s="1"/>
  <c r="C1435" i="27"/>
  <c r="F1435" i="27"/>
  <c r="G1435" i="27"/>
  <c r="C1379" i="27"/>
  <c r="F1379" i="27"/>
  <c r="G1379" i="27"/>
  <c r="B1379" i="27"/>
  <c r="E1379" i="27" s="1"/>
  <c r="C1323" i="27"/>
  <c r="F1323" i="27"/>
  <c r="G1323" i="27"/>
  <c r="B1323" i="27"/>
  <c r="E1323" i="27" s="1"/>
  <c r="C1227" i="27"/>
  <c r="F1227" i="27"/>
  <c r="G1227" i="27"/>
  <c r="B1227" i="27"/>
  <c r="E1227" i="27" s="1"/>
  <c r="C1051" i="27"/>
  <c r="F1051" i="27"/>
  <c r="G1051" i="27"/>
  <c r="B1051" i="27"/>
  <c r="E1051" i="27" s="1"/>
  <c r="O419" i="12"/>
  <c r="D1075" i="27"/>
  <c r="D1131" i="27"/>
  <c r="D1267" i="27"/>
  <c r="D1307" i="27"/>
  <c r="D1363" i="27"/>
  <c r="D1435" i="27"/>
  <c r="D1491" i="27"/>
  <c r="D1563" i="27"/>
  <c r="D1611" i="27"/>
  <c r="D1667" i="27"/>
  <c r="D1779" i="27"/>
  <c r="D1819" i="27"/>
  <c r="D1851" i="27"/>
  <c r="D1875" i="27"/>
  <c r="D1891" i="27"/>
  <c r="I1419" i="27"/>
  <c r="H1419" i="27" s="1"/>
  <c r="I1914" i="27"/>
  <c r="H1914" i="27" s="1"/>
  <c r="D91" i="8"/>
  <c r="H91" i="8" s="1"/>
  <c r="O194" i="12"/>
  <c r="O306" i="12"/>
  <c r="O95" i="12"/>
  <c r="C373" i="12"/>
  <c r="O223" i="12"/>
  <c r="O358" i="12"/>
  <c r="O326" i="12"/>
  <c r="H26" i="12"/>
  <c r="L26" i="12" s="1"/>
  <c r="D58" i="8"/>
  <c r="H58" i="8" s="1"/>
  <c r="D15" i="8"/>
  <c r="H15" i="8" s="1"/>
  <c r="D28" i="8"/>
  <c r="H28" i="8" s="1"/>
  <c r="D20" i="8"/>
  <c r="G20" i="8" s="1"/>
  <c r="D13" i="8"/>
  <c r="H13" i="8" s="1"/>
  <c r="D22" i="8"/>
  <c r="H22" i="8" s="1"/>
  <c r="D24" i="8"/>
  <c r="D73" i="8"/>
  <c r="G73" i="8" s="1"/>
  <c r="D18" i="13"/>
  <c r="D6" i="22" s="1"/>
  <c r="O322" i="12"/>
  <c r="L101" i="12"/>
  <c r="K16" i="25"/>
  <c r="K22" i="25"/>
  <c r="I860" i="27"/>
  <c r="H860" i="27" s="1"/>
  <c r="I868" i="27"/>
  <c r="H868" i="27" s="1"/>
  <c r="I1016" i="27"/>
  <c r="H1016" i="27" s="1"/>
  <c r="I1083" i="27"/>
  <c r="H1083" i="27" s="1"/>
  <c r="I1115" i="27"/>
  <c r="H1115" i="27" s="1"/>
  <c r="I1275" i="27"/>
  <c r="H1275" i="27" s="1"/>
  <c r="I1395" i="27"/>
  <c r="H1395" i="27" s="1"/>
  <c r="I1547" i="27"/>
  <c r="H1547" i="27" s="1"/>
  <c r="I1555" i="27"/>
  <c r="H1555" i="27" s="1"/>
  <c r="I1611" i="27"/>
  <c r="H1611" i="27" s="1"/>
  <c r="I1819" i="27"/>
  <c r="H1819" i="27" s="1"/>
  <c r="I1962" i="27"/>
  <c r="H1962" i="27" s="1"/>
  <c r="I1970" i="27"/>
  <c r="H1970" i="27" s="1"/>
  <c r="D44" i="8"/>
  <c r="G44" i="8" s="1"/>
  <c r="D19" i="8"/>
  <c r="H19" i="8" s="1"/>
  <c r="D79" i="8"/>
  <c r="G79" i="8" s="1"/>
  <c r="D67" i="8"/>
  <c r="B1886" i="27"/>
  <c r="E1886" i="27" s="1"/>
  <c r="B1878" i="27"/>
  <c r="E1878" i="27" s="1"/>
  <c r="B1854" i="27"/>
  <c r="E1854" i="27" s="1"/>
  <c r="B1846" i="27"/>
  <c r="E1846" i="27" s="1"/>
  <c r="B1830" i="27"/>
  <c r="E1830" i="27" s="1"/>
  <c r="B1814" i="27"/>
  <c r="E1814" i="27" s="1"/>
  <c r="B1774" i="27"/>
  <c r="E1774" i="27" s="1"/>
  <c r="B1758" i="27"/>
  <c r="E1758" i="27" s="1"/>
  <c r="B1710" i="27"/>
  <c r="E1710" i="27" s="1"/>
  <c r="B1694" i="27"/>
  <c r="E1694" i="27" s="1"/>
  <c r="B1646" i="27"/>
  <c r="E1646" i="27" s="1"/>
  <c r="B1630" i="27"/>
  <c r="E1630" i="27" s="1"/>
  <c r="B1582" i="27"/>
  <c r="E1582" i="27" s="1"/>
  <c r="B1566" i="27"/>
  <c r="E1566" i="27" s="1"/>
  <c r="B1518" i="27"/>
  <c r="E1518" i="27" s="1"/>
  <c r="B1502" i="27"/>
  <c r="E1502" i="27" s="1"/>
  <c r="B1454" i="27"/>
  <c r="E1454" i="27" s="1"/>
  <c r="B1438" i="27"/>
  <c r="E1438" i="27" s="1"/>
  <c r="B1390" i="27"/>
  <c r="E1390" i="27" s="1"/>
  <c r="B1374" i="27"/>
  <c r="E1374" i="27" s="1"/>
  <c r="B1326" i="27"/>
  <c r="E1326" i="27" s="1"/>
  <c r="B1310" i="27"/>
  <c r="E1310" i="27" s="1"/>
  <c r="B1262" i="27"/>
  <c r="E1262" i="27" s="1"/>
  <c r="B1246" i="27"/>
  <c r="E1246" i="27" s="1"/>
  <c r="B1198" i="27"/>
  <c r="E1198" i="27" s="1"/>
  <c r="C22" i="25"/>
  <c r="C118" i="12"/>
  <c r="C442" i="12"/>
  <c r="D57" i="24"/>
  <c r="E57" i="24" s="1"/>
  <c r="B1855" i="27"/>
  <c r="E1855" i="27" s="1"/>
  <c r="B1711" i="27"/>
  <c r="E1711" i="27" s="1"/>
  <c r="B1371" i="27"/>
  <c r="E1371" i="27" s="1"/>
  <c r="B1199" i="27"/>
  <c r="E1199" i="27" s="1"/>
  <c r="B689" i="27"/>
  <c r="E689" i="27" s="1"/>
  <c r="C1978" i="27"/>
  <c r="F1978" i="27"/>
  <c r="G1978" i="27"/>
  <c r="B1978" i="27"/>
  <c r="E1978" i="27" s="1"/>
  <c r="C1930" i="27"/>
  <c r="F1930" i="27"/>
  <c r="G1930" i="27"/>
  <c r="B1930" i="27"/>
  <c r="E1930" i="27" s="1"/>
  <c r="C1883" i="27"/>
  <c r="F1883" i="27"/>
  <c r="G1883" i="27"/>
  <c r="B1883" i="27"/>
  <c r="E1883" i="27" s="1"/>
  <c r="C1827" i="27"/>
  <c r="F1827" i="27"/>
  <c r="G1827" i="27"/>
  <c r="B1827" i="27"/>
  <c r="E1827" i="27" s="1"/>
  <c r="C1763" i="27"/>
  <c r="F1763" i="27"/>
  <c r="G1763" i="27"/>
  <c r="B1763" i="27"/>
  <c r="E1763" i="27" s="1"/>
  <c r="C1707" i="27"/>
  <c r="F1707" i="27"/>
  <c r="G1707" i="27"/>
  <c r="B1707" i="27"/>
  <c r="E1707" i="27" s="1"/>
  <c r="C1651" i="27"/>
  <c r="F1651" i="27"/>
  <c r="G1651" i="27"/>
  <c r="B1651" i="27"/>
  <c r="E1651" i="27" s="1"/>
  <c r="C1579" i="27"/>
  <c r="F1579" i="27"/>
  <c r="G1579" i="27"/>
  <c r="B1579" i="27"/>
  <c r="E1579" i="27" s="1"/>
  <c r="C1507" i="27"/>
  <c r="F1507" i="27"/>
  <c r="G1507" i="27"/>
  <c r="B1507" i="27"/>
  <c r="E1507" i="27" s="1"/>
  <c r="C1451" i="27"/>
  <c r="F1451" i="27"/>
  <c r="G1451" i="27"/>
  <c r="B1451" i="27"/>
  <c r="E1451" i="27" s="1"/>
  <c r="C1387" i="27"/>
  <c r="F1387" i="27"/>
  <c r="G1387" i="27"/>
  <c r="B1387" i="27"/>
  <c r="E1387" i="27" s="1"/>
  <c r="C1315" i="27"/>
  <c r="F1315" i="27"/>
  <c r="G1315" i="27"/>
  <c r="B1315" i="27"/>
  <c r="E1315" i="27" s="1"/>
  <c r="C1251" i="27"/>
  <c r="F1251" i="27"/>
  <c r="G1251" i="27"/>
  <c r="B1251" i="27"/>
  <c r="E1251" i="27" s="1"/>
  <c r="C1203" i="27"/>
  <c r="F1203" i="27"/>
  <c r="G1203" i="27"/>
  <c r="B1203" i="27"/>
  <c r="E1203" i="27" s="1"/>
  <c r="F1155" i="27"/>
  <c r="B1155" i="27"/>
  <c r="E1155" i="27" s="1"/>
  <c r="G1155" i="27"/>
  <c r="C1099" i="27"/>
  <c r="F1099" i="27"/>
  <c r="G1099" i="27"/>
  <c r="B1099" i="27"/>
  <c r="E1099" i="27" s="1"/>
  <c r="C996" i="27"/>
  <c r="F996" i="27"/>
  <c r="G996" i="27"/>
  <c r="B996" i="27"/>
  <c r="E996" i="27" s="1"/>
  <c r="C964" i="27"/>
  <c r="F964" i="27"/>
  <c r="G964" i="27"/>
  <c r="B964" i="27"/>
  <c r="E964" i="27" s="1"/>
  <c r="C948" i="27"/>
  <c r="F948" i="27"/>
  <c r="B948" i="27"/>
  <c r="E948" i="27" s="1"/>
  <c r="G948" i="27"/>
  <c r="C916" i="27"/>
  <c r="F916" i="27"/>
  <c r="G916" i="27"/>
  <c r="B916" i="27"/>
  <c r="E916" i="27" s="1"/>
  <c r="C876" i="27"/>
  <c r="F876" i="27"/>
  <c r="G876" i="27"/>
  <c r="B876" i="27"/>
  <c r="E876" i="27" s="1"/>
  <c r="D24" i="13"/>
  <c r="G42" i="10" s="1"/>
  <c r="G44" i="10" s="1"/>
  <c r="H17" i="25"/>
  <c r="K17" i="25" s="1"/>
  <c r="D1051" i="27"/>
  <c r="D1099" i="27"/>
  <c r="D1139" i="27"/>
  <c r="D1171" i="27"/>
  <c r="D1219" i="27"/>
  <c r="D1251" i="27"/>
  <c r="D1299" i="27"/>
  <c r="D1395" i="27"/>
  <c r="D1427" i="27"/>
  <c r="D1459" i="27"/>
  <c r="D1499" i="27"/>
  <c r="D1539" i="27"/>
  <c r="D1579" i="27"/>
  <c r="D1635" i="27"/>
  <c r="D1683" i="27"/>
  <c r="D1739" i="27"/>
  <c r="D1787" i="27"/>
  <c r="D1843" i="27"/>
  <c r="I916" i="27"/>
  <c r="H916" i="27" s="1"/>
  <c r="I1339" i="27"/>
  <c r="H1339" i="27" s="1"/>
  <c r="I1731" i="27"/>
  <c r="H1731" i="27" s="1"/>
  <c r="I1747" i="27"/>
  <c r="H1747" i="27" s="1"/>
  <c r="D69" i="8"/>
  <c r="H69" i="8" s="1"/>
  <c r="C1147" i="27"/>
  <c r="C1115" i="27"/>
  <c r="O175" i="12"/>
  <c r="C247" i="12"/>
  <c r="O229" i="12"/>
  <c r="O360" i="12"/>
  <c r="O372" i="12"/>
  <c r="O100" i="12"/>
  <c r="C135" i="12"/>
  <c r="C136" i="12" s="1"/>
  <c r="I25" i="12"/>
  <c r="O60" i="12"/>
  <c r="O180" i="12"/>
  <c r="O176" i="12"/>
  <c r="O247" i="12"/>
  <c r="O363" i="12"/>
  <c r="O424" i="12"/>
  <c r="C424" i="12"/>
  <c r="C425" i="12" s="1"/>
  <c r="O133" i="12"/>
  <c r="O227" i="12"/>
  <c r="O362" i="12"/>
  <c r="O375" i="12"/>
  <c r="O135" i="12"/>
  <c r="O134" i="12"/>
  <c r="H24" i="12"/>
  <c r="C325" i="12"/>
  <c r="D61" i="8"/>
  <c r="G61" i="8" s="1"/>
  <c r="D27" i="8"/>
  <c r="G27" i="8" s="1"/>
  <c r="D38" i="8"/>
  <c r="D29" i="8"/>
  <c r="H29" i="8" s="1"/>
  <c r="D102" i="8"/>
  <c r="G102" i="8" s="1"/>
  <c r="D18" i="8"/>
  <c r="G18" i="8" s="1"/>
  <c r="D25" i="8"/>
  <c r="H25" i="8" s="1"/>
  <c r="D32" i="8"/>
  <c r="G32" i="8" s="1"/>
  <c r="D74" i="8"/>
  <c r="G74" i="8" s="1"/>
  <c r="L115" i="12"/>
  <c r="H18" i="25"/>
  <c r="K18" i="25" s="1"/>
  <c r="D1016" i="27"/>
  <c r="D1024" i="27"/>
  <c r="I876" i="27"/>
  <c r="H876" i="27" s="1"/>
  <c r="I940" i="27"/>
  <c r="H940" i="27" s="1"/>
  <c r="I1024" i="27"/>
  <c r="H1024" i="27" s="1"/>
  <c r="I1123" i="27"/>
  <c r="H1123" i="27" s="1"/>
  <c r="I1155" i="27"/>
  <c r="H1155" i="27" s="1"/>
  <c r="I1219" i="27"/>
  <c r="H1219" i="27" s="1"/>
  <c r="I1227" i="27"/>
  <c r="H1227" i="27" s="1"/>
  <c r="I1291" i="27"/>
  <c r="H1291" i="27" s="1"/>
  <c r="I1403" i="27"/>
  <c r="H1403" i="27" s="1"/>
  <c r="I1451" i="27"/>
  <c r="H1451" i="27" s="1"/>
  <c r="I1627" i="27"/>
  <c r="H1627" i="27" s="1"/>
  <c r="I1651" i="27"/>
  <c r="H1651" i="27" s="1"/>
  <c r="I1683" i="27"/>
  <c r="H1683" i="27" s="1"/>
  <c r="I1835" i="27"/>
  <c r="H1835" i="27" s="1"/>
  <c r="I1843" i="27"/>
  <c r="H1843" i="27" s="1"/>
  <c r="I1978" i="27"/>
  <c r="H1978" i="27" s="1"/>
  <c r="I1986" i="27"/>
  <c r="H1986" i="27" s="1"/>
  <c r="D43" i="8"/>
  <c r="G43" i="8" s="1"/>
  <c r="D11" i="8"/>
  <c r="G11" i="8" s="1"/>
  <c r="D59" i="8"/>
  <c r="H59" i="8" s="1"/>
  <c r="B1024" i="27"/>
  <c r="E1024" i="27" s="1"/>
  <c r="B1016" i="27"/>
  <c r="E1016" i="27" s="1"/>
  <c r="C1996" i="27"/>
  <c r="F1996" i="27"/>
  <c r="G1996" i="27"/>
  <c r="B1996" i="27"/>
  <c r="E1996" i="27" s="1"/>
  <c r="C1988" i="27"/>
  <c r="F1988" i="27"/>
  <c r="G1988" i="27"/>
  <c r="B1988" i="27"/>
  <c r="E1988" i="27" s="1"/>
  <c r="C1980" i="27"/>
  <c r="F1980" i="27"/>
  <c r="G1980" i="27"/>
  <c r="B1980" i="27"/>
  <c r="E1980" i="27" s="1"/>
  <c r="C1972" i="27"/>
  <c r="F1972" i="27"/>
  <c r="G1972" i="27"/>
  <c r="B1972" i="27"/>
  <c r="E1972" i="27" s="1"/>
  <c r="C1964" i="27"/>
  <c r="F1964" i="27"/>
  <c r="G1964" i="27"/>
  <c r="B1964" i="27"/>
  <c r="E1964" i="27" s="1"/>
  <c r="C1956" i="27"/>
  <c r="F1956" i="27"/>
  <c r="G1956" i="27"/>
  <c r="B1956" i="27"/>
  <c r="E1956" i="27" s="1"/>
  <c r="C1948" i="27"/>
  <c r="F1948" i="27"/>
  <c r="G1948" i="27"/>
  <c r="B1948" i="27"/>
  <c r="E1948" i="27" s="1"/>
  <c r="C1940" i="27"/>
  <c r="F1940" i="27"/>
  <c r="G1940" i="27"/>
  <c r="B1940" i="27"/>
  <c r="E1940" i="27" s="1"/>
  <c r="C1932" i="27"/>
  <c r="F1932" i="27"/>
  <c r="G1932" i="27"/>
  <c r="B1932" i="27"/>
  <c r="E1932" i="27" s="1"/>
  <c r="C1924" i="27"/>
  <c r="F1924" i="27"/>
  <c r="B1924" i="27"/>
  <c r="E1924" i="27" s="1"/>
  <c r="G1924" i="27"/>
  <c r="C1916" i="27"/>
  <c r="F1916" i="27"/>
  <c r="G1916" i="27"/>
  <c r="B1916" i="27"/>
  <c r="E1916" i="27" s="1"/>
  <c r="C1908" i="27"/>
  <c r="F1908" i="27"/>
  <c r="G1908" i="27"/>
  <c r="B1908" i="27"/>
  <c r="E1908" i="27" s="1"/>
  <c r="C1900" i="27"/>
  <c r="F1900" i="27"/>
  <c r="G1900" i="27"/>
  <c r="B1900" i="27"/>
  <c r="E1900" i="27" s="1"/>
  <c r="C1893" i="27"/>
  <c r="F1893" i="27"/>
  <c r="G1893" i="27"/>
  <c r="B1893" i="27"/>
  <c r="E1893" i="27" s="1"/>
  <c r="C1885" i="27"/>
  <c r="F1885" i="27"/>
  <c r="G1885" i="27"/>
  <c r="B1885" i="27"/>
  <c r="E1885" i="27" s="1"/>
  <c r="C1877" i="27"/>
  <c r="F1877" i="27"/>
  <c r="G1877" i="27"/>
  <c r="C1869" i="27"/>
  <c r="F1869" i="27"/>
  <c r="G1869" i="27"/>
  <c r="B1869" i="27"/>
  <c r="E1869" i="27" s="1"/>
  <c r="C1861" i="27"/>
  <c r="F1861" i="27"/>
  <c r="G1861" i="27"/>
  <c r="B1861" i="27"/>
  <c r="E1861" i="27" s="1"/>
  <c r="C1853" i="27"/>
  <c r="F1853" i="27"/>
  <c r="G1853" i="27"/>
  <c r="B1853" i="27"/>
  <c r="E1853" i="27" s="1"/>
  <c r="C1845" i="27"/>
  <c r="F1845" i="27"/>
  <c r="G1845" i="27"/>
  <c r="C1837" i="27"/>
  <c r="F1837" i="27"/>
  <c r="B1837" i="27"/>
  <c r="E1837" i="27" s="1"/>
  <c r="G1837" i="27"/>
  <c r="C1829" i="27"/>
  <c r="F1829" i="27"/>
  <c r="G1829" i="27"/>
  <c r="B1829" i="27"/>
  <c r="E1829" i="27" s="1"/>
  <c r="C1821" i="27"/>
  <c r="F1821" i="27"/>
  <c r="G1821" i="27"/>
  <c r="B1821" i="27"/>
  <c r="E1821" i="27" s="1"/>
  <c r="C1813" i="27"/>
  <c r="F1813" i="27"/>
  <c r="G1813" i="27"/>
  <c r="B1813" i="27"/>
  <c r="E1813" i="27" s="1"/>
  <c r="C1805" i="27"/>
  <c r="F1805" i="27"/>
  <c r="G1805" i="27"/>
  <c r="B1805" i="27"/>
  <c r="E1805" i="27" s="1"/>
  <c r="C1797" i="27"/>
  <c r="F1797" i="27"/>
  <c r="G1797" i="27"/>
  <c r="B1797" i="27"/>
  <c r="E1797" i="27" s="1"/>
  <c r="C1789" i="27"/>
  <c r="F1789" i="27"/>
  <c r="G1789" i="27"/>
  <c r="B1789" i="27"/>
  <c r="E1789" i="27" s="1"/>
  <c r="C1781" i="27"/>
  <c r="F1781" i="27"/>
  <c r="G1781" i="27"/>
  <c r="B1781" i="27"/>
  <c r="E1781" i="27" s="1"/>
  <c r="C1773" i="27"/>
  <c r="F1773" i="27"/>
  <c r="G1773" i="27"/>
  <c r="B1773" i="27"/>
  <c r="E1773" i="27" s="1"/>
  <c r="C1765" i="27"/>
  <c r="F1765" i="27"/>
  <c r="G1765" i="27"/>
  <c r="B1765" i="27"/>
  <c r="E1765" i="27" s="1"/>
  <c r="C1757" i="27"/>
  <c r="F1757" i="27"/>
  <c r="G1757" i="27"/>
  <c r="B1757" i="27"/>
  <c r="E1757" i="27" s="1"/>
  <c r="C1749" i="27"/>
  <c r="F1749" i="27"/>
  <c r="G1749" i="27"/>
  <c r="B1749" i="27"/>
  <c r="E1749" i="27" s="1"/>
  <c r="C1741" i="27"/>
  <c r="F1741" i="27"/>
  <c r="G1741" i="27"/>
  <c r="B1741" i="27"/>
  <c r="E1741" i="27" s="1"/>
  <c r="C1733" i="27"/>
  <c r="F1733" i="27"/>
  <c r="G1733" i="27"/>
  <c r="B1733" i="27"/>
  <c r="E1733" i="27" s="1"/>
  <c r="C1725" i="27"/>
  <c r="F1725" i="27"/>
  <c r="G1725" i="27"/>
  <c r="B1725" i="27"/>
  <c r="E1725" i="27" s="1"/>
  <c r="C1717" i="27"/>
  <c r="F1717" i="27"/>
  <c r="G1717" i="27"/>
  <c r="B1717" i="27"/>
  <c r="E1717" i="27" s="1"/>
  <c r="C1709" i="27"/>
  <c r="F1709" i="27"/>
  <c r="G1709" i="27"/>
  <c r="B1709" i="27"/>
  <c r="E1709" i="27" s="1"/>
  <c r="C1701" i="27"/>
  <c r="F1701" i="27"/>
  <c r="G1701" i="27"/>
  <c r="B1701" i="27"/>
  <c r="E1701" i="27" s="1"/>
  <c r="C1693" i="27"/>
  <c r="F1693" i="27"/>
  <c r="G1693" i="27"/>
  <c r="B1693" i="27"/>
  <c r="E1693" i="27" s="1"/>
  <c r="C1685" i="27"/>
  <c r="F1685" i="27"/>
  <c r="G1685" i="27"/>
  <c r="B1685" i="27"/>
  <c r="E1685" i="27" s="1"/>
  <c r="C1677" i="27"/>
  <c r="G1677" i="27"/>
  <c r="F1677" i="27"/>
  <c r="B1677" i="27"/>
  <c r="E1677" i="27" s="1"/>
  <c r="C1669" i="27"/>
  <c r="F1669" i="27"/>
  <c r="G1669" i="27"/>
  <c r="B1669" i="27"/>
  <c r="E1669" i="27" s="1"/>
  <c r="C1661" i="27"/>
  <c r="F1661" i="27"/>
  <c r="G1661" i="27"/>
  <c r="B1661" i="27"/>
  <c r="E1661" i="27" s="1"/>
  <c r="C1653" i="27"/>
  <c r="F1653" i="27"/>
  <c r="G1653" i="27"/>
  <c r="B1653" i="27"/>
  <c r="E1653" i="27" s="1"/>
  <c r="C1645" i="27"/>
  <c r="F1645" i="27"/>
  <c r="B1645" i="27"/>
  <c r="E1645" i="27" s="1"/>
  <c r="G1645" i="27"/>
  <c r="C1637" i="27"/>
  <c r="F1637" i="27"/>
  <c r="G1637" i="27"/>
  <c r="B1637" i="27"/>
  <c r="E1637" i="27" s="1"/>
  <c r="C1629" i="27"/>
  <c r="F1629" i="27"/>
  <c r="G1629" i="27"/>
  <c r="B1629" i="27"/>
  <c r="E1629" i="27" s="1"/>
  <c r="C1621" i="27"/>
  <c r="F1621" i="27"/>
  <c r="G1621" i="27"/>
  <c r="B1621" i="27"/>
  <c r="E1621" i="27" s="1"/>
  <c r="C1613" i="27"/>
  <c r="F1613" i="27"/>
  <c r="G1613" i="27"/>
  <c r="B1613" i="27"/>
  <c r="E1613" i="27" s="1"/>
  <c r="C1605" i="27"/>
  <c r="F1605" i="27"/>
  <c r="G1605" i="27"/>
  <c r="B1605" i="27"/>
  <c r="E1605" i="27" s="1"/>
  <c r="C1597" i="27"/>
  <c r="F1597" i="27"/>
  <c r="G1597" i="27"/>
  <c r="B1597" i="27"/>
  <c r="E1597" i="27" s="1"/>
  <c r="C1589" i="27"/>
  <c r="F1589" i="27"/>
  <c r="G1589" i="27"/>
  <c r="B1589" i="27"/>
  <c r="E1589" i="27" s="1"/>
  <c r="C1581" i="27"/>
  <c r="F1581" i="27"/>
  <c r="G1581" i="27"/>
  <c r="B1581" i="27"/>
  <c r="E1581" i="27" s="1"/>
  <c r="C1573" i="27"/>
  <c r="F1573" i="27"/>
  <c r="G1573" i="27"/>
  <c r="B1573" i="27"/>
  <c r="E1573" i="27" s="1"/>
  <c r="C1565" i="27"/>
  <c r="F1565" i="27"/>
  <c r="G1565" i="27"/>
  <c r="B1565" i="27"/>
  <c r="E1565" i="27" s="1"/>
  <c r="C1557" i="27"/>
  <c r="F1557" i="27"/>
  <c r="G1557" i="27"/>
  <c r="B1557" i="27"/>
  <c r="E1557" i="27" s="1"/>
  <c r="C1549" i="27"/>
  <c r="G1549" i="27"/>
  <c r="F1549" i="27"/>
  <c r="B1549" i="27"/>
  <c r="E1549" i="27" s="1"/>
  <c r="C1541" i="27"/>
  <c r="F1541" i="27"/>
  <c r="G1541" i="27"/>
  <c r="B1541" i="27"/>
  <c r="E1541" i="27" s="1"/>
  <c r="C1533" i="27"/>
  <c r="F1533" i="27"/>
  <c r="G1533" i="27"/>
  <c r="B1533" i="27"/>
  <c r="E1533" i="27" s="1"/>
  <c r="C1525" i="27"/>
  <c r="G1525" i="27"/>
  <c r="F1525" i="27"/>
  <c r="B1525" i="27"/>
  <c r="E1525" i="27" s="1"/>
  <c r="C1517" i="27"/>
  <c r="F1517" i="27"/>
  <c r="G1517" i="27"/>
  <c r="B1517" i="27"/>
  <c r="E1517" i="27" s="1"/>
  <c r="C1509" i="27"/>
  <c r="F1509" i="27"/>
  <c r="G1509" i="27"/>
  <c r="B1509" i="27"/>
  <c r="E1509" i="27" s="1"/>
  <c r="C1501" i="27"/>
  <c r="F1501" i="27"/>
  <c r="G1501" i="27"/>
  <c r="B1501" i="27"/>
  <c r="E1501" i="27" s="1"/>
  <c r="C1493" i="27"/>
  <c r="F1493" i="27"/>
  <c r="G1493" i="27"/>
  <c r="B1493" i="27"/>
  <c r="E1493" i="27" s="1"/>
  <c r="C1485" i="27"/>
  <c r="G1485" i="27"/>
  <c r="F1485" i="27"/>
  <c r="B1485" i="27"/>
  <c r="E1485" i="27" s="1"/>
  <c r="C1477" i="27"/>
  <c r="F1477" i="27"/>
  <c r="G1477" i="27"/>
  <c r="B1477" i="27"/>
  <c r="E1477" i="27" s="1"/>
  <c r="C1469" i="27"/>
  <c r="F1469" i="27"/>
  <c r="G1469" i="27"/>
  <c r="B1469" i="27"/>
  <c r="E1469" i="27" s="1"/>
  <c r="C1461" i="27"/>
  <c r="F1461" i="27"/>
  <c r="G1461" i="27"/>
  <c r="B1461" i="27"/>
  <c r="E1461" i="27" s="1"/>
  <c r="C1453" i="27"/>
  <c r="F1453" i="27"/>
  <c r="G1453" i="27"/>
  <c r="B1453" i="27"/>
  <c r="E1453" i="27" s="1"/>
  <c r="C1445" i="27"/>
  <c r="F1445" i="27"/>
  <c r="G1445" i="27"/>
  <c r="B1445" i="27"/>
  <c r="E1445" i="27" s="1"/>
  <c r="C1437" i="27"/>
  <c r="F1437" i="27"/>
  <c r="G1437" i="27"/>
  <c r="B1437" i="27"/>
  <c r="E1437" i="27" s="1"/>
  <c r="C1429" i="27"/>
  <c r="F1429" i="27"/>
  <c r="G1429" i="27"/>
  <c r="B1429" i="27"/>
  <c r="E1429" i="27" s="1"/>
  <c r="C1421" i="27"/>
  <c r="G1421" i="27"/>
  <c r="F1421" i="27"/>
  <c r="B1421" i="27"/>
  <c r="E1421" i="27" s="1"/>
  <c r="C1413" i="27"/>
  <c r="F1413" i="27"/>
  <c r="G1413" i="27"/>
  <c r="B1413" i="27"/>
  <c r="E1413" i="27" s="1"/>
  <c r="C1405" i="27"/>
  <c r="F1405" i="27"/>
  <c r="G1405" i="27"/>
  <c r="B1405" i="27"/>
  <c r="E1405" i="27" s="1"/>
  <c r="C1397" i="27"/>
  <c r="G1397" i="27"/>
  <c r="F1397" i="27"/>
  <c r="B1397" i="27"/>
  <c r="E1397" i="27" s="1"/>
  <c r="C1389" i="27"/>
  <c r="F1389" i="27"/>
  <c r="G1389" i="27"/>
  <c r="B1389" i="27"/>
  <c r="E1389" i="27" s="1"/>
  <c r="C1381" i="27"/>
  <c r="F1381" i="27"/>
  <c r="G1381" i="27"/>
  <c r="B1381" i="27"/>
  <c r="E1381" i="27" s="1"/>
  <c r="C1373" i="27"/>
  <c r="F1373" i="27"/>
  <c r="G1373" i="27"/>
  <c r="B1373" i="27"/>
  <c r="E1373" i="27" s="1"/>
  <c r="C1365" i="27"/>
  <c r="F1365" i="27"/>
  <c r="G1365" i="27"/>
  <c r="B1365" i="27"/>
  <c r="E1365" i="27" s="1"/>
  <c r="C1357" i="27"/>
  <c r="G1357" i="27"/>
  <c r="F1357" i="27"/>
  <c r="B1357" i="27"/>
  <c r="E1357" i="27" s="1"/>
  <c r="C1349" i="27"/>
  <c r="F1349" i="27"/>
  <c r="G1349" i="27"/>
  <c r="B1349" i="27"/>
  <c r="E1349" i="27" s="1"/>
  <c r="C1341" i="27"/>
  <c r="F1341" i="27"/>
  <c r="G1341" i="27"/>
  <c r="B1341" i="27"/>
  <c r="E1341" i="27" s="1"/>
  <c r="C1333" i="27"/>
  <c r="G1333" i="27"/>
  <c r="F1333" i="27"/>
  <c r="B1333" i="27"/>
  <c r="E1333" i="27" s="1"/>
  <c r="C1325" i="27"/>
  <c r="F1325" i="27"/>
  <c r="G1325" i="27"/>
  <c r="B1325" i="27"/>
  <c r="E1325" i="27" s="1"/>
  <c r="C1317" i="27"/>
  <c r="F1317" i="27"/>
  <c r="G1317" i="27"/>
  <c r="B1317" i="27"/>
  <c r="E1317" i="27" s="1"/>
  <c r="C1309" i="27"/>
  <c r="F1309" i="27"/>
  <c r="G1309" i="27"/>
  <c r="B1309" i="27"/>
  <c r="E1309" i="27" s="1"/>
  <c r="C1301" i="27"/>
  <c r="F1301" i="27"/>
  <c r="G1301" i="27"/>
  <c r="B1301" i="27"/>
  <c r="E1301" i="27" s="1"/>
  <c r="C1293" i="27"/>
  <c r="G1293" i="27"/>
  <c r="F1293" i="27"/>
  <c r="B1293" i="27"/>
  <c r="E1293" i="27" s="1"/>
  <c r="C1285" i="27"/>
  <c r="F1285" i="27"/>
  <c r="G1285" i="27"/>
  <c r="B1285" i="27"/>
  <c r="E1285" i="27" s="1"/>
  <c r="C1277" i="27"/>
  <c r="F1277" i="27"/>
  <c r="G1277" i="27"/>
  <c r="B1277" i="27"/>
  <c r="E1277" i="27" s="1"/>
  <c r="C1269" i="27"/>
  <c r="G1269" i="27"/>
  <c r="F1269" i="27"/>
  <c r="B1269" i="27"/>
  <c r="E1269" i="27" s="1"/>
  <c r="C1261" i="27"/>
  <c r="F1261" i="27"/>
  <c r="G1261" i="27"/>
  <c r="B1261" i="27"/>
  <c r="E1261" i="27" s="1"/>
  <c r="C1253" i="27"/>
  <c r="F1253" i="27"/>
  <c r="G1253" i="27"/>
  <c r="B1253" i="27"/>
  <c r="E1253" i="27" s="1"/>
  <c r="C1245" i="27"/>
  <c r="F1245" i="27"/>
  <c r="G1245" i="27"/>
  <c r="B1245" i="27"/>
  <c r="E1245" i="27" s="1"/>
  <c r="C1237" i="27"/>
  <c r="F1237" i="27"/>
  <c r="G1237" i="27"/>
  <c r="B1237" i="27"/>
  <c r="E1237" i="27" s="1"/>
  <c r="C1229" i="27"/>
  <c r="G1229" i="27"/>
  <c r="F1229" i="27"/>
  <c r="B1229" i="27"/>
  <c r="E1229" i="27" s="1"/>
  <c r="C1221" i="27"/>
  <c r="F1221" i="27"/>
  <c r="G1221" i="27"/>
  <c r="B1221" i="27"/>
  <c r="E1221" i="27" s="1"/>
  <c r="C1213" i="27"/>
  <c r="F1213" i="27"/>
  <c r="G1213" i="27"/>
  <c r="B1213" i="27"/>
  <c r="E1213" i="27" s="1"/>
  <c r="C1205" i="27"/>
  <c r="F1205" i="27"/>
  <c r="G1205" i="27"/>
  <c r="B1205" i="27"/>
  <c r="E1205" i="27" s="1"/>
  <c r="C1197" i="27"/>
  <c r="F1197" i="27"/>
  <c r="G1197" i="27"/>
  <c r="B1197" i="27"/>
  <c r="E1197" i="27" s="1"/>
  <c r="C1189" i="27"/>
  <c r="F1189" i="27"/>
  <c r="G1189" i="27"/>
  <c r="B1189" i="27"/>
  <c r="E1189" i="27" s="1"/>
  <c r="C1181" i="27"/>
  <c r="F1181" i="27"/>
  <c r="G1181" i="27"/>
  <c r="B1181" i="27"/>
  <c r="E1181" i="27" s="1"/>
  <c r="C1173" i="27"/>
  <c r="F1173" i="27"/>
  <c r="G1173" i="27"/>
  <c r="G1165" i="27"/>
  <c r="F1165" i="27"/>
  <c r="F1157" i="27"/>
  <c r="G1157" i="27"/>
  <c r="F1149" i="27"/>
  <c r="G1149" i="27"/>
  <c r="G1141" i="27"/>
  <c r="F1141" i="27"/>
  <c r="F1133" i="27"/>
  <c r="G1133" i="27"/>
  <c r="F1125" i="27"/>
  <c r="G1125" i="27"/>
  <c r="F1117" i="27"/>
  <c r="G1117" i="27"/>
  <c r="F1109" i="27"/>
  <c r="G1109" i="27"/>
  <c r="G1101" i="27"/>
  <c r="F1101" i="27"/>
  <c r="B1101" i="27"/>
  <c r="E1101" i="27" s="1"/>
  <c r="F1093" i="27"/>
  <c r="G1093" i="27"/>
  <c r="B1093" i="27"/>
  <c r="E1093" i="27" s="1"/>
  <c r="F1085" i="27"/>
  <c r="G1085" i="27"/>
  <c r="B1085" i="27"/>
  <c r="E1085" i="27" s="1"/>
  <c r="G1077" i="27"/>
  <c r="F1077" i="27"/>
  <c r="B1077" i="27"/>
  <c r="F1069" i="27"/>
  <c r="G1069" i="27"/>
  <c r="F1061" i="27"/>
  <c r="G1061" i="27"/>
  <c r="F1053" i="27"/>
  <c r="G1053" i="27"/>
  <c r="F1045" i="27"/>
  <c r="G1045" i="27"/>
  <c r="C1037" i="27"/>
  <c r="G1037" i="27"/>
  <c r="F1037" i="27"/>
  <c r="C1029" i="27"/>
  <c r="F1029" i="27"/>
  <c r="G1029" i="27"/>
  <c r="F1025" i="27"/>
  <c r="G1025" i="27"/>
  <c r="C1021" i="27"/>
  <c r="F1021" i="27"/>
  <c r="G1021" i="27"/>
  <c r="F1017" i="27"/>
  <c r="G1017" i="27"/>
  <c r="C1013" i="27"/>
  <c r="G1013" i="27"/>
  <c r="B1013" i="27"/>
  <c r="E1013" i="27" s="1"/>
  <c r="F1013" i="27"/>
  <c r="C998" i="27"/>
  <c r="F998" i="27"/>
  <c r="G998" i="27"/>
  <c r="B998" i="27"/>
  <c r="E998" i="27" s="1"/>
  <c r="C990" i="27"/>
  <c r="F990" i="27"/>
  <c r="G990" i="27"/>
  <c r="B990" i="27"/>
  <c r="E990" i="27" s="1"/>
  <c r="C982" i="27"/>
  <c r="F982" i="27"/>
  <c r="G982" i="27"/>
  <c r="B982" i="27"/>
  <c r="E982" i="27" s="1"/>
  <c r="C974" i="27"/>
  <c r="F974" i="27"/>
  <c r="G974" i="27"/>
  <c r="B974" i="27"/>
  <c r="E974" i="27" s="1"/>
  <c r="C966" i="27"/>
  <c r="F966" i="27"/>
  <c r="G966" i="27"/>
  <c r="B966" i="27"/>
  <c r="E966" i="27" s="1"/>
  <c r="C958" i="27"/>
  <c r="F958" i="27"/>
  <c r="G958" i="27"/>
  <c r="B958" i="27"/>
  <c r="E958" i="27" s="1"/>
  <c r="C950" i="27"/>
  <c r="F950" i="27"/>
  <c r="G950" i="27"/>
  <c r="B950" i="27"/>
  <c r="E950" i="27" s="1"/>
  <c r="C942" i="27"/>
  <c r="F942" i="27"/>
  <c r="G942" i="27"/>
  <c r="B942" i="27"/>
  <c r="E942" i="27" s="1"/>
  <c r="C934" i="27"/>
  <c r="F934" i="27"/>
  <c r="G934" i="27"/>
  <c r="B934" i="27"/>
  <c r="E934" i="27" s="1"/>
  <c r="C926" i="27"/>
  <c r="F926" i="27"/>
  <c r="G926" i="27"/>
  <c r="B926" i="27"/>
  <c r="E926" i="27" s="1"/>
  <c r="C918" i="27"/>
  <c r="F918" i="27"/>
  <c r="G918" i="27"/>
  <c r="B918" i="27"/>
  <c r="E918" i="27" s="1"/>
  <c r="C910" i="27"/>
  <c r="F910" i="27"/>
  <c r="G910" i="27"/>
  <c r="B910" i="27"/>
  <c r="E910" i="27" s="1"/>
  <c r="C902" i="27"/>
  <c r="F902" i="27"/>
  <c r="G902" i="27"/>
  <c r="B902" i="27"/>
  <c r="E902" i="27" s="1"/>
  <c r="C894" i="27"/>
  <c r="F894" i="27"/>
  <c r="G894" i="27"/>
  <c r="B894" i="27"/>
  <c r="E894" i="27" s="1"/>
  <c r="C886" i="27"/>
  <c r="F886" i="27"/>
  <c r="G886" i="27"/>
  <c r="B886" i="27"/>
  <c r="E886" i="27" s="1"/>
  <c r="C878" i="27"/>
  <c r="F878" i="27"/>
  <c r="G878" i="27"/>
  <c r="B878" i="27"/>
  <c r="E878" i="27" s="1"/>
  <c r="C870" i="27"/>
  <c r="F870" i="27"/>
  <c r="G870" i="27"/>
  <c r="B870" i="27"/>
  <c r="E870" i="27" s="1"/>
  <c r="C862" i="27"/>
  <c r="F862" i="27"/>
  <c r="G862" i="27"/>
  <c r="B862" i="27"/>
  <c r="E862" i="27" s="1"/>
  <c r="C854" i="27"/>
  <c r="F854" i="27"/>
  <c r="G854" i="27"/>
  <c r="B854" i="27"/>
  <c r="E854" i="27" s="1"/>
  <c r="C846" i="27"/>
  <c r="F846" i="27"/>
  <c r="G846" i="27"/>
  <c r="B846" i="27"/>
  <c r="E846" i="27" s="1"/>
  <c r="C838" i="27"/>
  <c r="F838" i="27"/>
  <c r="G838" i="27"/>
  <c r="B838" i="27"/>
  <c r="E838" i="27" s="1"/>
  <c r="C830" i="27"/>
  <c r="F830" i="27"/>
  <c r="G830" i="27"/>
  <c r="B830" i="27"/>
  <c r="E830" i="27" s="1"/>
  <c r="C822" i="27"/>
  <c r="F822" i="27"/>
  <c r="G822" i="27"/>
  <c r="B822" i="27"/>
  <c r="E822" i="27" s="1"/>
  <c r="C814" i="27"/>
  <c r="F814" i="27"/>
  <c r="G814" i="27"/>
  <c r="B814" i="27"/>
  <c r="E814" i="27" s="1"/>
  <c r="C806" i="27"/>
  <c r="F806" i="27"/>
  <c r="G806" i="27"/>
  <c r="B806" i="27"/>
  <c r="E806" i="27" s="1"/>
  <c r="C798" i="27"/>
  <c r="F798" i="27"/>
  <c r="G798" i="27"/>
  <c r="B798" i="27"/>
  <c r="E798" i="27" s="1"/>
  <c r="C790" i="27"/>
  <c r="F790" i="27"/>
  <c r="G790" i="27"/>
  <c r="B790" i="27"/>
  <c r="E790" i="27" s="1"/>
  <c r="C782" i="27"/>
  <c r="F782" i="27"/>
  <c r="G782" i="27"/>
  <c r="B782" i="27"/>
  <c r="E782" i="27" s="1"/>
  <c r="C774" i="27"/>
  <c r="F774" i="27"/>
  <c r="G774" i="27"/>
  <c r="B774" i="27"/>
  <c r="E774" i="27" s="1"/>
  <c r="C766" i="27"/>
  <c r="F766" i="27"/>
  <c r="G766" i="27"/>
  <c r="B766" i="27"/>
  <c r="E766" i="27" s="1"/>
  <c r="C758" i="27"/>
  <c r="F758" i="27"/>
  <c r="G758" i="27"/>
  <c r="B758" i="27"/>
  <c r="E758" i="27" s="1"/>
  <c r="C750" i="27"/>
  <c r="F750" i="27"/>
  <c r="G750" i="27"/>
  <c r="B750" i="27"/>
  <c r="E750" i="27" s="1"/>
  <c r="C742" i="27"/>
  <c r="F742" i="27"/>
  <c r="G742" i="27"/>
  <c r="B742" i="27"/>
  <c r="E742" i="27" s="1"/>
  <c r="C734" i="27"/>
  <c r="F734" i="27"/>
  <c r="G734" i="27"/>
  <c r="B734" i="27"/>
  <c r="E734" i="27" s="1"/>
  <c r="C726" i="27"/>
  <c r="F726" i="27"/>
  <c r="G726" i="27"/>
  <c r="B726" i="27"/>
  <c r="E726" i="27" s="1"/>
  <c r="C718" i="27"/>
  <c r="F718" i="27"/>
  <c r="G718" i="27"/>
  <c r="B718" i="27"/>
  <c r="E718" i="27" s="1"/>
  <c r="C710" i="27"/>
  <c r="F710" i="27"/>
  <c r="G710" i="27"/>
  <c r="B710" i="27"/>
  <c r="E710" i="27" s="1"/>
  <c r="C702" i="27"/>
  <c r="F702" i="27"/>
  <c r="G702" i="27"/>
  <c r="B702" i="27"/>
  <c r="E702" i="27" s="1"/>
  <c r="C694" i="27"/>
  <c r="F694" i="27"/>
  <c r="G694" i="27"/>
  <c r="B694" i="27"/>
  <c r="E694" i="27" s="1"/>
  <c r="C686" i="27"/>
  <c r="F686" i="27"/>
  <c r="G686" i="27"/>
  <c r="B686" i="27"/>
  <c r="E686" i="27" s="1"/>
  <c r="C678" i="27"/>
  <c r="F678" i="27"/>
  <c r="G678" i="27"/>
  <c r="B678" i="27"/>
  <c r="E678" i="27" s="1"/>
  <c r="C670" i="27"/>
  <c r="F670" i="27"/>
  <c r="G670" i="27"/>
  <c r="B670" i="27"/>
  <c r="E670" i="27" s="1"/>
  <c r="C662" i="27"/>
  <c r="F662" i="27"/>
  <c r="G662" i="27"/>
  <c r="B662" i="27"/>
  <c r="E662" i="27" s="1"/>
  <c r="C654" i="27"/>
  <c r="F654" i="27"/>
  <c r="G654" i="27"/>
  <c r="B654" i="27"/>
  <c r="E654" i="27" s="1"/>
  <c r="C646" i="27"/>
  <c r="F646" i="27"/>
  <c r="G646" i="27"/>
  <c r="B646" i="27"/>
  <c r="E646" i="27" s="1"/>
  <c r="C638" i="27"/>
  <c r="F638" i="27"/>
  <c r="G638" i="27"/>
  <c r="B638" i="27"/>
  <c r="E638" i="27" s="1"/>
  <c r="C630" i="27"/>
  <c r="F630" i="27"/>
  <c r="G630" i="27"/>
  <c r="B630" i="27"/>
  <c r="E630" i="27" s="1"/>
  <c r="C622" i="27"/>
  <c r="F622" i="27"/>
  <c r="G622" i="27"/>
  <c r="B622" i="27"/>
  <c r="E622" i="27" s="1"/>
  <c r="C614" i="27"/>
  <c r="F614" i="27"/>
  <c r="G614" i="27"/>
  <c r="B614" i="27"/>
  <c r="E614" i="27" s="1"/>
  <c r="C606" i="27"/>
  <c r="F606" i="27"/>
  <c r="G606" i="27"/>
  <c r="B606" i="27"/>
  <c r="E606" i="27" s="1"/>
  <c r="C598" i="27"/>
  <c r="F598" i="27"/>
  <c r="G598" i="27"/>
  <c r="B598" i="27"/>
  <c r="E598" i="27" s="1"/>
  <c r="C590" i="27"/>
  <c r="F590" i="27"/>
  <c r="G590" i="27"/>
  <c r="B590" i="27"/>
  <c r="E590" i="27" s="1"/>
  <c r="C582" i="27"/>
  <c r="F582" i="27"/>
  <c r="G582" i="27"/>
  <c r="B582" i="27"/>
  <c r="E582" i="27" s="1"/>
  <c r="C574" i="27"/>
  <c r="F574" i="27"/>
  <c r="G574" i="27"/>
  <c r="B574" i="27"/>
  <c r="E574" i="27" s="1"/>
  <c r="C566" i="27"/>
  <c r="F566" i="27"/>
  <c r="G566" i="27"/>
  <c r="B566" i="27"/>
  <c r="E566" i="27" s="1"/>
  <c r="C558" i="27"/>
  <c r="F558" i="27"/>
  <c r="G558" i="27"/>
  <c r="B558" i="27"/>
  <c r="E558" i="27" s="1"/>
  <c r="C550" i="27"/>
  <c r="F550" i="27"/>
  <c r="G550" i="27"/>
  <c r="B550" i="27"/>
  <c r="E550" i="27" s="1"/>
  <c r="C542" i="27"/>
  <c r="F542" i="27"/>
  <c r="G542" i="27"/>
  <c r="B542" i="27"/>
  <c r="E542" i="27" s="1"/>
  <c r="C534" i="27"/>
  <c r="F534" i="27"/>
  <c r="G534" i="27"/>
  <c r="B534" i="27"/>
  <c r="E534" i="27" s="1"/>
  <c r="C526" i="27"/>
  <c r="F526" i="27"/>
  <c r="G526" i="27"/>
  <c r="B526" i="27"/>
  <c r="E526" i="27" s="1"/>
  <c r="C518" i="27"/>
  <c r="F518" i="27"/>
  <c r="G518" i="27"/>
  <c r="B518" i="27"/>
  <c r="E518" i="27" s="1"/>
  <c r="C510" i="27"/>
  <c r="F510" i="27"/>
  <c r="G510" i="27"/>
  <c r="B510" i="27"/>
  <c r="E510" i="27" s="1"/>
  <c r="C502" i="27"/>
  <c r="F502" i="27"/>
  <c r="G502" i="27"/>
  <c r="B502" i="27"/>
  <c r="E502" i="27" s="1"/>
  <c r="C494" i="27"/>
  <c r="F494" i="27"/>
  <c r="G494" i="27"/>
  <c r="B494" i="27"/>
  <c r="E494" i="27" s="1"/>
  <c r="C486" i="27"/>
  <c r="F486" i="27"/>
  <c r="G486" i="27"/>
  <c r="B486" i="27"/>
  <c r="E486" i="27" s="1"/>
  <c r="C478" i="27"/>
  <c r="F478" i="27"/>
  <c r="G478" i="27"/>
  <c r="B478" i="27"/>
  <c r="E478" i="27" s="1"/>
  <c r="C470" i="27"/>
  <c r="F470" i="27"/>
  <c r="G470" i="27"/>
  <c r="B470" i="27"/>
  <c r="E470" i="27" s="1"/>
  <c r="C462" i="27"/>
  <c r="F462" i="27"/>
  <c r="G462" i="27"/>
  <c r="B462" i="27"/>
  <c r="E462" i="27" s="1"/>
  <c r="C454" i="27"/>
  <c r="F454" i="27"/>
  <c r="G454" i="27"/>
  <c r="B454" i="27"/>
  <c r="E454" i="27" s="1"/>
  <c r="C446" i="27"/>
  <c r="F446" i="27"/>
  <c r="G446" i="27"/>
  <c r="B446" i="27"/>
  <c r="E446" i="27" s="1"/>
  <c r="C438" i="27"/>
  <c r="F438" i="27"/>
  <c r="G438" i="27"/>
  <c r="B438" i="27"/>
  <c r="E438" i="27" s="1"/>
  <c r="C430" i="27"/>
  <c r="F430" i="27"/>
  <c r="G430" i="27"/>
  <c r="B430" i="27"/>
  <c r="E430" i="27" s="1"/>
  <c r="C422" i="27"/>
  <c r="F422" i="27"/>
  <c r="G422" i="27"/>
  <c r="B422" i="27"/>
  <c r="E422" i="27" s="1"/>
  <c r="C414" i="27"/>
  <c r="F414" i="27"/>
  <c r="G414" i="27"/>
  <c r="B414" i="27"/>
  <c r="E414" i="27" s="1"/>
  <c r="C406" i="27"/>
  <c r="F406" i="27"/>
  <c r="G406" i="27"/>
  <c r="B406" i="27"/>
  <c r="E406" i="27" s="1"/>
  <c r="C398" i="27"/>
  <c r="F398" i="27"/>
  <c r="G398" i="27"/>
  <c r="B398" i="27"/>
  <c r="E398" i="27" s="1"/>
  <c r="C390" i="27"/>
  <c r="F390" i="27"/>
  <c r="G390" i="27"/>
  <c r="B390" i="27"/>
  <c r="E390" i="27" s="1"/>
  <c r="C382" i="27"/>
  <c r="F382" i="27"/>
  <c r="G382" i="27"/>
  <c r="B382" i="27"/>
  <c r="E382" i="27" s="1"/>
  <c r="C374" i="27"/>
  <c r="F374" i="27"/>
  <c r="G374" i="27"/>
  <c r="B374" i="27"/>
  <c r="E374" i="27" s="1"/>
  <c r="C366" i="27"/>
  <c r="F366" i="27"/>
  <c r="G366" i="27"/>
  <c r="B366" i="27"/>
  <c r="E366" i="27" s="1"/>
  <c r="C358" i="27"/>
  <c r="F358" i="27"/>
  <c r="G358" i="27"/>
  <c r="B358" i="27"/>
  <c r="E358" i="27" s="1"/>
  <c r="C350" i="27"/>
  <c r="F350" i="27"/>
  <c r="G350" i="27"/>
  <c r="B350" i="27"/>
  <c r="E350" i="27" s="1"/>
  <c r="C342" i="27"/>
  <c r="F342" i="27"/>
  <c r="G342" i="27"/>
  <c r="B342" i="27"/>
  <c r="E342" i="27" s="1"/>
  <c r="C334" i="27"/>
  <c r="F334" i="27"/>
  <c r="G334" i="27"/>
  <c r="B334" i="27"/>
  <c r="E334" i="27" s="1"/>
  <c r="C326" i="27"/>
  <c r="F326" i="27"/>
  <c r="G326" i="27"/>
  <c r="B326" i="27"/>
  <c r="E326" i="27" s="1"/>
  <c r="C318" i="27"/>
  <c r="F318" i="27"/>
  <c r="G318" i="27"/>
  <c r="B318" i="27"/>
  <c r="E318" i="27" s="1"/>
  <c r="C310" i="27"/>
  <c r="F310" i="27"/>
  <c r="G310" i="27"/>
  <c r="B310" i="27"/>
  <c r="E310" i="27" s="1"/>
  <c r="C302" i="27"/>
  <c r="F302" i="27"/>
  <c r="G302" i="27"/>
  <c r="B302" i="27"/>
  <c r="E302" i="27" s="1"/>
  <c r="C294" i="27"/>
  <c r="F294" i="27"/>
  <c r="G294" i="27"/>
  <c r="B294" i="27"/>
  <c r="E294" i="27" s="1"/>
  <c r="C286" i="27"/>
  <c r="F286" i="27"/>
  <c r="G286" i="27"/>
  <c r="B286" i="27"/>
  <c r="E286" i="27" s="1"/>
  <c r="C278" i="27"/>
  <c r="F278" i="27"/>
  <c r="G278" i="27"/>
  <c r="B278" i="27"/>
  <c r="E278" i="27" s="1"/>
  <c r="C270" i="27"/>
  <c r="F270" i="27"/>
  <c r="G270" i="27"/>
  <c r="B270" i="27"/>
  <c r="E270" i="27" s="1"/>
  <c r="C262" i="27"/>
  <c r="F262" i="27"/>
  <c r="G262" i="27"/>
  <c r="B262" i="27"/>
  <c r="E262" i="27" s="1"/>
  <c r="C254" i="27"/>
  <c r="F254" i="27"/>
  <c r="G254" i="27"/>
  <c r="B254" i="27"/>
  <c r="E254" i="27" s="1"/>
  <c r="C246" i="27"/>
  <c r="F246" i="27"/>
  <c r="G246" i="27"/>
  <c r="B246" i="27"/>
  <c r="E246" i="27" s="1"/>
  <c r="C238" i="27"/>
  <c r="F238" i="27"/>
  <c r="G238" i="27"/>
  <c r="B238" i="27"/>
  <c r="E238" i="27" s="1"/>
  <c r="C230" i="27"/>
  <c r="F230" i="27"/>
  <c r="G230" i="27"/>
  <c r="B230" i="27"/>
  <c r="E230" i="27" s="1"/>
  <c r="C222" i="27"/>
  <c r="F222" i="27"/>
  <c r="G222" i="27"/>
  <c r="B222" i="27"/>
  <c r="E222" i="27" s="1"/>
  <c r="C214" i="27"/>
  <c r="F214" i="27"/>
  <c r="G214" i="27"/>
  <c r="B214" i="27"/>
  <c r="E214" i="27" s="1"/>
  <c r="C206" i="27"/>
  <c r="F206" i="27"/>
  <c r="G206" i="27"/>
  <c r="B206" i="27"/>
  <c r="E206" i="27" s="1"/>
  <c r="C198" i="27"/>
  <c r="F198" i="27"/>
  <c r="G198" i="27"/>
  <c r="B198" i="27"/>
  <c r="E198" i="27" s="1"/>
  <c r="C190" i="27"/>
  <c r="F190" i="27"/>
  <c r="G190" i="27"/>
  <c r="B190" i="27"/>
  <c r="E190" i="27" s="1"/>
  <c r="C182" i="27"/>
  <c r="F182" i="27"/>
  <c r="G182" i="27"/>
  <c r="B182" i="27"/>
  <c r="E182" i="27" s="1"/>
  <c r="C174" i="27"/>
  <c r="F174" i="27"/>
  <c r="G174" i="27"/>
  <c r="B174" i="27"/>
  <c r="E174" i="27" s="1"/>
  <c r="F166" i="27"/>
  <c r="G166" i="27"/>
  <c r="C158" i="27"/>
  <c r="F158" i="27"/>
  <c r="G158" i="27"/>
  <c r="B158" i="27"/>
  <c r="E158" i="27" s="1"/>
  <c r="C150" i="27"/>
  <c r="F150" i="27"/>
  <c r="G150" i="27"/>
  <c r="C142" i="27"/>
  <c r="F142" i="27"/>
  <c r="G142" i="27"/>
  <c r="C134" i="27"/>
  <c r="F134" i="27"/>
  <c r="G134" i="27"/>
  <c r="C126" i="27"/>
  <c r="F126" i="27"/>
  <c r="G126" i="27"/>
  <c r="C118" i="27"/>
  <c r="F118" i="27"/>
  <c r="G118" i="27"/>
  <c r="C110" i="27"/>
  <c r="F110" i="27"/>
  <c r="G110" i="27"/>
  <c r="B110" i="27"/>
  <c r="E110" i="27" s="1"/>
  <c r="C102" i="27"/>
  <c r="F102" i="27"/>
  <c r="G102" i="27"/>
  <c r="B102" i="27"/>
  <c r="E102" i="27" s="1"/>
  <c r="C94" i="27"/>
  <c r="F94" i="27"/>
  <c r="G94" i="27"/>
  <c r="C86" i="27"/>
  <c r="F86" i="27"/>
  <c r="G86" i="27"/>
  <c r="C78" i="27"/>
  <c r="F78" i="27"/>
  <c r="G78" i="27"/>
  <c r="C70" i="27"/>
  <c r="F70" i="27"/>
  <c r="G70" i="27"/>
  <c r="C62" i="27"/>
  <c r="F62" i="27"/>
  <c r="G62" i="27"/>
  <c r="C54" i="27"/>
  <c r="F54" i="27"/>
  <c r="G54" i="27"/>
  <c r="F46" i="27"/>
  <c r="G46" i="27"/>
  <c r="C38" i="27"/>
  <c r="F38" i="27"/>
  <c r="G38" i="27"/>
  <c r="F30" i="27"/>
  <c r="C30" i="27"/>
  <c r="G30" i="27"/>
  <c r="C26" i="27"/>
  <c r="F26" i="27"/>
  <c r="G26" i="27"/>
  <c r="B26" i="27"/>
  <c r="E26" i="27" s="1"/>
  <c r="C22" i="27"/>
  <c r="F22" i="27"/>
  <c r="G22" i="27"/>
  <c r="C18" i="27"/>
  <c r="F18" i="27"/>
  <c r="G18" i="27"/>
  <c r="C14" i="27"/>
  <c r="F14" i="27"/>
  <c r="G14" i="27"/>
  <c r="C23" i="25"/>
  <c r="C125" i="12"/>
  <c r="D19" i="25"/>
  <c r="F19" i="25" s="1"/>
  <c r="G19" i="25"/>
  <c r="B1845" i="27"/>
  <c r="E1845" i="27" s="1"/>
  <c r="B1691" i="27"/>
  <c r="E1691" i="27" s="1"/>
  <c r="B1519" i="27"/>
  <c r="E1519" i="27" s="1"/>
  <c r="B1173" i="27"/>
  <c r="E1173" i="27" s="1"/>
  <c r="F1954" i="27"/>
  <c r="C1954" i="27"/>
  <c r="G1954" i="27"/>
  <c r="B1954" i="27"/>
  <c r="E1954" i="27" s="1"/>
  <c r="C1906" i="27"/>
  <c r="F1906" i="27"/>
  <c r="G1906" i="27"/>
  <c r="B1906" i="27"/>
  <c r="E1906" i="27" s="1"/>
  <c r="C1867" i="27"/>
  <c r="F1867" i="27"/>
  <c r="G1867" i="27"/>
  <c r="C1803" i="27"/>
  <c r="F1803" i="27"/>
  <c r="G1803" i="27"/>
  <c r="B1803" i="27"/>
  <c r="E1803" i="27" s="1"/>
  <c r="C1723" i="27"/>
  <c r="F1723" i="27"/>
  <c r="G1723" i="27"/>
  <c r="B1723" i="27"/>
  <c r="E1723" i="27" s="1"/>
  <c r="C1675" i="27"/>
  <c r="F1675" i="27"/>
  <c r="G1675" i="27"/>
  <c r="B1675" i="27"/>
  <c r="E1675" i="27" s="1"/>
  <c r="C1619" i="27"/>
  <c r="F1619" i="27"/>
  <c r="G1619" i="27"/>
  <c r="B1619" i="27"/>
  <c r="E1619" i="27" s="1"/>
  <c r="C1571" i="27"/>
  <c r="F1571" i="27"/>
  <c r="G1571" i="27"/>
  <c r="B1571" i="27"/>
  <c r="E1571" i="27" s="1"/>
  <c r="C1523" i="27"/>
  <c r="F1523" i="27"/>
  <c r="G1523" i="27"/>
  <c r="B1523" i="27"/>
  <c r="E1523" i="27" s="1"/>
  <c r="C1467" i="27"/>
  <c r="F1467" i="27"/>
  <c r="G1467" i="27"/>
  <c r="B1467" i="27"/>
  <c r="E1467" i="27" s="1"/>
  <c r="F1411" i="27"/>
  <c r="C1411" i="27"/>
  <c r="G1411" i="27"/>
  <c r="B1411" i="27"/>
  <c r="E1411" i="27" s="1"/>
  <c r="C1347" i="27"/>
  <c r="F1347" i="27"/>
  <c r="G1347" i="27"/>
  <c r="B1347" i="27"/>
  <c r="E1347" i="27" s="1"/>
  <c r="C1283" i="27"/>
  <c r="F1283" i="27"/>
  <c r="G1283" i="27"/>
  <c r="B1283" i="27"/>
  <c r="E1283" i="27" s="1"/>
  <c r="F1259" i="27"/>
  <c r="C1259" i="27"/>
  <c r="G1259" i="27"/>
  <c r="B1259" i="27"/>
  <c r="E1259" i="27" s="1"/>
  <c r="C1211" i="27"/>
  <c r="F1211" i="27"/>
  <c r="G1211" i="27"/>
  <c r="B1211" i="27"/>
  <c r="E1211" i="27" s="1"/>
  <c r="C1107" i="27"/>
  <c r="F1107" i="27"/>
  <c r="G1107" i="27"/>
  <c r="C972" i="27"/>
  <c r="F972" i="27"/>
  <c r="G972" i="27"/>
  <c r="B972" i="27"/>
  <c r="E972" i="27" s="1"/>
  <c r="C932" i="27"/>
  <c r="F932" i="27"/>
  <c r="G932" i="27"/>
  <c r="B932" i="27"/>
  <c r="E932" i="27" s="1"/>
  <c r="C900" i="27"/>
  <c r="F900" i="27"/>
  <c r="G900" i="27"/>
  <c r="B900" i="27"/>
  <c r="E900" i="27" s="1"/>
  <c r="C884" i="27"/>
  <c r="F884" i="27"/>
  <c r="B884" i="27"/>
  <c r="E884" i="27" s="1"/>
  <c r="G884" i="27"/>
  <c r="C852" i="27"/>
  <c r="F852" i="27"/>
  <c r="G852" i="27"/>
  <c r="B852" i="27"/>
  <c r="E852" i="27" s="1"/>
  <c r="C361" i="12"/>
  <c r="C362" i="12" s="1"/>
  <c r="D17" i="13"/>
  <c r="D5" i="22" s="1"/>
  <c r="C177" i="12"/>
  <c r="C422" i="12"/>
  <c r="C226" i="12"/>
  <c r="C360" i="12"/>
  <c r="O373" i="12"/>
  <c r="J24" i="12"/>
  <c r="C90" i="12"/>
  <c r="D82" i="8"/>
  <c r="G82" i="8" s="1"/>
  <c r="D37" i="8"/>
  <c r="H37" i="8" s="1"/>
  <c r="D26" i="13"/>
  <c r="G49" i="10" s="1"/>
  <c r="G50" i="10" s="1"/>
  <c r="D50" i="8"/>
  <c r="H50" i="8" s="1"/>
  <c r="D40" i="8"/>
  <c r="H40" i="8" s="1"/>
  <c r="D80" i="8"/>
  <c r="G80" i="8" s="1"/>
  <c r="D94" i="8"/>
  <c r="H94" i="8" s="1"/>
  <c r="D108" i="8"/>
  <c r="H108" i="8" s="1"/>
  <c r="D88" i="8"/>
  <c r="G88" i="8" s="1"/>
  <c r="D26" i="8"/>
  <c r="H26" i="8" s="1"/>
  <c r="D56" i="8"/>
  <c r="G56" i="8" s="1"/>
  <c r="D75" i="8"/>
  <c r="G75" i="8" s="1"/>
  <c r="I19" i="13"/>
  <c r="H23" i="25"/>
  <c r="K23" i="25" s="1"/>
  <c r="L45" i="12"/>
  <c r="L94" i="12"/>
  <c r="K24" i="25"/>
  <c r="C20" i="28"/>
  <c r="I884" i="27"/>
  <c r="H884" i="27" s="1"/>
  <c r="I964" i="27"/>
  <c r="H964" i="27" s="1"/>
  <c r="I1051" i="27"/>
  <c r="H1051" i="27" s="1"/>
  <c r="I1059" i="27"/>
  <c r="H1059" i="27" s="1"/>
  <c r="I1131" i="27"/>
  <c r="H1131" i="27" s="1"/>
  <c r="I1163" i="27"/>
  <c r="H1163" i="27" s="1"/>
  <c r="I1299" i="27"/>
  <c r="H1299" i="27" s="1"/>
  <c r="I1459" i="27"/>
  <c r="H1459" i="27" s="1"/>
  <c r="I1467" i="27"/>
  <c r="H1467" i="27" s="1"/>
  <c r="I1475" i="27"/>
  <c r="H1475" i="27" s="1"/>
  <c r="I1483" i="27"/>
  <c r="H1483" i="27" s="1"/>
  <c r="I1563" i="27"/>
  <c r="H1563" i="27" s="1"/>
  <c r="I1635" i="27"/>
  <c r="H1635" i="27" s="1"/>
  <c r="I1659" i="27"/>
  <c r="H1659" i="27" s="1"/>
  <c r="I1667" i="27"/>
  <c r="H1667" i="27" s="1"/>
  <c r="I1675" i="27"/>
  <c r="H1675" i="27" s="1"/>
  <c r="I1691" i="27"/>
  <c r="H1691" i="27" s="1"/>
  <c r="I1699" i="27"/>
  <c r="H1699" i="27" s="1"/>
  <c r="I1707" i="27"/>
  <c r="H1707" i="27" s="1"/>
  <c r="I1851" i="27"/>
  <c r="H1851" i="27" s="1"/>
  <c r="I1994" i="27"/>
  <c r="H1994" i="27" s="1"/>
  <c r="D35" i="8"/>
  <c r="H35" i="8" s="1"/>
  <c r="D14" i="8"/>
  <c r="G14" i="8" s="1"/>
  <c r="D103" i="8"/>
  <c r="H103" i="8" s="1"/>
  <c r="D70" i="8"/>
  <c r="H70" i="8" s="1"/>
  <c r="C1995" i="27"/>
  <c r="F1995" i="27"/>
  <c r="G1995" i="27"/>
  <c r="C1987" i="27"/>
  <c r="F1987" i="27"/>
  <c r="G1987" i="27"/>
  <c r="B1987" i="27"/>
  <c r="E1987" i="27" s="1"/>
  <c r="C1979" i="27"/>
  <c r="F1979" i="27"/>
  <c r="G1979" i="27"/>
  <c r="B1979" i="27"/>
  <c r="E1979" i="27" s="1"/>
  <c r="C1971" i="27"/>
  <c r="F1971" i="27"/>
  <c r="G1971" i="27"/>
  <c r="B1971" i="27"/>
  <c r="E1971" i="27" s="1"/>
  <c r="C1963" i="27"/>
  <c r="F1963" i="27"/>
  <c r="G1963" i="27"/>
  <c r="C1955" i="27"/>
  <c r="F1955" i="27"/>
  <c r="G1955" i="27"/>
  <c r="B1955" i="27"/>
  <c r="E1955" i="27" s="1"/>
  <c r="C1947" i="27"/>
  <c r="F1947" i="27"/>
  <c r="G1947" i="27"/>
  <c r="B1947" i="27"/>
  <c r="E1947" i="27" s="1"/>
  <c r="C1939" i="27"/>
  <c r="F1939" i="27"/>
  <c r="G1939" i="27"/>
  <c r="B1939" i="27"/>
  <c r="E1939" i="27" s="1"/>
  <c r="C1931" i="27"/>
  <c r="F1931" i="27"/>
  <c r="G1931" i="27"/>
  <c r="C1923" i="27"/>
  <c r="F1923" i="27"/>
  <c r="G1923" i="27"/>
  <c r="B1923" i="27"/>
  <c r="E1923" i="27" s="1"/>
  <c r="C1915" i="27"/>
  <c r="F1915" i="27"/>
  <c r="G1915" i="27"/>
  <c r="B1915" i="27"/>
  <c r="E1915" i="27" s="1"/>
  <c r="C1907" i="27"/>
  <c r="F1907" i="27"/>
  <c r="G1907" i="27"/>
  <c r="B1907" i="27"/>
  <c r="E1907" i="27" s="1"/>
  <c r="C1899" i="27"/>
  <c r="F1899" i="27"/>
  <c r="G1899" i="27"/>
  <c r="C1892" i="27"/>
  <c r="F1892" i="27"/>
  <c r="G1892" i="27"/>
  <c r="B1892" i="27"/>
  <c r="E1892" i="27" s="1"/>
  <c r="C1884" i="27"/>
  <c r="F1884" i="27"/>
  <c r="G1884" i="27"/>
  <c r="B1884" i="27"/>
  <c r="E1884" i="27" s="1"/>
  <c r="C1876" i="27"/>
  <c r="F1876" i="27"/>
  <c r="G1876" i="27"/>
  <c r="B1876" i="27"/>
  <c r="E1876" i="27" s="1"/>
  <c r="C1868" i="27"/>
  <c r="F1868" i="27"/>
  <c r="G1868" i="27"/>
  <c r="B1868" i="27"/>
  <c r="E1868" i="27" s="1"/>
  <c r="C1860" i="27"/>
  <c r="F1860" i="27"/>
  <c r="G1860" i="27"/>
  <c r="B1860" i="27"/>
  <c r="E1860" i="27" s="1"/>
  <c r="C1852" i="27"/>
  <c r="F1852" i="27"/>
  <c r="G1852" i="27"/>
  <c r="B1852" i="27"/>
  <c r="E1852" i="27" s="1"/>
  <c r="C1844" i="27"/>
  <c r="F1844" i="27"/>
  <c r="G1844" i="27"/>
  <c r="B1844" i="27"/>
  <c r="E1844" i="27" s="1"/>
  <c r="C1836" i="27"/>
  <c r="F1836" i="27"/>
  <c r="G1836" i="27"/>
  <c r="B1836" i="27"/>
  <c r="E1836" i="27" s="1"/>
  <c r="C1828" i="27"/>
  <c r="F1828" i="27"/>
  <c r="B1828" i="27"/>
  <c r="E1828" i="27" s="1"/>
  <c r="G1828" i="27"/>
  <c r="C1820" i="27"/>
  <c r="F1820" i="27"/>
  <c r="G1820" i="27"/>
  <c r="B1820" i="27"/>
  <c r="E1820" i="27" s="1"/>
  <c r="C1812" i="27"/>
  <c r="F1812" i="27"/>
  <c r="G1812" i="27"/>
  <c r="B1812" i="27"/>
  <c r="E1812" i="27" s="1"/>
  <c r="C1804" i="27"/>
  <c r="F1804" i="27"/>
  <c r="G1804" i="27"/>
  <c r="B1804" i="27"/>
  <c r="E1804" i="27" s="1"/>
  <c r="C1796" i="27"/>
  <c r="F1796" i="27"/>
  <c r="G1796" i="27"/>
  <c r="B1796" i="27"/>
  <c r="E1796" i="27" s="1"/>
  <c r="C1788" i="27"/>
  <c r="F1788" i="27"/>
  <c r="G1788" i="27"/>
  <c r="B1788" i="27"/>
  <c r="E1788" i="27" s="1"/>
  <c r="C1780" i="27"/>
  <c r="F1780" i="27"/>
  <c r="G1780" i="27"/>
  <c r="B1780" i="27"/>
  <c r="E1780" i="27" s="1"/>
  <c r="C1772" i="27"/>
  <c r="F1772" i="27"/>
  <c r="B1772" i="27"/>
  <c r="E1772" i="27" s="1"/>
  <c r="G1772" i="27"/>
  <c r="C1764" i="27"/>
  <c r="F1764" i="27"/>
  <c r="G1764" i="27"/>
  <c r="B1764" i="27"/>
  <c r="E1764" i="27" s="1"/>
  <c r="C1756" i="27"/>
  <c r="F1756" i="27"/>
  <c r="G1756" i="27"/>
  <c r="B1756" i="27"/>
  <c r="E1756" i="27" s="1"/>
  <c r="C1748" i="27"/>
  <c r="F1748" i="27"/>
  <c r="G1748" i="27"/>
  <c r="B1748" i="27"/>
  <c r="E1748" i="27" s="1"/>
  <c r="C1740" i="27"/>
  <c r="F1740" i="27"/>
  <c r="G1740" i="27"/>
  <c r="B1740" i="27"/>
  <c r="E1740" i="27" s="1"/>
  <c r="C1732" i="27"/>
  <c r="F1732" i="27"/>
  <c r="G1732" i="27"/>
  <c r="B1732" i="27"/>
  <c r="E1732" i="27" s="1"/>
  <c r="C1724" i="27"/>
  <c r="F1724" i="27"/>
  <c r="G1724" i="27"/>
  <c r="B1724" i="27"/>
  <c r="E1724" i="27" s="1"/>
  <c r="C1716" i="27"/>
  <c r="F1716" i="27"/>
  <c r="G1716" i="27"/>
  <c r="B1716" i="27"/>
  <c r="E1716" i="27" s="1"/>
  <c r="C1708" i="27"/>
  <c r="F1708" i="27"/>
  <c r="G1708" i="27"/>
  <c r="B1708" i="27"/>
  <c r="E1708" i="27" s="1"/>
  <c r="C1700" i="27"/>
  <c r="F1700" i="27"/>
  <c r="G1700" i="27"/>
  <c r="B1700" i="27"/>
  <c r="E1700" i="27" s="1"/>
  <c r="C1692" i="27"/>
  <c r="F1692" i="27"/>
  <c r="G1692" i="27"/>
  <c r="B1692" i="27"/>
  <c r="E1692" i="27" s="1"/>
  <c r="C1684" i="27"/>
  <c r="F1684" i="27"/>
  <c r="G1684" i="27"/>
  <c r="B1684" i="27"/>
  <c r="E1684" i="27" s="1"/>
  <c r="C1676" i="27"/>
  <c r="F1676" i="27"/>
  <c r="G1676" i="27"/>
  <c r="B1676" i="27"/>
  <c r="E1676" i="27" s="1"/>
  <c r="C1668" i="27"/>
  <c r="F1668" i="27"/>
  <c r="G1668" i="27"/>
  <c r="B1668" i="27"/>
  <c r="E1668" i="27" s="1"/>
  <c r="C1660" i="27"/>
  <c r="F1660" i="27"/>
  <c r="G1660" i="27"/>
  <c r="B1660" i="27"/>
  <c r="E1660" i="27" s="1"/>
  <c r="C1652" i="27"/>
  <c r="F1652" i="27"/>
  <c r="G1652" i="27"/>
  <c r="B1652" i="27"/>
  <c r="E1652" i="27" s="1"/>
  <c r="C1644" i="27"/>
  <c r="F1644" i="27"/>
  <c r="B1644" i="27"/>
  <c r="E1644" i="27" s="1"/>
  <c r="G1644" i="27"/>
  <c r="C1636" i="27"/>
  <c r="F1636" i="27"/>
  <c r="B1636" i="27"/>
  <c r="E1636" i="27" s="1"/>
  <c r="G1636" i="27"/>
  <c r="C1628" i="27"/>
  <c r="F1628" i="27"/>
  <c r="G1628" i="27"/>
  <c r="B1628" i="27"/>
  <c r="E1628" i="27" s="1"/>
  <c r="C1620" i="27"/>
  <c r="F1620" i="27"/>
  <c r="G1620" i="27"/>
  <c r="B1620" i="27"/>
  <c r="E1620" i="27" s="1"/>
  <c r="C1612" i="27"/>
  <c r="F1612" i="27"/>
  <c r="G1612" i="27"/>
  <c r="B1612" i="27"/>
  <c r="E1612" i="27" s="1"/>
  <c r="C1604" i="27"/>
  <c r="F1604" i="27"/>
  <c r="G1604" i="27"/>
  <c r="B1604" i="27"/>
  <c r="E1604" i="27" s="1"/>
  <c r="C1596" i="27"/>
  <c r="F1596" i="27"/>
  <c r="G1596" i="27"/>
  <c r="B1596" i="27"/>
  <c r="E1596" i="27" s="1"/>
  <c r="C1588" i="27"/>
  <c r="F1588" i="27"/>
  <c r="G1588" i="27"/>
  <c r="B1588" i="27"/>
  <c r="E1588" i="27" s="1"/>
  <c r="C1580" i="27"/>
  <c r="F1580" i="27"/>
  <c r="G1580" i="27"/>
  <c r="B1580" i="27"/>
  <c r="E1580" i="27" s="1"/>
  <c r="C1572" i="27"/>
  <c r="F1572" i="27"/>
  <c r="G1572" i="27"/>
  <c r="B1572" i="27"/>
  <c r="E1572" i="27" s="1"/>
  <c r="C1564" i="27"/>
  <c r="F1564" i="27"/>
  <c r="G1564" i="27"/>
  <c r="B1564" i="27"/>
  <c r="E1564" i="27" s="1"/>
  <c r="C1556" i="27"/>
  <c r="F1556" i="27"/>
  <c r="G1556" i="27"/>
  <c r="B1556" i="27"/>
  <c r="E1556" i="27" s="1"/>
  <c r="C1548" i="27"/>
  <c r="F1548" i="27"/>
  <c r="G1548" i="27"/>
  <c r="B1548" i="27"/>
  <c r="E1548" i="27" s="1"/>
  <c r="C1540" i="27"/>
  <c r="F1540" i="27"/>
  <c r="G1540" i="27"/>
  <c r="B1540" i="27"/>
  <c r="E1540" i="27" s="1"/>
  <c r="C1532" i="27"/>
  <c r="F1532" i="27"/>
  <c r="G1532" i="27"/>
  <c r="B1532" i="27"/>
  <c r="E1532" i="27" s="1"/>
  <c r="C1524" i="27"/>
  <c r="F1524" i="27"/>
  <c r="B1524" i="27"/>
  <c r="E1524" i="27" s="1"/>
  <c r="G1524" i="27"/>
  <c r="C1516" i="27"/>
  <c r="F1516" i="27"/>
  <c r="G1516" i="27"/>
  <c r="B1516" i="27"/>
  <c r="E1516" i="27" s="1"/>
  <c r="C1508" i="27"/>
  <c r="F1508" i="27"/>
  <c r="G1508" i="27"/>
  <c r="B1508" i="27"/>
  <c r="E1508" i="27" s="1"/>
  <c r="C1500" i="27"/>
  <c r="F1500" i="27"/>
  <c r="G1500" i="27"/>
  <c r="B1500" i="27"/>
  <c r="E1500" i="27" s="1"/>
  <c r="C1492" i="27"/>
  <c r="F1492" i="27"/>
  <c r="G1492" i="27"/>
  <c r="B1492" i="27"/>
  <c r="E1492" i="27" s="1"/>
  <c r="C1484" i="27"/>
  <c r="F1484" i="27"/>
  <c r="G1484" i="27"/>
  <c r="B1484" i="27"/>
  <c r="E1484" i="27" s="1"/>
  <c r="C1476" i="27"/>
  <c r="F1476" i="27"/>
  <c r="G1476" i="27"/>
  <c r="B1476" i="27"/>
  <c r="E1476" i="27" s="1"/>
  <c r="C1468" i="27"/>
  <c r="F1468" i="27"/>
  <c r="G1468" i="27"/>
  <c r="B1468" i="27"/>
  <c r="E1468" i="27" s="1"/>
  <c r="C1460" i="27"/>
  <c r="F1460" i="27"/>
  <c r="B1460" i="27"/>
  <c r="E1460" i="27" s="1"/>
  <c r="G1460" i="27"/>
  <c r="C1452" i="27"/>
  <c r="F1452" i="27"/>
  <c r="G1452" i="27"/>
  <c r="B1452" i="27"/>
  <c r="E1452" i="27" s="1"/>
  <c r="C1444" i="27"/>
  <c r="F1444" i="27"/>
  <c r="G1444" i="27"/>
  <c r="B1444" i="27"/>
  <c r="E1444" i="27" s="1"/>
  <c r="C1436" i="27"/>
  <c r="F1436" i="27"/>
  <c r="G1436" i="27"/>
  <c r="B1436" i="27"/>
  <c r="E1436" i="27" s="1"/>
  <c r="C1428" i="27"/>
  <c r="F1428" i="27"/>
  <c r="G1428" i="27"/>
  <c r="B1428" i="27"/>
  <c r="E1428" i="27" s="1"/>
  <c r="C1420" i="27"/>
  <c r="F1420" i="27"/>
  <c r="G1420" i="27"/>
  <c r="B1420" i="27"/>
  <c r="E1420" i="27" s="1"/>
  <c r="C1412" i="27"/>
  <c r="F1412" i="27"/>
  <c r="G1412" i="27"/>
  <c r="B1412" i="27"/>
  <c r="E1412" i="27" s="1"/>
  <c r="C1404" i="27"/>
  <c r="F1404" i="27"/>
  <c r="G1404" i="27"/>
  <c r="B1404" i="27"/>
  <c r="E1404" i="27" s="1"/>
  <c r="C1396" i="27"/>
  <c r="F1396" i="27"/>
  <c r="B1396" i="27"/>
  <c r="E1396" i="27" s="1"/>
  <c r="G1396" i="27"/>
  <c r="C1388" i="27"/>
  <c r="F1388" i="27"/>
  <c r="G1388" i="27"/>
  <c r="B1388" i="27"/>
  <c r="E1388" i="27" s="1"/>
  <c r="C1380" i="27"/>
  <c r="F1380" i="27"/>
  <c r="G1380" i="27"/>
  <c r="B1380" i="27"/>
  <c r="E1380" i="27" s="1"/>
  <c r="C1372" i="27"/>
  <c r="F1372" i="27"/>
  <c r="G1372" i="27"/>
  <c r="B1372" i="27"/>
  <c r="E1372" i="27" s="1"/>
  <c r="C1364" i="27"/>
  <c r="F1364" i="27"/>
  <c r="G1364" i="27"/>
  <c r="B1364" i="27"/>
  <c r="E1364" i="27" s="1"/>
  <c r="C1356" i="27"/>
  <c r="F1356" i="27"/>
  <c r="G1356" i="27"/>
  <c r="B1356" i="27"/>
  <c r="E1356" i="27" s="1"/>
  <c r="C1348" i="27"/>
  <c r="F1348" i="27"/>
  <c r="G1348" i="27"/>
  <c r="B1348" i="27"/>
  <c r="E1348" i="27" s="1"/>
  <c r="C1340" i="27"/>
  <c r="F1340" i="27"/>
  <c r="G1340" i="27"/>
  <c r="B1340" i="27"/>
  <c r="E1340" i="27" s="1"/>
  <c r="C1332" i="27"/>
  <c r="F1332" i="27"/>
  <c r="B1332" i="27"/>
  <c r="E1332" i="27" s="1"/>
  <c r="G1332" i="27"/>
  <c r="C1324" i="27"/>
  <c r="F1324" i="27"/>
  <c r="G1324" i="27"/>
  <c r="B1324" i="27"/>
  <c r="E1324" i="27" s="1"/>
  <c r="C1316" i="27"/>
  <c r="F1316" i="27"/>
  <c r="G1316" i="27"/>
  <c r="B1316" i="27"/>
  <c r="E1316" i="27" s="1"/>
  <c r="C1308" i="27"/>
  <c r="F1308" i="27"/>
  <c r="G1308" i="27"/>
  <c r="B1308" i="27"/>
  <c r="E1308" i="27" s="1"/>
  <c r="C1300" i="27"/>
  <c r="F1300" i="27"/>
  <c r="G1300" i="27"/>
  <c r="B1300" i="27"/>
  <c r="E1300" i="27" s="1"/>
  <c r="C1292" i="27"/>
  <c r="F1292" i="27"/>
  <c r="G1292" i="27"/>
  <c r="B1292" i="27"/>
  <c r="E1292" i="27" s="1"/>
  <c r="C1284" i="27"/>
  <c r="F1284" i="27"/>
  <c r="G1284" i="27"/>
  <c r="B1284" i="27"/>
  <c r="E1284" i="27" s="1"/>
  <c r="C1276" i="27"/>
  <c r="F1276" i="27"/>
  <c r="G1276" i="27"/>
  <c r="B1276" i="27"/>
  <c r="E1276" i="27" s="1"/>
  <c r="F1268" i="27"/>
  <c r="C1268" i="27"/>
  <c r="B1268" i="27"/>
  <c r="E1268" i="27" s="1"/>
  <c r="G1268" i="27"/>
  <c r="C1260" i="27"/>
  <c r="F1260" i="27"/>
  <c r="G1260" i="27"/>
  <c r="B1260" i="27"/>
  <c r="E1260" i="27" s="1"/>
  <c r="C1252" i="27"/>
  <c r="F1252" i="27"/>
  <c r="G1252" i="27"/>
  <c r="B1252" i="27"/>
  <c r="E1252" i="27" s="1"/>
  <c r="C1244" i="27"/>
  <c r="F1244" i="27"/>
  <c r="G1244" i="27"/>
  <c r="B1244" i="27"/>
  <c r="E1244" i="27" s="1"/>
  <c r="C1236" i="27"/>
  <c r="F1236" i="27"/>
  <c r="G1236" i="27"/>
  <c r="B1236" i="27"/>
  <c r="E1236" i="27" s="1"/>
  <c r="C1228" i="27"/>
  <c r="F1228" i="27"/>
  <c r="G1228" i="27"/>
  <c r="B1228" i="27"/>
  <c r="E1228" i="27" s="1"/>
  <c r="C1220" i="27"/>
  <c r="F1220" i="27"/>
  <c r="G1220" i="27"/>
  <c r="B1220" i="27"/>
  <c r="E1220" i="27" s="1"/>
  <c r="C1212" i="27"/>
  <c r="F1212" i="27"/>
  <c r="G1212" i="27"/>
  <c r="B1212" i="27"/>
  <c r="E1212" i="27" s="1"/>
  <c r="C1204" i="27"/>
  <c r="F1204" i="27"/>
  <c r="B1204" i="27"/>
  <c r="E1204" i="27" s="1"/>
  <c r="G1204" i="27"/>
  <c r="C1196" i="27"/>
  <c r="F1196" i="27"/>
  <c r="G1196" i="27"/>
  <c r="B1196" i="27"/>
  <c r="E1196" i="27" s="1"/>
  <c r="C1188" i="27"/>
  <c r="F1188" i="27"/>
  <c r="G1188" i="27"/>
  <c r="B1188" i="27"/>
  <c r="E1188" i="27" s="1"/>
  <c r="C1180" i="27"/>
  <c r="F1180" i="27"/>
  <c r="G1180" i="27"/>
  <c r="B1180" i="27"/>
  <c r="E1180" i="27" s="1"/>
  <c r="C1172" i="27"/>
  <c r="F1172" i="27"/>
  <c r="G1172" i="27"/>
  <c r="B1172" i="27"/>
  <c r="E1172" i="27" s="1"/>
  <c r="F1164" i="27"/>
  <c r="B1164" i="27"/>
  <c r="E1164" i="27" s="1"/>
  <c r="G1164" i="27"/>
  <c r="F1156" i="27"/>
  <c r="G1156" i="27"/>
  <c r="B1156" i="27"/>
  <c r="E1156" i="27" s="1"/>
  <c r="F1148" i="27"/>
  <c r="G1148" i="27"/>
  <c r="F1140" i="27"/>
  <c r="G1140" i="27"/>
  <c r="F1132" i="27"/>
  <c r="G1132" i="27"/>
  <c r="F1124" i="27"/>
  <c r="G1124" i="27"/>
  <c r="F1116" i="27"/>
  <c r="G1116" i="27"/>
  <c r="C1108" i="27"/>
  <c r="F1108" i="27"/>
  <c r="G1108" i="27"/>
  <c r="C1100" i="27"/>
  <c r="F1100" i="27"/>
  <c r="G1100" i="27"/>
  <c r="B1100" i="27"/>
  <c r="E1100" i="27" s="1"/>
  <c r="C1092" i="27"/>
  <c r="F1092" i="27"/>
  <c r="G1092" i="27"/>
  <c r="B1092" i="27"/>
  <c r="E1092" i="27" s="1"/>
  <c r="C1084" i="27"/>
  <c r="F1084" i="27"/>
  <c r="G1084" i="27"/>
  <c r="B1084" i="27"/>
  <c r="E1084" i="27" s="1"/>
  <c r="C1076" i="27"/>
  <c r="F1076" i="27"/>
  <c r="G1076" i="27"/>
  <c r="C1068" i="27"/>
  <c r="F1068" i="27"/>
  <c r="G1068" i="27"/>
  <c r="C1060" i="27"/>
  <c r="F1060" i="27"/>
  <c r="G1060" i="27"/>
  <c r="C1052" i="27"/>
  <c r="F1052" i="27"/>
  <c r="G1052" i="27"/>
  <c r="F1044" i="27"/>
  <c r="G1044" i="27"/>
  <c r="F1036" i="27"/>
  <c r="G1036" i="27"/>
  <c r="C1028" i="27"/>
  <c r="C1024" i="27"/>
  <c r="C1020" i="27"/>
  <c r="F1012" i="27"/>
  <c r="G1012" i="27"/>
  <c r="C1008" i="27"/>
  <c r="F1008" i="27"/>
  <c r="G1008" i="27"/>
  <c r="C1004" i="27"/>
  <c r="F1004" i="27"/>
  <c r="G1004" i="27"/>
  <c r="C997" i="27"/>
  <c r="F997" i="27"/>
  <c r="G997" i="27"/>
  <c r="B997" i="27"/>
  <c r="E997" i="27" s="1"/>
  <c r="C989" i="27"/>
  <c r="F989" i="27"/>
  <c r="G989" i="27"/>
  <c r="B989" i="27"/>
  <c r="E989" i="27" s="1"/>
  <c r="C981" i="27"/>
  <c r="F981" i="27"/>
  <c r="G981" i="27"/>
  <c r="B981" i="27"/>
  <c r="E981" i="27" s="1"/>
  <c r="C973" i="27"/>
  <c r="F973" i="27"/>
  <c r="G973" i="27"/>
  <c r="B973" i="27"/>
  <c r="E973" i="27" s="1"/>
  <c r="C965" i="27"/>
  <c r="F965" i="27"/>
  <c r="G965" i="27"/>
  <c r="B965" i="27"/>
  <c r="E965" i="27" s="1"/>
  <c r="C957" i="27"/>
  <c r="F957" i="27"/>
  <c r="G957" i="27"/>
  <c r="B957" i="27"/>
  <c r="E957" i="27" s="1"/>
  <c r="C949" i="27"/>
  <c r="F949" i="27"/>
  <c r="G949" i="27"/>
  <c r="B949" i="27"/>
  <c r="E949" i="27" s="1"/>
  <c r="C941" i="27"/>
  <c r="F941" i="27"/>
  <c r="G941" i="27"/>
  <c r="B941" i="27"/>
  <c r="E941" i="27" s="1"/>
  <c r="C933" i="27"/>
  <c r="F933" i="27"/>
  <c r="G933" i="27"/>
  <c r="B933" i="27"/>
  <c r="E933" i="27" s="1"/>
  <c r="C925" i="27"/>
  <c r="F925" i="27"/>
  <c r="G925" i="27"/>
  <c r="B925" i="27"/>
  <c r="E925" i="27" s="1"/>
  <c r="C917" i="27"/>
  <c r="F917" i="27"/>
  <c r="G917" i="27"/>
  <c r="C909" i="27"/>
  <c r="F909" i="27"/>
  <c r="G909" i="27"/>
  <c r="B909" i="27"/>
  <c r="E909" i="27" s="1"/>
  <c r="C901" i="27"/>
  <c r="F901" i="27"/>
  <c r="G901" i="27"/>
  <c r="B901" i="27"/>
  <c r="E901" i="27" s="1"/>
  <c r="C893" i="27"/>
  <c r="F893" i="27"/>
  <c r="G893" i="27"/>
  <c r="B893" i="27"/>
  <c r="E893" i="27" s="1"/>
  <c r="C885" i="27"/>
  <c r="F885" i="27"/>
  <c r="G885" i="27"/>
  <c r="B885" i="27"/>
  <c r="E885" i="27" s="1"/>
  <c r="C877" i="27"/>
  <c r="F877" i="27"/>
  <c r="G877" i="27"/>
  <c r="B877" i="27"/>
  <c r="E877" i="27" s="1"/>
  <c r="C869" i="27"/>
  <c r="F869" i="27"/>
  <c r="G869" i="27"/>
  <c r="B869" i="27"/>
  <c r="E869" i="27" s="1"/>
  <c r="C861" i="27"/>
  <c r="F861" i="27"/>
  <c r="G861" i="27"/>
  <c r="C853" i="27"/>
  <c r="F853" i="27"/>
  <c r="G853" i="27"/>
  <c r="B853" i="27"/>
  <c r="E853" i="27" s="1"/>
  <c r="B797" i="27"/>
  <c r="E797" i="27" s="1"/>
  <c r="B789" i="27"/>
  <c r="E789" i="27" s="1"/>
  <c r="B733" i="27"/>
  <c r="E733" i="27" s="1"/>
  <c r="B725" i="27"/>
  <c r="E725" i="27" s="1"/>
  <c r="B693" i="27"/>
  <c r="E693" i="27" s="1"/>
  <c r="B669" i="27"/>
  <c r="E669" i="27" s="1"/>
  <c r="B565" i="27"/>
  <c r="E565" i="27" s="1"/>
  <c r="B501" i="27"/>
  <c r="E501" i="27" s="1"/>
  <c r="B469" i="27"/>
  <c r="E469" i="27" s="1"/>
  <c r="B437" i="27"/>
  <c r="E437" i="27" s="1"/>
  <c r="B413" i="27"/>
  <c r="E413" i="27" s="1"/>
  <c r="B381" i="27"/>
  <c r="E381" i="27" s="1"/>
  <c r="B245" i="27"/>
  <c r="E245" i="27" s="1"/>
  <c r="B229" i="27"/>
  <c r="E229" i="27" s="1"/>
  <c r="B197" i="27"/>
  <c r="E197" i="27" s="1"/>
  <c r="D17" i="25"/>
  <c r="F17" i="25" s="1"/>
  <c r="G17" i="25"/>
  <c r="C10" i="25"/>
  <c r="C34" i="12"/>
  <c r="B1919" i="27"/>
  <c r="E1919" i="27" s="1"/>
  <c r="B1831" i="27"/>
  <c r="E1831" i="27" s="1"/>
  <c r="B1499" i="27"/>
  <c r="E1499" i="27" s="1"/>
  <c r="B1327" i="27"/>
  <c r="E1327" i="27" s="1"/>
  <c r="B1076" i="27"/>
  <c r="E1076" i="27" s="1"/>
  <c r="B576" i="27"/>
  <c r="E576" i="27" s="1"/>
  <c r="F16" i="27"/>
  <c r="G16" i="27"/>
  <c r="C11" i="27"/>
  <c r="C7" i="27"/>
  <c r="F3" i="27"/>
  <c r="G3" i="27"/>
  <c r="E34" i="24" s="1"/>
  <c r="B9" i="27"/>
  <c r="E9" i="27" s="1"/>
  <c r="C1997" i="27"/>
  <c r="F1997" i="27"/>
  <c r="G1997" i="27"/>
  <c r="C1989" i="27"/>
  <c r="F1989" i="27"/>
  <c r="C1981" i="27"/>
  <c r="F1981" i="27"/>
  <c r="G1981" i="27"/>
  <c r="C1973" i="27"/>
  <c r="F1973" i="27"/>
  <c r="G1973" i="27"/>
  <c r="C1965" i="27"/>
  <c r="F1965" i="27"/>
  <c r="C1957" i="27"/>
  <c r="F1957" i="27"/>
  <c r="G1957" i="27"/>
  <c r="C1949" i="27"/>
  <c r="F1949" i="27"/>
  <c r="C1941" i="27"/>
  <c r="F1941" i="27"/>
  <c r="G1941" i="27"/>
  <c r="C1933" i="27"/>
  <c r="F1933" i="27"/>
  <c r="G1933" i="27"/>
  <c r="C1925" i="27"/>
  <c r="F1925" i="27"/>
  <c r="C1917" i="27"/>
  <c r="F1917" i="27"/>
  <c r="G1917" i="27"/>
  <c r="C1909" i="27"/>
  <c r="F1909" i="27"/>
  <c r="G1909" i="27"/>
  <c r="C1901" i="27"/>
  <c r="F1901" i="27"/>
  <c r="G1901" i="27"/>
  <c r="C1894" i="27"/>
  <c r="F1894" i="27"/>
  <c r="G1894" i="27"/>
  <c r="C1886" i="27"/>
  <c r="F1886" i="27"/>
  <c r="G1886" i="27"/>
  <c r="C1878" i="27"/>
  <c r="F1878" i="27"/>
  <c r="G1878" i="27"/>
  <c r="C1870" i="27"/>
  <c r="F1870" i="27"/>
  <c r="G1870" i="27"/>
  <c r="C1862" i="27"/>
  <c r="F1862" i="27"/>
  <c r="G1862" i="27"/>
  <c r="C1854" i="27"/>
  <c r="F1854" i="27"/>
  <c r="G1854" i="27"/>
  <c r="C1846" i="27"/>
  <c r="F1846" i="27"/>
  <c r="G1846" i="27"/>
  <c r="C1838" i="27"/>
  <c r="F1838" i="27"/>
  <c r="G1838" i="27"/>
  <c r="C1830" i="27"/>
  <c r="F1830" i="27"/>
  <c r="G1830" i="27"/>
  <c r="C1822" i="27"/>
  <c r="F1822" i="27"/>
  <c r="G1822" i="27"/>
  <c r="C1814" i="27"/>
  <c r="F1814" i="27"/>
  <c r="G1814" i="27"/>
  <c r="C1806" i="27"/>
  <c r="F1806" i="27"/>
  <c r="G1806" i="27"/>
  <c r="C1798" i="27"/>
  <c r="F1798" i="27"/>
  <c r="G1798" i="27"/>
  <c r="C1790" i="27"/>
  <c r="F1790" i="27"/>
  <c r="G1790" i="27"/>
  <c r="C1782" i="27"/>
  <c r="F1782" i="27"/>
  <c r="G1782" i="27"/>
  <c r="C1774" i="27"/>
  <c r="F1774" i="27"/>
  <c r="G1774" i="27"/>
  <c r="C1766" i="27"/>
  <c r="F1766" i="27"/>
  <c r="G1766" i="27"/>
  <c r="C1758" i="27"/>
  <c r="F1758" i="27"/>
  <c r="G1758" i="27"/>
  <c r="C1750" i="27"/>
  <c r="F1750" i="27"/>
  <c r="G1750" i="27"/>
  <c r="F1742" i="27"/>
  <c r="C1742" i="27"/>
  <c r="G1742" i="27"/>
  <c r="C1734" i="27"/>
  <c r="F1734" i="27"/>
  <c r="G1734" i="27"/>
  <c r="C1726" i="27"/>
  <c r="F1726" i="27"/>
  <c r="G1726" i="27"/>
  <c r="C1718" i="27"/>
  <c r="F1718" i="27"/>
  <c r="G1718" i="27"/>
  <c r="C1710" i="27"/>
  <c r="F1710" i="27"/>
  <c r="G1710" i="27"/>
  <c r="C1702" i="27"/>
  <c r="F1702" i="27"/>
  <c r="G1702" i="27"/>
  <c r="C1694" i="27"/>
  <c r="F1694" i="27"/>
  <c r="G1694" i="27"/>
  <c r="C1686" i="27"/>
  <c r="F1686" i="27"/>
  <c r="G1686" i="27"/>
  <c r="C1678" i="27"/>
  <c r="F1678" i="27"/>
  <c r="G1678" i="27"/>
  <c r="C1670" i="27"/>
  <c r="F1670" i="27"/>
  <c r="G1670" i="27"/>
  <c r="C1662" i="27"/>
  <c r="F1662" i="27"/>
  <c r="G1662" i="27"/>
  <c r="C1654" i="27"/>
  <c r="F1654" i="27"/>
  <c r="G1654" i="27"/>
  <c r="C1646" i="27"/>
  <c r="F1646" i="27"/>
  <c r="G1646" i="27"/>
  <c r="C1638" i="27"/>
  <c r="F1638" i="27"/>
  <c r="G1638" i="27"/>
  <c r="C1630" i="27"/>
  <c r="F1630" i="27"/>
  <c r="G1630" i="27"/>
  <c r="C1622" i="27"/>
  <c r="F1622" i="27"/>
  <c r="G1622" i="27"/>
  <c r="C1614" i="27"/>
  <c r="F1614" i="27"/>
  <c r="G1614" i="27"/>
  <c r="C1606" i="27"/>
  <c r="F1606" i="27"/>
  <c r="G1606" i="27"/>
  <c r="C1598" i="27"/>
  <c r="F1598" i="27"/>
  <c r="G1598" i="27"/>
  <c r="C1590" i="27"/>
  <c r="F1590" i="27"/>
  <c r="G1590" i="27"/>
  <c r="C1582" i="27"/>
  <c r="F1582" i="27"/>
  <c r="G1582" i="27"/>
  <c r="C1574" i="27"/>
  <c r="F1574" i="27"/>
  <c r="G1574" i="27"/>
  <c r="C1566" i="27"/>
  <c r="F1566" i="27"/>
  <c r="G1566" i="27"/>
  <c r="C1558" i="27"/>
  <c r="F1558" i="27"/>
  <c r="G1558" i="27"/>
  <c r="C1550" i="27"/>
  <c r="F1550" i="27"/>
  <c r="G1550" i="27"/>
  <c r="C1542" i="27"/>
  <c r="F1542" i="27"/>
  <c r="G1542" i="27"/>
  <c r="C1534" i="27"/>
  <c r="F1534" i="27"/>
  <c r="G1534" i="27"/>
  <c r="C1526" i="27"/>
  <c r="F1526" i="27"/>
  <c r="G1526" i="27"/>
  <c r="C1518" i="27"/>
  <c r="F1518" i="27"/>
  <c r="G1518" i="27"/>
  <c r="C1510" i="27"/>
  <c r="F1510" i="27"/>
  <c r="G1510" i="27"/>
  <c r="C1502" i="27"/>
  <c r="F1502" i="27"/>
  <c r="G1502" i="27"/>
  <c r="C1494" i="27"/>
  <c r="F1494" i="27"/>
  <c r="G1494" i="27"/>
  <c r="C1486" i="27"/>
  <c r="F1486" i="27"/>
  <c r="G1486" i="27"/>
  <c r="C1478" i="27"/>
  <c r="F1478" i="27"/>
  <c r="G1478" i="27"/>
  <c r="C1470" i="27"/>
  <c r="F1470" i="27"/>
  <c r="G1470" i="27"/>
  <c r="C1462" i="27"/>
  <c r="F1462" i="27"/>
  <c r="G1462" i="27"/>
  <c r="C1454" i="27"/>
  <c r="F1454" i="27"/>
  <c r="G1454" i="27"/>
  <c r="C1446" i="27"/>
  <c r="F1446" i="27"/>
  <c r="G1446" i="27"/>
  <c r="C1438" i="27"/>
  <c r="F1438" i="27"/>
  <c r="G1438" i="27"/>
  <c r="C1430" i="27"/>
  <c r="F1430" i="27"/>
  <c r="G1430" i="27"/>
  <c r="C1422" i="27"/>
  <c r="F1422" i="27"/>
  <c r="G1422" i="27"/>
  <c r="C1414" i="27"/>
  <c r="F1414" i="27"/>
  <c r="G1414" i="27"/>
  <c r="C1406" i="27"/>
  <c r="F1406" i="27"/>
  <c r="G1406" i="27"/>
  <c r="C1398" i="27"/>
  <c r="F1398" i="27"/>
  <c r="G1398" i="27"/>
  <c r="C1390" i="27"/>
  <c r="F1390" i="27"/>
  <c r="G1390" i="27"/>
  <c r="C1382" i="27"/>
  <c r="F1382" i="27"/>
  <c r="G1382" i="27"/>
  <c r="C1374" i="27"/>
  <c r="F1374" i="27"/>
  <c r="G1374" i="27"/>
  <c r="C1366" i="27"/>
  <c r="F1366" i="27"/>
  <c r="G1366" i="27"/>
  <c r="C1358" i="27"/>
  <c r="F1358" i="27"/>
  <c r="G1358" i="27"/>
  <c r="C1350" i="27"/>
  <c r="F1350" i="27"/>
  <c r="G1350" i="27"/>
  <c r="C1342" i="27"/>
  <c r="F1342" i="27"/>
  <c r="G1342" i="27"/>
  <c r="C1334" i="27"/>
  <c r="F1334" i="27"/>
  <c r="G1334" i="27"/>
  <c r="C1326" i="27"/>
  <c r="F1326" i="27"/>
  <c r="G1326" i="27"/>
  <c r="C1318" i="27"/>
  <c r="F1318" i="27"/>
  <c r="G1318" i="27"/>
  <c r="C1310" i="27"/>
  <c r="F1310" i="27"/>
  <c r="G1310" i="27"/>
  <c r="C1302" i="27"/>
  <c r="F1302" i="27"/>
  <c r="G1302" i="27"/>
  <c r="C1294" i="27"/>
  <c r="F1294" i="27"/>
  <c r="G1294" i="27"/>
  <c r="C1286" i="27"/>
  <c r="F1286" i="27"/>
  <c r="G1286" i="27"/>
  <c r="C1278" i="27"/>
  <c r="F1278" i="27"/>
  <c r="G1278" i="27"/>
  <c r="C1270" i="27"/>
  <c r="F1270" i="27"/>
  <c r="G1270" i="27"/>
  <c r="C1262" i="27"/>
  <c r="F1262" i="27"/>
  <c r="G1262" i="27"/>
  <c r="C1254" i="27"/>
  <c r="F1254" i="27"/>
  <c r="G1254" i="27"/>
  <c r="C1246" i="27"/>
  <c r="F1246" i="27"/>
  <c r="G1246" i="27"/>
  <c r="C1238" i="27"/>
  <c r="F1238" i="27"/>
  <c r="G1238" i="27"/>
  <c r="C1230" i="27"/>
  <c r="F1230" i="27"/>
  <c r="G1230" i="27"/>
  <c r="C1222" i="27"/>
  <c r="F1222" i="27"/>
  <c r="G1222" i="27"/>
  <c r="C1214" i="27"/>
  <c r="F1214" i="27"/>
  <c r="G1214" i="27"/>
  <c r="C1206" i="27"/>
  <c r="F1206" i="27"/>
  <c r="G1206" i="27"/>
  <c r="C1198" i="27"/>
  <c r="F1198" i="27"/>
  <c r="G1198" i="27"/>
  <c r="C1190" i="27"/>
  <c r="F1190" i="27"/>
  <c r="G1190" i="27"/>
  <c r="B1190" i="27"/>
  <c r="E1190" i="27" s="1"/>
  <c r="C1182" i="27"/>
  <c r="F1182" i="27"/>
  <c r="G1182" i="27"/>
  <c r="B1182" i="27"/>
  <c r="E1182" i="27" s="1"/>
  <c r="C1174" i="27"/>
  <c r="F1174" i="27"/>
  <c r="G1174" i="27"/>
  <c r="B1174" i="27"/>
  <c r="E1174" i="27" s="1"/>
  <c r="F1166" i="27"/>
  <c r="G1166" i="27"/>
  <c r="F1158" i="27"/>
  <c r="G1158" i="27"/>
  <c r="F1150" i="27"/>
  <c r="G1150" i="27"/>
  <c r="F1142" i="27"/>
  <c r="G1142" i="27"/>
  <c r="F1134" i="27"/>
  <c r="G1134" i="27"/>
  <c r="F1126" i="27"/>
  <c r="G1126" i="27"/>
  <c r="F1118" i="27"/>
  <c r="G1118" i="27"/>
  <c r="F1110" i="27"/>
  <c r="G1110" i="27"/>
  <c r="C1102" i="27"/>
  <c r="F1102" i="27"/>
  <c r="G1102" i="27"/>
  <c r="F1094" i="27"/>
  <c r="G1094" i="27"/>
  <c r="C1086" i="27"/>
  <c r="F1086" i="27"/>
  <c r="G1086" i="27"/>
  <c r="F1078" i="27"/>
  <c r="G1078" i="27"/>
  <c r="F1070" i="27"/>
  <c r="G1070" i="27"/>
  <c r="F1062" i="27"/>
  <c r="G1062" i="27"/>
  <c r="F1054" i="27"/>
  <c r="G1054" i="27"/>
  <c r="F1046" i="27"/>
  <c r="G1046" i="27"/>
  <c r="F1038" i="27"/>
  <c r="G1038" i="27"/>
  <c r="F1030" i="27"/>
  <c r="G1030" i="27"/>
  <c r="C1025" i="27"/>
  <c r="C1017" i="27"/>
  <c r="F1009" i="27"/>
  <c r="G1009" i="27"/>
  <c r="C1005" i="27"/>
  <c r="F1005" i="27"/>
  <c r="G1005" i="27"/>
  <c r="C999" i="27"/>
  <c r="F999" i="27"/>
  <c r="G999" i="27"/>
  <c r="B999" i="27"/>
  <c r="E999" i="27" s="1"/>
  <c r="C991" i="27"/>
  <c r="F991" i="27"/>
  <c r="G991" i="27"/>
  <c r="B991" i="27"/>
  <c r="E991" i="27" s="1"/>
  <c r="C983" i="27"/>
  <c r="F983" i="27"/>
  <c r="G983" i="27"/>
  <c r="B983" i="27"/>
  <c r="E983" i="27" s="1"/>
  <c r="C975" i="27"/>
  <c r="F975" i="27"/>
  <c r="B975" i="27"/>
  <c r="E975" i="27" s="1"/>
  <c r="G975" i="27"/>
  <c r="C967" i="27"/>
  <c r="F967" i="27"/>
  <c r="G967" i="27"/>
  <c r="B967" i="27"/>
  <c r="E967" i="27" s="1"/>
  <c r="C959" i="27"/>
  <c r="F959" i="27"/>
  <c r="G959" i="27"/>
  <c r="B959" i="27"/>
  <c r="E959" i="27" s="1"/>
  <c r="C951" i="27"/>
  <c r="F951" i="27"/>
  <c r="B951" i="27"/>
  <c r="E951" i="27" s="1"/>
  <c r="G951" i="27"/>
  <c r="C943" i="27"/>
  <c r="F943" i="27"/>
  <c r="G943" i="27"/>
  <c r="B943" i="27"/>
  <c r="E943" i="27" s="1"/>
  <c r="C935" i="27"/>
  <c r="F935" i="27"/>
  <c r="G935" i="27"/>
  <c r="B935" i="27"/>
  <c r="E935" i="27" s="1"/>
  <c r="C927" i="27"/>
  <c r="F927" i="27"/>
  <c r="G927" i="27"/>
  <c r="B927" i="27"/>
  <c r="E927" i="27" s="1"/>
  <c r="C919" i="27"/>
  <c r="F919" i="27"/>
  <c r="G919" i="27"/>
  <c r="B919" i="27"/>
  <c r="E919" i="27" s="1"/>
  <c r="C911" i="27"/>
  <c r="F911" i="27"/>
  <c r="G911" i="27"/>
  <c r="B911" i="27"/>
  <c r="E911" i="27" s="1"/>
  <c r="C903" i="27"/>
  <c r="F903" i="27"/>
  <c r="G903" i="27"/>
  <c r="B903" i="27"/>
  <c r="E903" i="27" s="1"/>
  <c r="C895" i="27"/>
  <c r="F895" i="27"/>
  <c r="G895" i="27"/>
  <c r="B895" i="27"/>
  <c r="E895" i="27" s="1"/>
  <c r="C887" i="27"/>
  <c r="F887" i="27"/>
  <c r="B887" i="27"/>
  <c r="E887" i="27" s="1"/>
  <c r="C879" i="27"/>
  <c r="F879" i="27"/>
  <c r="G879" i="27"/>
  <c r="B879" i="27"/>
  <c r="E879" i="27" s="1"/>
  <c r="C871" i="27"/>
  <c r="G871" i="27"/>
  <c r="F871" i="27"/>
  <c r="B871" i="27"/>
  <c r="E871" i="27" s="1"/>
  <c r="C863" i="27"/>
  <c r="F863" i="27"/>
  <c r="G863" i="27"/>
  <c r="B863" i="27"/>
  <c r="E863" i="27" s="1"/>
  <c r="C855" i="27"/>
  <c r="F855" i="27"/>
  <c r="G855" i="27"/>
  <c r="B855" i="27"/>
  <c r="E855" i="27" s="1"/>
  <c r="C847" i="27"/>
  <c r="F847" i="27"/>
  <c r="G847" i="27"/>
  <c r="B847" i="27"/>
  <c r="E847" i="27" s="1"/>
  <c r="C839" i="27"/>
  <c r="F839" i="27"/>
  <c r="G839" i="27"/>
  <c r="B839" i="27"/>
  <c r="E839" i="27" s="1"/>
  <c r="C831" i="27"/>
  <c r="F831" i="27"/>
  <c r="G831" i="27"/>
  <c r="B831" i="27"/>
  <c r="E831" i="27" s="1"/>
  <c r="C823" i="27"/>
  <c r="F823" i="27"/>
  <c r="G823" i="27"/>
  <c r="B823" i="27"/>
  <c r="E823" i="27" s="1"/>
  <c r="C815" i="27"/>
  <c r="F815" i="27"/>
  <c r="G815" i="27"/>
  <c r="B815" i="27"/>
  <c r="E815" i="27" s="1"/>
  <c r="C807" i="27"/>
  <c r="F807" i="27"/>
  <c r="G807" i="27"/>
  <c r="B807" i="27"/>
  <c r="E807" i="27" s="1"/>
  <c r="C799" i="27"/>
  <c r="F799" i="27"/>
  <c r="G799" i="27"/>
  <c r="B799" i="27"/>
  <c r="E799" i="27" s="1"/>
  <c r="C791" i="27"/>
  <c r="G791" i="27"/>
  <c r="F791" i="27"/>
  <c r="B791" i="27"/>
  <c r="E791" i="27" s="1"/>
  <c r="C783" i="27"/>
  <c r="F783" i="27"/>
  <c r="G783" i="27"/>
  <c r="B783" i="27"/>
  <c r="E783" i="27" s="1"/>
  <c r="C775" i="27"/>
  <c r="F775" i="27"/>
  <c r="G775" i="27"/>
  <c r="B775" i="27"/>
  <c r="E775" i="27" s="1"/>
  <c r="C767" i="27"/>
  <c r="F767" i="27"/>
  <c r="G767" i="27"/>
  <c r="B767" i="27"/>
  <c r="E767" i="27" s="1"/>
  <c r="C759" i="27"/>
  <c r="F759" i="27"/>
  <c r="G759" i="27"/>
  <c r="B759" i="27"/>
  <c r="E759" i="27" s="1"/>
  <c r="C751" i="27"/>
  <c r="F751" i="27"/>
  <c r="G751" i="27"/>
  <c r="B751" i="27"/>
  <c r="E751" i="27" s="1"/>
  <c r="C743" i="27"/>
  <c r="G743" i="27"/>
  <c r="F743" i="27"/>
  <c r="B743" i="27"/>
  <c r="E743" i="27" s="1"/>
  <c r="C735" i="27"/>
  <c r="F735" i="27"/>
  <c r="G735" i="27"/>
  <c r="B735" i="27"/>
  <c r="E735" i="27" s="1"/>
  <c r="C727" i="27"/>
  <c r="F727" i="27"/>
  <c r="G727" i="27"/>
  <c r="B727" i="27"/>
  <c r="E727" i="27" s="1"/>
  <c r="C719" i="27"/>
  <c r="F719" i="27"/>
  <c r="G719" i="27"/>
  <c r="B719" i="27"/>
  <c r="E719" i="27" s="1"/>
  <c r="C711" i="27"/>
  <c r="F711" i="27"/>
  <c r="G711" i="27"/>
  <c r="B711" i="27"/>
  <c r="E711" i="27" s="1"/>
  <c r="C703" i="27"/>
  <c r="F703" i="27"/>
  <c r="G703" i="27"/>
  <c r="B703" i="27"/>
  <c r="E703" i="27" s="1"/>
  <c r="C695" i="27"/>
  <c r="F695" i="27"/>
  <c r="G695" i="27"/>
  <c r="B695" i="27"/>
  <c r="E695" i="27" s="1"/>
  <c r="C687" i="27"/>
  <c r="F687" i="27"/>
  <c r="G687" i="27"/>
  <c r="B687" i="27"/>
  <c r="E687" i="27" s="1"/>
  <c r="C679" i="27"/>
  <c r="F679" i="27"/>
  <c r="G679" i="27"/>
  <c r="B679" i="27"/>
  <c r="E679" i="27" s="1"/>
  <c r="C671" i="27"/>
  <c r="F671" i="27"/>
  <c r="G671" i="27"/>
  <c r="B671" i="27"/>
  <c r="E671" i="27" s="1"/>
  <c r="C663" i="27"/>
  <c r="F663" i="27"/>
  <c r="G663" i="27"/>
  <c r="B663" i="27"/>
  <c r="E663" i="27" s="1"/>
  <c r="C655" i="27"/>
  <c r="F655" i="27"/>
  <c r="G655" i="27"/>
  <c r="B655" i="27"/>
  <c r="E655" i="27" s="1"/>
  <c r="C647" i="27"/>
  <c r="F647" i="27"/>
  <c r="G647" i="27"/>
  <c r="B647" i="27"/>
  <c r="E647" i="27" s="1"/>
  <c r="C639" i="27"/>
  <c r="F639" i="27"/>
  <c r="G639" i="27"/>
  <c r="B639" i="27"/>
  <c r="E639" i="27" s="1"/>
  <c r="C631" i="27"/>
  <c r="F631" i="27"/>
  <c r="G631" i="27"/>
  <c r="B631" i="27"/>
  <c r="E631" i="27" s="1"/>
  <c r="C623" i="27"/>
  <c r="F623" i="27"/>
  <c r="G623" i="27"/>
  <c r="B623" i="27"/>
  <c r="E623" i="27" s="1"/>
  <c r="C615" i="27"/>
  <c r="F615" i="27"/>
  <c r="G615" i="27"/>
  <c r="B615" i="27"/>
  <c r="E615" i="27" s="1"/>
  <c r="C607" i="27"/>
  <c r="F607" i="27"/>
  <c r="G607" i="27"/>
  <c r="B607" i="27"/>
  <c r="E607" i="27" s="1"/>
  <c r="C599" i="27"/>
  <c r="F599" i="27"/>
  <c r="G599" i="27"/>
  <c r="B599" i="27"/>
  <c r="E599" i="27" s="1"/>
  <c r="C591" i="27"/>
  <c r="F591" i="27"/>
  <c r="G591" i="27"/>
  <c r="B591" i="27"/>
  <c r="E591" i="27" s="1"/>
  <c r="C583" i="27"/>
  <c r="F583" i="27"/>
  <c r="G583" i="27"/>
  <c r="B583" i="27"/>
  <c r="E583" i="27" s="1"/>
  <c r="C575" i="27"/>
  <c r="F575" i="27"/>
  <c r="G575" i="27"/>
  <c r="B575" i="27"/>
  <c r="E575" i="27" s="1"/>
  <c r="C567" i="27"/>
  <c r="F567" i="27"/>
  <c r="G567" i="27"/>
  <c r="B567" i="27"/>
  <c r="E567" i="27" s="1"/>
  <c r="C559" i="27"/>
  <c r="F559" i="27"/>
  <c r="G559" i="27"/>
  <c r="B559" i="27"/>
  <c r="E559" i="27" s="1"/>
  <c r="C551" i="27"/>
  <c r="F551" i="27"/>
  <c r="G551" i="27"/>
  <c r="B551" i="27"/>
  <c r="E551" i="27" s="1"/>
  <c r="C543" i="27"/>
  <c r="F543" i="27"/>
  <c r="G543" i="27"/>
  <c r="B543" i="27"/>
  <c r="E543" i="27" s="1"/>
  <c r="C535" i="27"/>
  <c r="F535" i="27"/>
  <c r="G535" i="27"/>
  <c r="B535" i="27"/>
  <c r="E535" i="27" s="1"/>
  <c r="C527" i="27"/>
  <c r="F527" i="27"/>
  <c r="G527" i="27"/>
  <c r="B527" i="27"/>
  <c r="E527" i="27" s="1"/>
  <c r="C519" i="27"/>
  <c r="F519" i="27"/>
  <c r="G519" i="27"/>
  <c r="B519" i="27"/>
  <c r="E519" i="27" s="1"/>
  <c r="C511" i="27"/>
  <c r="F511" i="27"/>
  <c r="G511" i="27"/>
  <c r="B511" i="27"/>
  <c r="E511" i="27" s="1"/>
  <c r="C503" i="27"/>
  <c r="F503" i="27"/>
  <c r="G503" i="27"/>
  <c r="B503" i="27"/>
  <c r="E503" i="27" s="1"/>
  <c r="C495" i="27"/>
  <c r="F495" i="27"/>
  <c r="G495" i="27"/>
  <c r="B495" i="27"/>
  <c r="E495" i="27" s="1"/>
  <c r="C487" i="27"/>
  <c r="F487" i="27"/>
  <c r="G487" i="27"/>
  <c r="B487" i="27"/>
  <c r="E487" i="27" s="1"/>
  <c r="C479" i="27"/>
  <c r="F479" i="27"/>
  <c r="G479" i="27"/>
  <c r="B479" i="27"/>
  <c r="E479" i="27" s="1"/>
  <c r="C471" i="27"/>
  <c r="F471" i="27"/>
  <c r="G471" i="27"/>
  <c r="B471" i="27"/>
  <c r="E471" i="27" s="1"/>
  <c r="C463" i="27"/>
  <c r="F463" i="27"/>
  <c r="G463" i="27"/>
  <c r="B463" i="27"/>
  <c r="E463" i="27" s="1"/>
  <c r="C455" i="27"/>
  <c r="F455" i="27"/>
  <c r="G455" i="27"/>
  <c r="B455" i="27"/>
  <c r="E455" i="27" s="1"/>
  <c r="C447" i="27"/>
  <c r="F447" i="27"/>
  <c r="G447" i="27"/>
  <c r="B447" i="27"/>
  <c r="E447" i="27" s="1"/>
  <c r="C439" i="27"/>
  <c r="F439" i="27"/>
  <c r="G439" i="27"/>
  <c r="B439" i="27"/>
  <c r="E439" i="27" s="1"/>
  <c r="C431" i="27"/>
  <c r="F431" i="27"/>
  <c r="G431" i="27"/>
  <c r="B431" i="27"/>
  <c r="E431" i="27" s="1"/>
  <c r="C423" i="27"/>
  <c r="F423" i="27"/>
  <c r="G423" i="27"/>
  <c r="B423" i="27"/>
  <c r="E423" i="27" s="1"/>
  <c r="C415" i="27"/>
  <c r="F415" i="27"/>
  <c r="G415" i="27"/>
  <c r="B415" i="27"/>
  <c r="E415" i="27" s="1"/>
  <c r="C407" i="27"/>
  <c r="F407" i="27"/>
  <c r="G407" i="27"/>
  <c r="B407" i="27"/>
  <c r="E407" i="27" s="1"/>
  <c r="C399" i="27"/>
  <c r="F399" i="27"/>
  <c r="G399" i="27"/>
  <c r="B399" i="27"/>
  <c r="E399" i="27" s="1"/>
  <c r="C391" i="27"/>
  <c r="F391" i="27"/>
  <c r="G391" i="27"/>
  <c r="C383" i="27"/>
  <c r="F383" i="27"/>
  <c r="G383" i="27"/>
  <c r="B383" i="27"/>
  <c r="E383" i="27" s="1"/>
  <c r="C375" i="27"/>
  <c r="F375" i="27"/>
  <c r="G375" i="27"/>
  <c r="B375" i="27"/>
  <c r="E375" i="27" s="1"/>
  <c r="C367" i="27"/>
  <c r="F367" i="27"/>
  <c r="G367" i="27"/>
  <c r="B367" i="27"/>
  <c r="E367" i="27" s="1"/>
  <c r="C359" i="27"/>
  <c r="F359" i="27"/>
  <c r="G359" i="27"/>
  <c r="B359" i="27"/>
  <c r="E359" i="27" s="1"/>
  <c r="C351" i="27"/>
  <c r="F351" i="27"/>
  <c r="G351" i="27"/>
  <c r="B351" i="27"/>
  <c r="E351" i="27" s="1"/>
  <c r="C343" i="27"/>
  <c r="F343" i="27"/>
  <c r="G343" i="27"/>
  <c r="B343" i="27"/>
  <c r="E343" i="27" s="1"/>
  <c r="C335" i="27"/>
  <c r="F335" i="27"/>
  <c r="G335" i="27"/>
  <c r="B335" i="27"/>
  <c r="E335" i="27" s="1"/>
  <c r="C327" i="27"/>
  <c r="F327" i="27"/>
  <c r="G327" i="27"/>
  <c r="B327" i="27"/>
  <c r="E327" i="27" s="1"/>
  <c r="C319" i="27"/>
  <c r="F319" i="27"/>
  <c r="G319" i="27"/>
  <c r="B319" i="27"/>
  <c r="E319" i="27" s="1"/>
  <c r="C311" i="27"/>
  <c r="F311" i="27"/>
  <c r="G311" i="27"/>
  <c r="B311" i="27"/>
  <c r="E311" i="27" s="1"/>
  <c r="C303" i="27"/>
  <c r="F303" i="27"/>
  <c r="G303" i="27"/>
  <c r="B303" i="27"/>
  <c r="E303" i="27" s="1"/>
  <c r="C295" i="27"/>
  <c r="F295" i="27"/>
  <c r="G295" i="27"/>
  <c r="B295" i="27"/>
  <c r="E295" i="27" s="1"/>
  <c r="C287" i="27"/>
  <c r="F287" i="27"/>
  <c r="G287" i="27"/>
  <c r="B287" i="27"/>
  <c r="E287" i="27" s="1"/>
  <c r="C279" i="27"/>
  <c r="F279" i="27"/>
  <c r="G279" i="27"/>
  <c r="B279" i="27"/>
  <c r="E279" i="27" s="1"/>
  <c r="C271" i="27"/>
  <c r="F271" i="27"/>
  <c r="G271" i="27"/>
  <c r="B271" i="27"/>
  <c r="E271" i="27" s="1"/>
  <c r="C263" i="27"/>
  <c r="F263" i="27"/>
  <c r="G263" i="27"/>
  <c r="B263" i="27"/>
  <c r="E263" i="27" s="1"/>
  <c r="C255" i="27"/>
  <c r="F255" i="27"/>
  <c r="G255" i="27"/>
  <c r="B255" i="27"/>
  <c r="E255" i="27" s="1"/>
  <c r="C247" i="27"/>
  <c r="F247" i="27"/>
  <c r="G247" i="27"/>
  <c r="B247" i="27"/>
  <c r="E247" i="27" s="1"/>
  <c r="C239" i="27"/>
  <c r="F239" i="27"/>
  <c r="G239" i="27"/>
  <c r="B239" i="27"/>
  <c r="E239" i="27" s="1"/>
  <c r="C231" i="27"/>
  <c r="F231" i="27"/>
  <c r="G231" i="27"/>
  <c r="B231" i="27"/>
  <c r="E231" i="27" s="1"/>
  <c r="C223" i="27"/>
  <c r="F223" i="27"/>
  <c r="G223" i="27"/>
  <c r="B223" i="27"/>
  <c r="E223" i="27" s="1"/>
  <c r="C215" i="27"/>
  <c r="F215" i="27"/>
  <c r="G215" i="27"/>
  <c r="B215" i="27"/>
  <c r="E215" i="27" s="1"/>
  <c r="C207" i="27"/>
  <c r="F207" i="27"/>
  <c r="G207" i="27"/>
  <c r="B207" i="27"/>
  <c r="E207" i="27" s="1"/>
  <c r="C199" i="27"/>
  <c r="F199" i="27"/>
  <c r="G199" i="27"/>
  <c r="B199" i="27"/>
  <c r="E199" i="27" s="1"/>
  <c r="C191" i="27"/>
  <c r="F191" i="27"/>
  <c r="G191" i="27"/>
  <c r="B191" i="27"/>
  <c r="E191" i="27" s="1"/>
  <c r="C183" i="27"/>
  <c r="F183" i="27"/>
  <c r="G183" i="27"/>
  <c r="B183" i="27"/>
  <c r="E183" i="27" s="1"/>
  <c r="C175" i="27"/>
  <c r="F175" i="27"/>
  <c r="G175" i="27"/>
  <c r="B175" i="27"/>
  <c r="E175" i="27" s="1"/>
  <c r="C167" i="27"/>
  <c r="F167" i="27"/>
  <c r="G167" i="27"/>
  <c r="B167" i="27"/>
  <c r="E167" i="27" s="1"/>
  <c r="C159" i="27"/>
  <c r="F159" i="27"/>
  <c r="G159" i="27"/>
  <c r="B159" i="27"/>
  <c r="E159" i="27" s="1"/>
  <c r="C151" i="27"/>
  <c r="F151" i="27"/>
  <c r="G151" i="27"/>
  <c r="C143" i="27"/>
  <c r="F143" i="27"/>
  <c r="G143" i="27"/>
  <c r="C135" i="27"/>
  <c r="F135" i="27"/>
  <c r="G135" i="27"/>
  <c r="C127" i="27"/>
  <c r="F127" i="27"/>
  <c r="G127" i="27"/>
  <c r="B127" i="27"/>
  <c r="E127" i="27" s="1"/>
  <c r="C119" i="27"/>
  <c r="F119" i="27"/>
  <c r="G119" i="27"/>
  <c r="C111" i="27"/>
  <c r="F111" i="27"/>
  <c r="G111" i="27"/>
  <c r="C103" i="27"/>
  <c r="F103" i="27"/>
  <c r="G103" i="27"/>
  <c r="B103" i="27"/>
  <c r="E103" i="27" s="1"/>
  <c r="C95" i="27"/>
  <c r="F95" i="27"/>
  <c r="G95" i="27"/>
  <c r="C87" i="27"/>
  <c r="F87" i="27"/>
  <c r="G87" i="27"/>
  <c r="C79" i="27"/>
  <c r="F79" i="27"/>
  <c r="G79" i="27"/>
  <c r="C71" i="27"/>
  <c r="F71" i="27"/>
  <c r="G71" i="27"/>
  <c r="C63" i="27"/>
  <c r="F63" i="27"/>
  <c r="G63" i="27"/>
  <c r="C55" i="27"/>
  <c r="F55" i="27"/>
  <c r="G55" i="27"/>
  <c r="B55" i="27"/>
  <c r="E55" i="27" s="1"/>
  <c r="F47" i="27"/>
  <c r="G47" i="27"/>
  <c r="B47" i="27"/>
  <c r="E47" i="27" s="1"/>
  <c r="F39" i="27"/>
  <c r="G39" i="27"/>
  <c r="B39" i="27"/>
  <c r="F31" i="27"/>
  <c r="B31" i="27"/>
  <c r="E31" i="27" s="1"/>
  <c r="G31" i="27"/>
  <c r="C10" i="27"/>
  <c r="F10" i="27"/>
  <c r="G10" i="27"/>
  <c r="F6" i="27"/>
  <c r="G6" i="27"/>
  <c r="C21" i="25"/>
  <c r="B1981" i="27"/>
  <c r="E1981" i="27" s="1"/>
  <c r="B1949" i="27"/>
  <c r="E1949" i="27" s="1"/>
  <c r="B1917" i="27"/>
  <c r="E1917" i="27" s="1"/>
  <c r="B1750" i="27"/>
  <c r="E1750" i="27" s="1"/>
  <c r="B1686" i="27"/>
  <c r="E1686" i="27" s="1"/>
  <c r="B1622" i="27"/>
  <c r="E1622" i="27" s="1"/>
  <c r="B1558" i="27"/>
  <c r="E1558" i="27" s="1"/>
  <c r="B1494" i="27"/>
  <c r="E1494" i="27" s="1"/>
  <c r="B1430" i="27"/>
  <c r="E1430" i="27" s="1"/>
  <c r="B1366" i="27"/>
  <c r="E1366" i="27" s="1"/>
  <c r="B1302" i="27"/>
  <c r="E1302" i="27" s="1"/>
  <c r="B1238" i="27"/>
  <c r="E1238" i="27" s="1"/>
  <c r="B391" i="27"/>
  <c r="E391" i="27" s="1"/>
  <c r="G887" i="27"/>
  <c r="G24" i="25"/>
  <c r="I24" i="25" s="1"/>
  <c r="D24" i="25"/>
  <c r="F24" i="25" s="1"/>
  <c r="B1894" i="27"/>
  <c r="E1894" i="27" s="1"/>
  <c r="B1862" i="27"/>
  <c r="E1862" i="27" s="1"/>
  <c r="B1790" i="27"/>
  <c r="E1790" i="27" s="1"/>
  <c r="B1726" i="27"/>
  <c r="E1726" i="27" s="1"/>
  <c r="B1662" i="27"/>
  <c r="E1662" i="27" s="1"/>
  <c r="B1598" i="27"/>
  <c r="E1598" i="27" s="1"/>
  <c r="B1534" i="27"/>
  <c r="E1534" i="27" s="1"/>
  <c r="B1470" i="27"/>
  <c r="E1470" i="27" s="1"/>
  <c r="B1406" i="27"/>
  <c r="E1406" i="27" s="1"/>
  <c r="B1342" i="27"/>
  <c r="E1342" i="27" s="1"/>
  <c r="B1278" i="27"/>
  <c r="E1278" i="27" s="1"/>
  <c r="B1214" i="27"/>
  <c r="E1214" i="27" s="1"/>
  <c r="G1114" i="27"/>
  <c r="C845" i="27"/>
  <c r="F845" i="27"/>
  <c r="G845" i="27"/>
  <c r="B845" i="27"/>
  <c r="E845" i="27" s="1"/>
  <c r="C837" i="27"/>
  <c r="F837" i="27"/>
  <c r="G837" i="27"/>
  <c r="B837" i="27"/>
  <c r="E837" i="27" s="1"/>
  <c r="C829" i="27"/>
  <c r="F829" i="27"/>
  <c r="G829" i="27"/>
  <c r="B829" i="27"/>
  <c r="E829" i="27" s="1"/>
  <c r="C821" i="27"/>
  <c r="F821" i="27"/>
  <c r="G821" i="27"/>
  <c r="C813" i="27"/>
  <c r="F813" i="27"/>
  <c r="G813" i="27"/>
  <c r="B813" i="27"/>
  <c r="E813" i="27" s="1"/>
  <c r="C805" i="27"/>
  <c r="F805" i="27"/>
  <c r="G805" i="27"/>
  <c r="B805" i="27"/>
  <c r="E805" i="27" s="1"/>
  <c r="C797" i="27"/>
  <c r="F797" i="27"/>
  <c r="G797" i="27"/>
  <c r="C789" i="27"/>
  <c r="F789" i="27"/>
  <c r="G789" i="27"/>
  <c r="C781" i="27"/>
  <c r="F781" i="27"/>
  <c r="G781" i="27"/>
  <c r="B781" i="27"/>
  <c r="E781" i="27" s="1"/>
  <c r="C773" i="27"/>
  <c r="F773" i="27"/>
  <c r="G773" i="27"/>
  <c r="B773" i="27"/>
  <c r="E773" i="27" s="1"/>
  <c r="C765" i="27"/>
  <c r="F765" i="27"/>
  <c r="G765" i="27"/>
  <c r="B765" i="27"/>
  <c r="E765" i="27" s="1"/>
  <c r="C757" i="27"/>
  <c r="F757" i="27"/>
  <c r="G757" i="27"/>
  <c r="C749" i="27"/>
  <c r="F749" i="27"/>
  <c r="G749" i="27"/>
  <c r="B749" i="27"/>
  <c r="E749" i="27" s="1"/>
  <c r="C741" i="27"/>
  <c r="F741" i="27"/>
  <c r="G741" i="27"/>
  <c r="B741" i="27"/>
  <c r="E741" i="27" s="1"/>
  <c r="C733" i="27"/>
  <c r="F733" i="27"/>
  <c r="G733" i="27"/>
  <c r="C725" i="27"/>
  <c r="F725" i="27"/>
  <c r="G725" i="27"/>
  <c r="C717" i="27"/>
  <c r="F717" i="27"/>
  <c r="B717" i="27"/>
  <c r="E717" i="27" s="1"/>
  <c r="G717" i="27"/>
  <c r="C709" i="27"/>
  <c r="F709" i="27"/>
  <c r="G709" i="27"/>
  <c r="B709" i="27"/>
  <c r="E709" i="27" s="1"/>
  <c r="C701" i="27"/>
  <c r="F701" i="27"/>
  <c r="G701" i="27"/>
  <c r="B701" i="27"/>
  <c r="E701" i="27" s="1"/>
  <c r="C693" i="27"/>
  <c r="F693" i="27"/>
  <c r="G693" i="27"/>
  <c r="C685" i="27"/>
  <c r="F685" i="27"/>
  <c r="B685" i="27"/>
  <c r="E685" i="27" s="1"/>
  <c r="C677" i="27"/>
  <c r="F677" i="27"/>
  <c r="G677" i="27"/>
  <c r="B677" i="27"/>
  <c r="E677" i="27" s="1"/>
  <c r="C669" i="27"/>
  <c r="F669" i="27"/>
  <c r="G669" i="27"/>
  <c r="C661" i="27"/>
  <c r="F661" i="27"/>
  <c r="G661" i="27"/>
  <c r="C653" i="27"/>
  <c r="F653" i="27"/>
  <c r="G653" i="27"/>
  <c r="B653" i="27"/>
  <c r="E653" i="27" s="1"/>
  <c r="C645" i="27"/>
  <c r="F645" i="27"/>
  <c r="G645" i="27"/>
  <c r="B645" i="27"/>
  <c r="E645" i="27" s="1"/>
  <c r="C637" i="27"/>
  <c r="F637" i="27"/>
  <c r="G637" i="27"/>
  <c r="B637" i="27"/>
  <c r="E637" i="27" s="1"/>
  <c r="C629" i="27"/>
  <c r="F629" i="27"/>
  <c r="G629" i="27"/>
  <c r="C621" i="27"/>
  <c r="F621" i="27"/>
  <c r="G621" i="27"/>
  <c r="B621" i="27"/>
  <c r="E621" i="27" s="1"/>
  <c r="C613" i="27"/>
  <c r="F613" i="27"/>
  <c r="G613" i="27"/>
  <c r="B613" i="27"/>
  <c r="E613" i="27" s="1"/>
  <c r="C605" i="27"/>
  <c r="F605" i="27"/>
  <c r="G605" i="27"/>
  <c r="C597" i="27"/>
  <c r="F597" i="27"/>
  <c r="G597" i="27"/>
  <c r="C589" i="27"/>
  <c r="F589" i="27"/>
  <c r="G589" i="27"/>
  <c r="B589" i="27"/>
  <c r="E589" i="27" s="1"/>
  <c r="C581" i="27"/>
  <c r="F581" i="27"/>
  <c r="G581" i="27"/>
  <c r="B581" i="27"/>
  <c r="E581" i="27" s="1"/>
  <c r="C573" i="27"/>
  <c r="F573" i="27"/>
  <c r="G573" i="27"/>
  <c r="B573" i="27"/>
  <c r="E573" i="27" s="1"/>
  <c r="C565" i="27"/>
  <c r="F565" i="27"/>
  <c r="G565" i="27"/>
  <c r="C557" i="27"/>
  <c r="F557" i="27"/>
  <c r="G557" i="27"/>
  <c r="B557" i="27"/>
  <c r="E557" i="27" s="1"/>
  <c r="C549" i="27"/>
  <c r="F549" i="27"/>
  <c r="G549" i="27"/>
  <c r="B549" i="27"/>
  <c r="E549" i="27" s="1"/>
  <c r="C541" i="27"/>
  <c r="F541" i="27"/>
  <c r="G541" i="27"/>
  <c r="C533" i="27"/>
  <c r="F533" i="27"/>
  <c r="G533" i="27"/>
  <c r="C525" i="27"/>
  <c r="F525" i="27"/>
  <c r="G525" i="27"/>
  <c r="B525" i="27"/>
  <c r="E525" i="27" s="1"/>
  <c r="C517" i="27"/>
  <c r="F517" i="27"/>
  <c r="G517" i="27"/>
  <c r="B517" i="27"/>
  <c r="E517" i="27" s="1"/>
  <c r="C509" i="27"/>
  <c r="F509" i="27"/>
  <c r="G509" i="27"/>
  <c r="B509" i="27"/>
  <c r="E509" i="27" s="1"/>
  <c r="C501" i="27"/>
  <c r="F501" i="27"/>
  <c r="G501" i="27"/>
  <c r="C493" i="27"/>
  <c r="F493" i="27"/>
  <c r="G493" i="27"/>
  <c r="B493" i="27"/>
  <c r="E493" i="27" s="1"/>
  <c r="C485" i="27"/>
  <c r="F485" i="27"/>
  <c r="B485" i="27"/>
  <c r="E485" i="27" s="1"/>
  <c r="G485" i="27"/>
  <c r="C477" i="27"/>
  <c r="F477" i="27"/>
  <c r="G477" i="27"/>
  <c r="C469" i="27"/>
  <c r="F469" i="27"/>
  <c r="G469" i="27"/>
  <c r="C461" i="27"/>
  <c r="F461" i="27"/>
  <c r="G461" i="27"/>
  <c r="B461" i="27"/>
  <c r="E461" i="27" s="1"/>
  <c r="C453" i="27"/>
  <c r="F453" i="27"/>
  <c r="G453" i="27"/>
  <c r="B453" i="27"/>
  <c r="E453" i="27" s="1"/>
  <c r="C445" i="27"/>
  <c r="F445" i="27"/>
  <c r="G445" i="27"/>
  <c r="B445" i="27"/>
  <c r="E445" i="27" s="1"/>
  <c r="C437" i="27"/>
  <c r="F437" i="27"/>
  <c r="G437" i="27"/>
  <c r="C429" i="27"/>
  <c r="F429" i="27"/>
  <c r="G429" i="27"/>
  <c r="B429" i="27"/>
  <c r="E429" i="27" s="1"/>
  <c r="C421" i="27"/>
  <c r="G421" i="27"/>
  <c r="F421" i="27"/>
  <c r="B421" i="27"/>
  <c r="E421" i="27" s="1"/>
  <c r="C413" i="27"/>
  <c r="F413" i="27"/>
  <c r="G413" i="27"/>
  <c r="C405" i="27"/>
  <c r="F405" i="27"/>
  <c r="G405" i="27"/>
  <c r="C397" i="27"/>
  <c r="F397" i="27"/>
  <c r="G397" i="27"/>
  <c r="B397" i="27"/>
  <c r="E397" i="27" s="1"/>
  <c r="C389" i="27"/>
  <c r="F389" i="27"/>
  <c r="G389" i="27"/>
  <c r="B389" i="27"/>
  <c r="E389" i="27" s="1"/>
  <c r="C381" i="27"/>
  <c r="F381" i="27"/>
  <c r="G381" i="27"/>
  <c r="C373" i="27"/>
  <c r="F373" i="27"/>
  <c r="G373" i="27"/>
  <c r="B373" i="27"/>
  <c r="E373" i="27" s="1"/>
  <c r="C365" i="27"/>
  <c r="F365" i="27"/>
  <c r="G365" i="27"/>
  <c r="B365" i="27"/>
  <c r="E365" i="27" s="1"/>
  <c r="C357" i="27"/>
  <c r="F357" i="27"/>
  <c r="G357" i="27"/>
  <c r="B357" i="27"/>
  <c r="E357" i="27" s="1"/>
  <c r="C349" i="27"/>
  <c r="F349" i="27"/>
  <c r="G349" i="27"/>
  <c r="B349" i="27"/>
  <c r="E349" i="27" s="1"/>
  <c r="C341" i="27"/>
  <c r="F341" i="27"/>
  <c r="G341" i="27"/>
  <c r="C333" i="27"/>
  <c r="F333" i="27"/>
  <c r="G333" i="27"/>
  <c r="B333" i="27"/>
  <c r="E333" i="27" s="1"/>
  <c r="C325" i="27"/>
  <c r="F325" i="27"/>
  <c r="G325" i="27"/>
  <c r="B325" i="27"/>
  <c r="E325" i="27" s="1"/>
  <c r="C317" i="27"/>
  <c r="F317" i="27"/>
  <c r="G317" i="27"/>
  <c r="B317" i="27"/>
  <c r="E317" i="27" s="1"/>
  <c r="C309" i="27"/>
  <c r="F309" i="27"/>
  <c r="G309" i="27"/>
  <c r="B309" i="27"/>
  <c r="E309" i="27" s="1"/>
  <c r="C301" i="27"/>
  <c r="F301" i="27"/>
  <c r="G301" i="27"/>
  <c r="B301" i="27"/>
  <c r="E301" i="27" s="1"/>
  <c r="C293" i="27"/>
  <c r="F293" i="27"/>
  <c r="G293" i="27"/>
  <c r="B293" i="27"/>
  <c r="E293" i="27" s="1"/>
  <c r="C285" i="27"/>
  <c r="F285" i="27"/>
  <c r="G285" i="27"/>
  <c r="B285" i="27"/>
  <c r="E285" i="27" s="1"/>
  <c r="C277" i="27"/>
  <c r="F277" i="27"/>
  <c r="G277" i="27"/>
  <c r="B277" i="27"/>
  <c r="E277" i="27" s="1"/>
  <c r="C269" i="27"/>
  <c r="F269" i="27"/>
  <c r="G269" i="27"/>
  <c r="B269" i="27"/>
  <c r="E269" i="27" s="1"/>
  <c r="C261" i="27"/>
  <c r="G261" i="27"/>
  <c r="F261" i="27"/>
  <c r="B261" i="27"/>
  <c r="E261" i="27" s="1"/>
  <c r="C253" i="27"/>
  <c r="F253" i="27"/>
  <c r="G253" i="27"/>
  <c r="B253" i="27"/>
  <c r="E253" i="27" s="1"/>
  <c r="C245" i="27"/>
  <c r="F245" i="27"/>
  <c r="G245" i="27"/>
  <c r="C237" i="27"/>
  <c r="F237" i="27"/>
  <c r="G237" i="27"/>
  <c r="B237" i="27"/>
  <c r="E237" i="27" s="1"/>
  <c r="C229" i="27"/>
  <c r="G229" i="27"/>
  <c r="F229" i="27"/>
  <c r="C221" i="27"/>
  <c r="F221" i="27"/>
  <c r="G221" i="27"/>
  <c r="B221" i="27"/>
  <c r="E221" i="27" s="1"/>
  <c r="C213" i="27"/>
  <c r="F213" i="27"/>
  <c r="G213" i="27"/>
  <c r="B213" i="27"/>
  <c r="E213" i="27" s="1"/>
  <c r="C205" i="27"/>
  <c r="F205" i="27"/>
  <c r="G205" i="27"/>
  <c r="B205" i="27"/>
  <c r="E205" i="27" s="1"/>
  <c r="C197" i="27"/>
  <c r="G197" i="27"/>
  <c r="F197" i="27"/>
  <c r="C189" i="27"/>
  <c r="F189" i="27"/>
  <c r="G189" i="27"/>
  <c r="B189" i="27"/>
  <c r="E189" i="27" s="1"/>
  <c r="C181" i="27"/>
  <c r="F181" i="27"/>
  <c r="G181" i="27"/>
  <c r="B181" i="27"/>
  <c r="E181" i="27" s="1"/>
  <c r="C173" i="27"/>
  <c r="F173" i="27"/>
  <c r="G173" i="27"/>
  <c r="B173" i="27"/>
  <c r="E173" i="27" s="1"/>
  <c r="F165" i="27"/>
  <c r="G165" i="27"/>
  <c r="F157" i="27"/>
  <c r="G157" i="27"/>
  <c r="F149" i="27"/>
  <c r="G149" i="27"/>
  <c r="F141" i="27"/>
  <c r="G141" i="27"/>
  <c r="B141" i="27"/>
  <c r="E141" i="27" s="1"/>
  <c r="F133" i="27"/>
  <c r="G133" i="27"/>
  <c r="B133" i="27"/>
  <c r="E133" i="27" s="1"/>
  <c r="F125" i="27"/>
  <c r="G125" i="27"/>
  <c r="F117" i="27"/>
  <c r="G117" i="27"/>
  <c r="F109" i="27"/>
  <c r="G109" i="27"/>
  <c r="B109" i="27"/>
  <c r="E109" i="27" s="1"/>
  <c r="F101" i="27"/>
  <c r="G101" i="27"/>
  <c r="B101" i="27"/>
  <c r="E101" i="27" s="1"/>
  <c r="F93" i="27"/>
  <c r="G93" i="27"/>
  <c r="B93" i="27"/>
  <c r="E93" i="27" s="1"/>
  <c r="F85" i="27"/>
  <c r="G85" i="27"/>
  <c r="B85" i="27"/>
  <c r="E85" i="27" s="1"/>
  <c r="F77" i="27"/>
  <c r="G77" i="27"/>
  <c r="F69" i="27"/>
  <c r="G69" i="27"/>
  <c r="B69" i="27"/>
  <c r="E69" i="27" s="1"/>
  <c r="F61" i="27"/>
  <c r="G61" i="27"/>
  <c r="F53" i="27"/>
  <c r="G53" i="27"/>
  <c r="F45" i="27"/>
  <c r="G45" i="27"/>
  <c r="F37" i="27"/>
  <c r="G37" i="27"/>
  <c r="C17" i="27"/>
  <c r="F13" i="27"/>
  <c r="G13" i="27"/>
  <c r="C9" i="27"/>
  <c r="F9" i="27"/>
  <c r="G9" i="27"/>
  <c r="H10" i="25"/>
  <c r="B1989" i="27"/>
  <c r="E1989" i="27" s="1"/>
  <c r="B1957" i="27"/>
  <c r="E1957" i="27" s="1"/>
  <c r="B1925" i="27"/>
  <c r="E1925" i="27" s="1"/>
  <c r="B1766" i="27"/>
  <c r="E1766" i="27" s="1"/>
  <c r="B1702" i="27"/>
  <c r="E1702" i="27" s="1"/>
  <c r="B1638" i="27"/>
  <c r="E1638" i="27" s="1"/>
  <c r="B1574" i="27"/>
  <c r="E1574" i="27" s="1"/>
  <c r="B1510" i="27"/>
  <c r="E1510" i="27" s="1"/>
  <c r="B1446" i="27"/>
  <c r="E1446" i="27" s="1"/>
  <c r="B1382" i="27"/>
  <c r="E1382" i="27" s="1"/>
  <c r="B1318" i="27"/>
  <c r="E1318" i="27" s="1"/>
  <c r="B1254" i="27"/>
  <c r="E1254" i="27" s="1"/>
  <c r="B661" i="27"/>
  <c r="E661" i="27" s="1"/>
  <c r="B605" i="27"/>
  <c r="E605" i="27" s="1"/>
  <c r="B63" i="27"/>
  <c r="E63" i="27" s="1"/>
  <c r="G1989" i="27"/>
  <c r="C844" i="27"/>
  <c r="F844" i="27"/>
  <c r="G844" i="27"/>
  <c r="B844" i="27"/>
  <c r="E844" i="27" s="1"/>
  <c r="C836" i="27"/>
  <c r="F836" i="27"/>
  <c r="G836" i="27"/>
  <c r="B836" i="27"/>
  <c r="E836" i="27" s="1"/>
  <c r="C828" i="27"/>
  <c r="F828" i="27"/>
  <c r="G828" i="27"/>
  <c r="B828" i="27"/>
  <c r="E828" i="27" s="1"/>
  <c r="C820" i="27"/>
  <c r="F820" i="27"/>
  <c r="G820" i="27"/>
  <c r="B820" i="27"/>
  <c r="E820" i="27" s="1"/>
  <c r="C812" i="27"/>
  <c r="F812" i="27"/>
  <c r="G812" i="27"/>
  <c r="B812" i="27"/>
  <c r="E812" i="27" s="1"/>
  <c r="C804" i="27"/>
  <c r="F804" i="27"/>
  <c r="G804" i="27"/>
  <c r="B804" i="27"/>
  <c r="E804" i="27" s="1"/>
  <c r="C796" i="27"/>
  <c r="F796" i="27"/>
  <c r="G796" i="27"/>
  <c r="B796" i="27"/>
  <c r="E796" i="27" s="1"/>
  <c r="C788" i="27"/>
  <c r="F788" i="27"/>
  <c r="G788" i="27"/>
  <c r="B788" i="27"/>
  <c r="E788" i="27" s="1"/>
  <c r="C780" i="27"/>
  <c r="F780" i="27"/>
  <c r="G780" i="27"/>
  <c r="B780" i="27"/>
  <c r="E780" i="27" s="1"/>
  <c r="C772" i="27"/>
  <c r="F772" i="27"/>
  <c r="G772" i="27"/>
  <c r="B772" i="27"/>
  <c r="E772" i="27" s="1"/>
  <c r="C764" i="27"/>
  <c r="F764" i="27"/>
  <c r="G764" i="27"/>
  <c r="B764" i="27"/>
  <c r="E764" i="27" s="1"/>
  <c r="C756" i="27"/>
  <c r="F756" i="27"/>
  <c r="G756" i="27"/>
  <c r="B756" i="27"/>
  <c r="E756" i="27" s="1"/>
  <c r="C748" i="27"/>
  <c r="F748" i="27"/>
  <c r="G748" i="27"/>
  <c r="B748" i="27"/>
  <c r="E748" i="27" s="1"/>
  <c r="C740" i="27"/>
  <c r="F740" i="27"/>
  <c r="G740" i="27"/>
  <c r="B740" i="27"/>
  <c r="E740" i="27" s="1"/>
  <c r="C732" i="27"/>
  <c r="F732" i="27"/>
  <c r="G732" i="27"/>
  <c r="B732" i="27"/>
  <c r="E732" i="27" s="1"/>
  <c r="C724" i="27"/>
  <c r="F724" i="27"/>
  <c r="G724" i="27"/>
  <c r="B724" i="27"/>
  <c r="E724" i="27" s="1"/>
  <c r="C716" i="27"/>
  <c r="F716" i="27"/>
  <c r="G716" i="27"/>
  <c r="B716" i="27"/>
  <c r="E716" i="27" s="1"/>
  <c r="C708" i="27"/>
  <c r="F708" i="27"/>
  <c r="G708" i="27"/>
  <c r="B708" i="27"/>
  <c r="E708" i="27" s="1"/>
  <c r="C700" i="27"/>
  <c r="F700" i="27"/>
  <c r="G700" i="27"/>
  <c r="B700" i="27"/>
  <c r="E700" i="27" s="1"/>
  <c r="C692" i="27"/>
  <c r="F692" i="27"/>
  <c r="G692" i="27"/>
  <c r="B692" i="27"/>
  <c r="E692" i="27" s="1"/>
  <c r="C684" i="27"/>
  <c r="F684" i="27"/>
  <c r="G684" i="27"/>
  <c r="B684" i="27"/>
  <c r="E684" i="27" s="1"/>
  <c r="C676" i="27"/>
  <c r="F676" i="27"/>
  <c r="G676" i="27"/>
  <c r="B676" i="27"/>
  <c r="E676" i="27" s="1"/>
  <c r="C668" i="27"/>
  <c r="F668" i="27"/>
  <c r="G668" i="27"/>
  <c r="B668" i="27"/>
  <c r="E668" i="27" s="1"/>
  <c r="C660" i="27"/>
  <c r="F660" i="27"/>
  <c r="G660" i="27"/>
  <c r="B660" i="27"/>
  <c r="E660" i="27" s="1"/>
  <c r="C652" i="27"/>
  <c r="F652" i="27"/>
  <c r="G652" i="27"/>
  <c r="B652" i="27"/>
  <c r="E652" i="27" s="1"/>
  <c r="C644" i="27"/>
  <c r="F644" i="27"/>
  <c r="G644" i="27"/>
  <c r="B644" i="27"/>
  <c r="E644" i="27" s="1"/>
  <c r="C636" i="27"/>
  <c r="F636" i="27"/>
  <c r="G636" i="27"/>
  <c r="B636" i="27"/>
  <c r="E636" i="27" s="1"/>
  <c r="C628" i="27"/>
  <c r="F628" i="27"/>
  <c r="G628" i="27"/>
  <c r="B628" i="27"/>
  <c r="E628" i="27" s="1"/>
  <c r="C620" i="27"/>
  <c r="F620" i="27"/>
  <c r="G620" i="27"/>
  <c r="B620" i="27"/>
  <c r="E620" i="27" s="1"/>
  <c r="C612" i="27"/>
  <c r="F612" i="27"/>
  <c r="G612" i="27"/>
  <c r="B612" i="27"/>
  <c r="E612" i="27" s="1"/>
  <c r="C604" i="27"/>
  <c r="F604" i="27"/>
  <c r="G604" i="27"/>
  <c r="B604" i="27"/>
  <c r="E604" i="27" s="1"/>
  <c r="C596" i="27"/>
  <c r="F596" i="27"/>
  <c r="G596" i="27"/>
  <c r="B596" i="27"/>
  <c r="E596" i="27" s="1"/>
  <c r="C588" i="27"/>
  <c r="F588" i="27"/>
  <c r="G588" i="27"/>
  <c r="B588" i="27"/>
  <c r="E588" i="27" s="1"/>
  <c r="C580" i="27"/>
  <c r="F580" i="27"/>
  <c r="G580" i="27"/>
  <c r="B580" i="27"/>
  <c r="E580" i="27" s="1"/>
  <c r="C572" i="27"/>
  <c r="F572" i="27"/>
  <c r="G572" i="27"/>
  <c r="B572" i="27"/>
  <c r="E572" i="27" s="1"/>
  <c r="C564" i="27"/>
  <c r="F564" i="27"/>
  <c r="G564" i="27"/>
  <c r="B564" i="27"/>
  <c r="E564" i="27" s="1"/>
  <c r="C556" i="27"/>
  <c r="F556" i="27"/>
  <c r="G556" i="27"/>
  <c r="B556" i="27"/>
  <c r="E556" i="27" s="1"/>
  <c r="C548" i="27"/>
  <c r="G548" i="27"/>
  <c r="F548" i="27"/>
  <c r="B548" i="27"/>
  <c r="E548" i="27" s="1"/>
  <c r="C540" i="27"/>
  <c r="F540" i="27"/>
  <c r="G540" i="27"/>
  <c r="B540" i="27"/>
  <c r="E540" i="27" s="1"/>
  <c r="C532" i="27"/>
  <c r="F532" i="27"/>
  <c r="G532" i="27"/>
  <c r="B532" i="27"/>
  <c r="E532" i="27" s="1"/>
  <c r="C524" i="27"/>
  <c r="F524" i="27"/>
  <c r="G524" i="27"/>
  <c r="B524" i="27"/>
  <c r="E524" i="27" s="1"/>
  <c r="C516" i="27"/>
  <c r="F516" i="27"/>
  <c r="G516" i="27"/>
  <c r="B516" i="27"/>
  <c r="E516" i="27" s="1"/>
  <c r="C508" i="27"/>
  <c r="F508" i="27"/>
  <c r="G508" i="27"/>
  <c r="B508" i="27"/>
  <c r="E508" i="27" s="1"/>
  <c r="C500" i="27"/>
  <c r="F500" i="27"/>
  <c r="G500" i="27"/>
  <c r="B500" i="27"/>
  <c r="E500" i="27" s="1"/>
  <c r="C492" i="27"/>
  <c r="F492" i="27"/>
  <c r="G492" i="27"/>
  <c r="B492" i="27"/>
  <c r="E492" i="27" s="1"/>
  <c r="C484" i="27"/>
  <c r="F484" i="27"/>
  <c r="G484" i="27"/>
  <c r="B484" i="27"/>
  <c r="E484" i="27" s="1"/>
  <c r="C476" i="27"/>
  <c r="F476" i="27"/>
  <c r="G476" i="27"/>
  <c r="B476" i="27"/>
  <c r="E476" i="27" s="1"/>
  <c r="C468" i="27"/>
  <c r="F468" i="27"/>
  <c r="G468" i="27"/>
  <c r="B468" i="27"/>
  <c r="E468" i="27" s="1"/>
  <c r="C460" i="27"/>
  <c r="F460" i="27"/>
  <c r="G460" i="27"/>
  <c r="B460" i="27"/>
  <c r="E460" i="27" s="1"/>
  <c r="C452" i="27"/>
  <c r="F452" i="27"/>
  <c r="G452" i="27"/>
  <c r="B452" i="27"/>
  <c r="E452" i="27" s="1"/>
  <c r="C444" i="27"/>
  <c r="F444" i="27"/>
  <c r="G444" i="27"/>
  <c r="B444" i="27"/>
  <c r="E444" i="27" s="1"/>
  <c r="C436" i="27"/>
  <c r="F436" i="27"/>
  <c r="G436" i="27"/>
  <c r="B436" i="27"/>
  <c r="E436" i="27" s="1"/>
  <c r="C428" i="27"/>
  <c r="F428" i="27"/>
  <c r="G428" i="27"/>
  <c r="B428" i="27"/>
  <c r="E428" i="27" s="1"/>
  <c r="C420" i="27"/>
  <c r="G420" i="27"/>
  <c r="F420" i="27"/>
  <c r="B420" i="27"/>
  <c r="E420" i="27" s="1"/>
  <c r="C412" i="27"/>
  <c r="F412" i="27"/>
  <c r="G412" i="27"/>
  <c r="B412" i="27"/>
  <c r="E412" i="27" s="1"/>
  <c r="C404" i="27"/>
  <c r="F404" i="27"/>
  <c r="G404" i="27"/>
  <c r="B404" i="27"/>
  <c r="E404" i="27" s="1"/>
  <c r="C396" i="27"/>
  <c r="F396" i="27"/>
  <c r="G396" i="27"/>
  <c r="B396" i="27"/>
  <c r="E396" i="27" s="1"/>
  <c r="C388" i="27"/>
  <c r="F388" i="27"/>
  <c r="G388" i="27"/>
  <c r="B388" i="27"/>
  <c r="E388" i="27" s="1"/>
  <c r="C380" i="27"/>
  <c r="F380" i="27"/>
  <c r="G380" i="27"/>
  <c r="B380" i="27"/>
  <c r="E380" i="27" s="1"/>
  <c r="C372" i="27"/>
  <c r="F372" i="27"/>
  <c r="G372" i="27"/>
  <c r="B372" i="27"/>
  <c r="E372" i="27" s="1"/>
  <c r="C364" i="27"/>
  <c r="F364" i="27"/>
  <c r="G364" i="27"/>
  <c r="C356" i="27"/>
  <c r="G356" i="27"/>
  <c r="F356" i="27"/>
  <c r="B356" i="27"/>
  <c r="E356" i="27" s="1"/>
  <c r="C348" i="27"/>
  <c r="F348" i="27"/>
  <c r="G348" i="27"/>
  <c r="B348" i="27"/>
  <c r="E348" i="27" s="1"/>
  <c r="C340" i="27"/>
  <c r="F340" i="27"/>
  <c r="G340" i="27"/>
  <c r="B340" i="27"/>
  <c r="E340" i="27" s="1"/>
  <c r="C332" i="27"/>
  <c r="F332" i="27"/>
  <c r="G332" i="27"/>
  <c r="B332" i="27"/>
  <c r="E332" i="27" s="1"/>
  <c r="C324" i="27"/>
  <c r="F324" i="27"/>
  <c r="G324" i="27"/>
  <c r="B324" i="27"/>
  <c r="E324" i="27" s="1"/>
  <c r="C316" i="27"/>
  <c r="F316" i="27"/>
  <c r="G316" i="27"/>
  <c r="B316" i="27"/>
  <c r="E316" i="27" s="1"/>
  <c r="C308" i="27"/>
  <c r="F308" i="27"/>
  <c r="G308" i="27"/>
  <c r="B308" i="27"/>
  <c r="E308" i="27" s="1"/>
  <c r="C300" i="27"/>
  <c r="F300" i="27"/>
  <c r="G300" i="27"/>
  <c r="B300" i="27"/>
  <c r="E300" i="27" s="1"/>
  <c r="C292" i="27"/>
  <c r="F292" i="27"/>
  <c r="G292" i="27"/>
  <c r="B292" i="27"/>
  <c r="E292" i="27" s="1"/>
  <c r="C284" i="27"/>
  <c r="F284" i="27"/>
  <c r="G284" i="27"/>
  <c r="B284" i="27"/>
  <c r="E284" i="27" s="1"/>
  <c r="C276" i="27"/>
  <c r="F276" i="27"/>
  <c r="G276" i="27"/>
  <c r="B276" i="27"/>
  <c r="E276" i="27" s="1"/>
  <c r="C268" i="27"/>
  <c r="F268" i="27"/>
  <c r="G268" i="27"/>
  <c r="B268" i="27"/>
  <c r="E268" i="27" s="1"/>
  <c r="C260" i="27"/>
  <c r="F260" i="27"/>
  <c r="G260" i="27"/>
  <c r="C252" i="27"/>
  <c r="F252" i="27"/>
  <c r="G252" i="27"/>
  <c r="B252" i="27"/>
  <c r="E252" i="27" s="1"/>
  <c r="C244" i="27"/>
  <c r="F244" i="27"/>
  <c r="G244" i="27"/>
  <c r="B244" i="27"/>
  <c r="E244" i="27" s="1"/>
  <c r="C236" i="27"/>
  <c r="F236" i="27"/>
  <c r="G236" i="27"/>
  <c r="B236" i="27"/>
  <c r="E236" i="27" s="1"/>
  <c r="C228" i="27"/>
  <c r="G228" i="27"/>
  <c r="F228" i="27"/>
  <c r="C220" i="27"/>
  <c r="F220" i="27"/>
  <c r="G220" i="27"/>
  <c r="B220" i="27"/>
  <c r="E220" i="27" s="1"/>
  <c r="C212" i="27"/>
  <c r="F212" i="27"/>
  <c r="G212" i="27"/>
  <c r="B212" i="27"/>
  <c r="E212" i="27" s="1"/>
  <c r="C204" i="27"/>
  <c r="F204" i="27"/>
  <c r="G204" i="27"/>
  <c r="B204" i="27"/>
  <c r="E204" i="27" s="1"/>
  <c r="C196" i="27"/>
  <c r="F196" i="27"/>
  <c r="G196" i="27"/>
  <c r="B196" i="27"/>
  <c r="E196" i="27" s="1"/>
  <c r="C188" i="27"/>
  <c r="F188" i="27"/>
  <c r="G188" i="27"/>
  <c r="B188" i="27"/>
  <c r="E188" i="27" s="1"/>
  <c r="C180" i="27"/>
  <c r="F180" i="27"/>
  <c r="G180" i="27"/>
  <c r="B180" i="27"/>
  <c r="E180" i="27" s="1"/>
  <c r="C172" i="27"/>
  <c r="F172" i="27"/>
  <c r="G172" i="27"/>
  <c r="B172" i="27"/>
  <c r="E172" i="27" s="1"/>
  <c r="F164" i="27"/>
  <c r="G164" i="27"/>
  <c r="F156" i="27"/>
  <c r="G156" i="27"/>
  <c r="F148" i="27"/>
  <c r="G148" i="27"/>
  <c r="F140" i="27"/>
  <c r="G140" i="27"/>
  <c r="F132" i="27"/>
  <c r="G132" i="27"/>
  <c r="F124" i="27"/>
  <c r="G124" i="27"/>
  <c r="F116" i="27"/>
  <c r="G116" i="27"/>
  <c r="F108" i="27"/>
  <c r="G108" i="27"/>
  <c r="B108" i="27"/>
  <c r="E108" i="27" s="1"/>
  <c r="F100" i="27"/>
  <c r="G100" i="27"/>
  <c r="F92" i="27"/>
  <c r="G92" i="27"/>
  <c r="F84" i="27"/>
  <c r="G84" i="27"/>
  <c r="F76" i="27"/>
  <c r="G76" i="27"/>
  <c r="F68" i="27"/>
  <c r="G68" i="27"/>
  <c r="F60" i="27"/>
  <c r="G60" i="27"/>
  <c r="F52" i="27"/>
  <c r="G52" i="27"/>
  <c r="F44" i="27"/>
  <c r="G44" i="27"/>
  <c r="F36" i="27"/>
  <c r="G36" i="27"/>
  <c r="F29" i="27"/>
  <c r="G29" i="27"/>
  <c r="F25" i="27"/>
  <c r="G25" i="27"/>
  <c r="B25" i="27"/>
  <c r="E25" i="27" s="1"/>
  <c r="F21" i="27"/>
  <c r="G21" i="27"/>
  <c r="F17" i="27"/>
  <c r="G17" i="27"/>
  <c r="B17" i="27"/>
  <c r="E17" i="27" s="1"/>
  <c r="F5" i="27"/>
  <c r="G5" i="27"/>
  <c r="B5" i="27"/>
  <c r="E5" i="27" s="1"/>
  <c r="C69" i="12"/>
  <c r="C16" i="25"/>
  <c r="D16" i="25" s="1"/>
  <c r="B1870" i="27"/>
  <c r="E1870" i="27" s="1"/>
  <c r="B1838" i="27"/>
  <c r="E1838" i="27" s="1"/>
  <c r="B1822" i="27"/>
  <c r="E1822" i="27" s="1"/>
  <c r="B1806" i="27"/>
  <c r="E1806" i="27" s="1"/>
  <c r="B1742" i="27"/>
  <c r="E1742" i="27" s="1"/>
  <c r="B1678" i="27"/>
  <c r="E1678" i="27" s="1"/>
  <c r="B1614" i="27"/>
  <c r="E1614" i="27" s="1"/>
  <c r="B1550" i="27"/>
  <c r="E1550" i="27" s="1"/>
  <c r="B1486" i="27"/>
  <c r="E1486" i="27" s="1"/>
  <c r="B1422" i="27"/>
  <c r="E1422" i="27" s="1"/>
  <c r="B1358" i="27"/>
  <c r="E1358" i="27" s="1"/>
  <c r="B1294" i="27"/>
  <c r="E1294" i="27" s="1"/>
  <c r="B1230" i="27"/>
  <c r="E1230" i="27" s="1"/>
  <c r="B821" i="27"/>
  <c r="E821" i="27" s="1"/>
  <c r="B597" i="27"/>
  <c r="E597" i="27" s="1"/>
  <c r="B541" i="27"/>
  <c r="E541" i="27" s="1"/>
  <c r="B364" i="27"/>
  <c r="E364" i="27" s="1"/>
  <c r="G685" i="27"/>
  <c r="F1738" i="27"/>
  <c r="C1738" i="27"/>
  <c r="G1738" i="27"/>
  <c r="B1738" i="27"/>
  <c r="E1738" i="27" s="1"/>
  <c r="C1730" i="27"/>
  <c r="F1730" i="27"/>
  <c r="G1730" i="27"/>
  <c r="B1730" i="27"/>
  <c r="E1730" i="27" s="1"/>
  <c r="C1722" i="27"/>
  <c r="F1722" i="27"/>
  <c r="G1722" i="27"/>
  <c r="B1722" i="27"/>
  <c r="E1722" i="27" s="1"/>
  <c r="C1714" i="27"/>
  <c r="F1714" i="27"/>
  <c r="G1714" i="27"/>
  <c r="B1714" i="27"/>
  <c r="E1714" i="27" s="1"/>
  <c r="C1706" i="27"/>
  <c r="F1706" i="27"/>
  <c r="G1706" i="27"/>
  <c r="B1706" i="27"/>
  <c r="E1706" i="27" s="1"/>
  <c r="C1698" i="27"/>
  <c r="F1698" i="27"/>
  <c r="G1698" i="27"/>
  <c r="B1698" i="27"/>
  <c r="E1698" i="27" s="1"/>
  <c r="C1690" i="27"/>
  <c r="F1690" i="27"/>
  <c r="G1690" i="27"/>
  <c r="B1690" i="27"/>
  <c r="E1690" i="27" s="1"/>
  <c r="C1682" i="27"/>
  <c r="F1682" i="27"/>
  <c r="B1682" i="27"/>
  <c r="E1682" i="27" s="1"/>
  <c r="G1682" i="27"/>
  <c r="C1674" i="27"/>
  <c r="F1674" i="27"/>
  <c r="G1674" i="27"/>
  <c r="B1674" i="27"/>
  <c r="E1674" i="27" s="1"/>
  <c r="C1666" i="27"/>
  <c r="F1666" i="27"/>
  <c r="G1666" i="27"/>
  <c r="B1666" i="27"/>
  <c r="E1666" i="27" s="1"/>
  <c r="C1658" i="27"/>
  <c r="F1658" i="27"/>
  <c r="G1658" i="27"/>
  <c r="B1658" i="27"/>
  <c r="E1658" i="27" s="1"/>
  <c r="C1650" i="27"/>
  <c r="F1650" i="27"/>
  <c r="G1650" i="27"/>
  <c r="B1650" i="27"/>
  <c r="E1650" i="27" s="1"/>
  <c r="C1642" i="27"/>
  <c r="F1642" i="27"/>
  <c r="G1642" i="27"/>
  <c r="B1642" i="27"/>
  <c r="E1642" i="27" s="1"/>
  <c r="C1634" i="27"/>
  <c r="F1634" i="27"/>
  <c r="G1634" i="27"/>
  <c r="B1634" i="27"/>
  <c r="E1634" i="27" s="1"/>
  <c r="C1626" i="27"/>
  <c r="F1626" i="27"/>
  <c r="B1626" i="27"/>
  <c r="E1626" i="27" s="1"/>
  <c r="C1618" i="27"/>
  <c r="F1618" i="27"/>
  <c r="G1618" i="27"/>
  <c r="B1618" i="27"/>
  <c r="E1618" i="27" s="1"/>
  <c r="C1610" i="27"/>
  <c r="F1610" i="27"/>
  <c r="G1610" i="27"/>
  <c r="B1610" i="27"/>
  <c r="E1610" i="27" s="1"/>
  <c r="C1602" i="27"/>
  <c r="F1602" i="27"/>
  <c r="G1602" i="27"/>
  <c r="B1602" i="27"/>
  <c r="E1602" i="27" s="1"/>
  <c r="C1594" i="27"/>
  <c r="F1594" i="27"/>
  <c r="G1594" i="27"/>
  <c r="B1594" i="27"/>
  <c r="E1594" i="27" s="1"/>
  <c r="C1586" i="27"/>
  <c r="F1586" i="27"/>
  <c r="G1586" i="27"/>
  <c r="B1586" i="27"/>
  <c r="E1586" i="27" s="1"/>
  <c r="C1578" i="27"/>
  <c r="F1578" i="27"/>
  <c r="G1578" i="27"/>
  <c r="B1578" i="27"/>
  <c r="E1578" i="27" s="1"/>
  <c r="C1570" i="27"/>
  <c r="F1570" i="27"/>
  <c r="B1570" i="27"/>
  <c r="E1570" i="27" s="1"/>
  <c r="C1562" i="27"/>
  <c r="F1562" i="27"/>
  <c r="G1562" i="27"/>
  <c r="B1562" i="27"/>
  <c r="E1562" i="27" s="1"/>
  <c r="C1554" i="27"/>
  <c r="F1554" i="27"/>
  <c r="G1554" i="27"/>
  <c r="B1554" i="27"/>
  <c r="E1554" i="27" s="1"/>
  <c r="C1546" i="27"/>
  <c r="F1546" i="27"/>
  <c r="G1546" i="27"/>
  <c r="B1546" i="27"/>
  <c r="E1546" i="27" s="1"/>
  <c r="C1538" i="27"/>
  <c r="F1538" i="27"/>
  <c r="B1538" i="27"/>
  <c r="E1538" i="27" s="1"/>
  <c r="C1530" i="27"/>
  <c r="F1530" i="27"/>
  <c r="G1530" i="27"/>
  <c r="B1530" i="27"/>
  <c r="E1530" i="27" s="1"/>
  <c r="C1522" i="27"/>
  <c r="F1522" i="27"/>
  <c r="G1522" i="27"/>
  <c r="B1522" i="27"/>
  <c r="E1522" i="27" s="1"/>
  <c r="C1514" i="27"/>
  <c r="F1514" i="27"/>
  <c r="G1514" i="27"/>
  <c r="B1514" i="27"/>
  <c r="E1514" i="27" s="1"/>
  <c r="C1506" i="27"/>
  <c r="F1506" i="27"/>
  <c r="G1506" i="27"/>
  <c r="B1506" i="27"/>
  <c r="E1506" i="27" s="1"/>
  <c r="C1498" i="27"/>
  <c r="F1498" i="27"/>
  <c r="G1498" i="27"/>
  <c r="B1498" i="27"/>
  <c r="E1498" i="27" s="1"/>
  <c r="C1490" i="27"/>
  <c r="F1490" i="27"/>
  <c r="G1490" i="27"/>
  <c r="B1490" i="27"/>
  <c r="E1490" i="27" s="1"/>
  <c r="C1482" i="27"/>
  <c r="F1482" i="27"/>
  <c r="G1482" i="27"/>
  <c r="B1482" i="27"/>
  <c r="E1482" i="27" s="1"/>
  <c r="C1474" i="27"/>
  <c r="F1474" i="27"/>
  <c r="B1474" i="27"/>
  <c r="E1474" i="27" s="1"/>
  <c r="C1466" i="27"/>
  <c r="F1466" i="27"/>
  <c r="G1466" i="27"/>
  <c r="B1466" i="27"/>
  <c r="E1466" i="27" s="1"/>
  <c r="C1458" i="27"/>
  <c r="F1458" i="27"/>
  <c r="G1458" i="27"/>
  <c r="B1458" i="27"/>
  <c r="E1458" i="27" s="1"/>
  <c r="C1450" i="27"/>
  <c r="F1450" i="27"/>
  <c r="G1450" i="27"/>
  <c r="B1450" i="27"/>
  <c r="E1450" i="27" s="1"/>
  <c r="C1442" i="27"/>
  <c r="F1442" i="27"/>
  <c r="G1442" i="27"/>
  <c r="B1442" i="27"/>
  <c r="E1442" i="27" s="1"/>
  <c r="C1434" i="27"/>
  <c r="F1434" i="27"/>
  <c r="G1434" i="27"/>
  <c r="B1434" i="27"/>
  <c r="E1434" i="27" s="1"/>
  <c r="C1426" i="27"/>
  <c r="F1426" i="27"/>
  <c r="G1426" i="27"/>
  <c r="B1426" i="27"/>
  <c r="E1426" i="27" s="1"/>
  <c r="C1418" i="27"/>
  <c r="F1418" i="27"/>
  <c r="G1418" i="27"/>
  <c r="B1418" i="27"/>
  <c r="E1418" i="27" s="1"/>
  <c r="C1410" i="27"/>
  <c r="F1410" i="27"/>
  <c r="B1410" i="27"/>
  <c r="E1410" i="27" s="1"/>
  <c r="F1402" i="27"/>
  <c r="C1402" i="27"/>
  <c r="G1402" i="27"/>
  <c r="B1402" i="27"/>
  <c r="E1402" i="27" s="1"/>
  <c r="C1394" i="27"/>
  <c r="F1394" i="27"/>
  <c r="G1394" i="27"/>
  <c r="B1394" i="27"/>
  <c r="E1394" i="27" s="1"/>
  <c r="C1386" i="27"/>
  <c r="F1386" i="27"/>
  <c r="G1386" i="27"/>
  <c r="B1386" i="27"/>
  <c r="E1386" i="27" s="1"/>
  <c r="C1378" i="27"/>
  <c r="F1378" i="27"/>
  <c r="G1378" i="27"/>
  <c r="B1378" i="27"/>
  <c r="E1378" i="27" s="1"/>
  <c r="C1370" i="27"/>
  <c r="F1370" i="27"/>
  <c r="G1370" i="27"/>
  <c r="B1370" i="27"/>
  <c r="E1370" i="27" s="1"/>
  <c r="C1362" i="27"/>
  <c r="F1362" i="27"/>
  <c r="G1362" i="27"/>
  <c r="B1362" i="27"/>
  <c r="E1362" i="27" s="1"/>
  <c r="C1354" i="27"/>
  <c r="F1354" i="27"/>
  <c r="G1354" i="27"/>
  <c r="B1354" i="27"/>
  <c r="E1354" i="27" s="1"/>
  <c r="C1346" i="27"/>
  <c r="F1346" i="27"/>
  <c r="G1346" i="27"/>
  <c r="B1346" i="27"/>
  <c r="E1346" i="27" s="1"/>
  <c r="C1338" i="27"/>
  <c r="F1338" i="27"/>
  <c r="G1338" i="27"/>
  <c r="B1338" i="27"/>
  <c r="E1338" i="27" s="1"/>
  <c r="C1330" i="27"/>
  <c r="F1330" i="27"/>
  <c r="G1330" i="27"/>
  <c r="B1330" i="27"/>
  <c r="E1330" i="27" s="1"/>
  <c r="C1322" i="27"/>
  <c r="F1322" i="27"/>
  <c r="G1322" i="27"/>
  <c r="B1322" i="27"/>
  <c r="E1322" i="27" s="1"/>
  <c r="C1314" i="27"/>
  <c r="F1314" i="27"/>
  <c r="G1314" i="27"/>
  <c r="B1314" i="27"/>
  <c r="E1314" i="27" s="1"/>
  <c r="C1306" i="27"/>
  <c r="F1306" i="27"/>
  <c r="G1306" i="27"/>
  <c r="B1306" i="27"/>
  <c r="E1306" i="27" s="1"/>
  <c r="C1298" i="27"/>
  <c r="F1298" i="27"/>
  <c r="G1298" i="27"/>
  <c r="B1298" i="27"/>
  <c r="E1298" i="27" s="1"/>
  <c r="C1290" i="27"/>
  <c r="F1290" i="27"/>
  <c r="G1290" i="27"/>
  <c r="B1290" i="27"/>
  <c r="E1290" i="27" s="1"/>
  <c r="C1282" i="27"/>
  <c r="F1282" i="27"/>
  <c r="G1282" i="27"/>
  <c r="B1282" i="27"/>
  <c r="E1282" i="27" s="1"/>
  <c r="C1274" i="27"/>
  <c r="F1274" i="27"/>
  <c r="G1274" i="27"/>
  <c r="B1274" i="27"/>
  <c r="E1274" i="27" s="1"/>
  <c r="C1266" i="27"/>
  <c r="F1266" i="27"/>
  <c r="G1266" i="27"/>
  <c r="B1266" i="27"/>
  <c r="E1266" i="27" s="1"/>
  <c r="C1258" i="27"/>
  <c r="F1258" i="27"/>
  <c r="G1258" i="27"/>
  <c r="B1258" i="27"/>
  <c r="E1258" i="27" s="1"/>
  <c r="C1250" i="27"/>
  <c r="F1250" i="27"/>
  <c r="G1250" i="27"/>
  <c r="B1250" i="27"/>
  <c r="E1250" i="27" s="1"/>
  <c r="C1242" i="27"/>
  <c r="F1242" i="27"/>
  <c r="B1242" i="27"/>
  <c r="E1242" i="27" s="1"/>
  <c r="C1234" i="27"/>
  <c r="F1234" i="27"/>
  <c r="G1234" i="27"/>
  <c r="B1234" i="27"/>
  <c r="E1234" i="27" s="1"/>
  <c r="C1226" i="27"/>
  <c r="F1226" i="27"/>
  <c r="G1226" i="27"/>
  <c r="B1226" i="27"/>
  <c r="E1226" i="27" s="1"/>
  <c r="C1218" i="27"/>
  <c r="F1218" i="27"/>
  <c r="G1218" i="27"/>
  <c r="B1218" i="27"/>
  <c r="E1218" i="27" s="1"/>
  <c r="C1210" i="27"/>
  <c r="F1210" i="27"/>
  <c r="G1210" i="27"/>
  <c r="B1210" i="27"/>
  <c r="E1210" i="27" s="1"/>
  <c r="C1202" i="27"/>
  <c r="F1202" i="27"/>
  <c r="G1202" i="27"/>
  <c r="B1202" i="27"/>
  <c r="E1202" i="27" s="1"/>
  <c r="C1194" i="27"/>
  <c r="F1194" i="27"/>
  <c r="G1194" i="27"/>
  <c r="B1194" i="27"/>
  <c r="E1194" i="27" s="1"/>
  <c r="C1186" i="27"/>
  <c r="F1186" i="27"/>
  <c r="G1186" i="27"/>
  <c r="B1186" i="27"/>
  <c r="E1186" i="27" s="1"/>
  <c r="C1178" i="27"/>
  <c r="F1178" i="27"/>
  <c r="G1178" i="27"/>
  <c r="C1170" i="27"/>
  <c r="F1170" i="27"/>
  <c r="G1170" i="27"/>
  <c r="B1170" i="27"/>
  <c r="E1170" i="27" s="1"/>
  <c r="C1162" i="27"/>
  <c r="F1162" i="27"/>
  <c r="G1162" i="27"/>
  <c r="B1162" i="27"/>
  <c r="E1162" i="27" s="1"/>
  <c r="C1154" i="27"/>
  <c r="F1154" i="27"/>
  <c r="B1154" i="27"/>
  <c r="E1154" i="27" s="1"/>
  <c r="G1154" i="27"/>
  <c r="C1146" i="27"/>
  <c r="F1146" i="27"/>
  <c r="G1146" i="27"/>
  <c r="C1138" i="27"/>
  <c r="F1138" i="27"/>
  <c r="G1138" i="27"/>
  <c r="C1130" i="27"/>
  <c r="F1130" i="27"/>
  <c r="G1130" i="27"/>
  <c r="C1122" i="27"/>
  <c r="F1122" i="27"/>
  <c r="G1122" i="27"/>
  <c r="C1106" i="27"/>
  <c r="F1106" i="27"/>
  <c r="G1106" i="27"/>
  <c r="C1098" i="27"/>
  <c r="F1098" i="27"/>
  <c r="G1098" i="27"/>
  <c r="B1098" i="27"/>
  <c r="E1098" i="27" s="1"/>
  <c r="C1090" i="27"/>
  <c r="F1090" i="27"/>
  <c r="G1090" i="27"/>
  <c r="C1082" i="27"/>
  <c r="F1082" i="27"/>
  <c r="G1082" i="27"/>
  <c r="C1074" i="27"/>
  <c r="F1074" i="27"/>
  <c r="G1074" i="27"/>
  <c r="C1066" i="27"/>
  <c r="F1066" i="27"/>
  <c r="G1066" i="27"/>
  <c r="C1058" i="27"/>
  <c r="F1058" i="27"/>
  <c r="G1058" i="27"/>
  <c r="C1050" i="27"/>
  <c r="F1050" i="27"/>
  <c r="G1050" i="27"/>
  <c r="F1042" i="27"/>
  <c r="G1042" i="27"/>
  <c r="B1042" i="27"/>
  <c r="E1042" i="27" s="1"/>
  <c r="F1034" i="27"/>
  <c r="G1034" i="27"/>
  <c r="B1034" i="27"/>
  <c r="E1034" i="27" s="1"/>
  <c r="C1027" i="27"/>
  <c r="C1019" i="27"/>
  <c r="F1011" i="27"/>
  <c r="G1011" i="27"/>
  <c r="F1007" i="27"/>
  <c r="G1007" i="27"/>
  <c r="B1007" i="27"/>
  <c r="E1007" i="27" s="1"/>
  <c r="F1003" i="27"/>
  <c r="G1003" i="27"/>
  <c r="C995" i="27"/>
  <c r="F995" i="27"/>
  <c r="G995" i="27"/>
  <c r="B995" i="27"/>
  <c r="E995" i="27" s="1"/>
  <c r="C987" i="27"/>
  <c r="F987" i="27"/>
  <c r="C979" i="27"/>
  <c r="F979" i="27"/>
  <c r="G979" i="27"/>
  <c r="B979" i="27"/>
  <c r="E979" i="27" s="1"/>
  <c r="C971" i="27"/>
  <c r="F971" i="27"/>
  <c r="G971" i="27"/>
  <c r="B971" i="27"/>
  <c r="E971" i="27" s="1"/>
  <c r="C963" i="27"/>
  <c r="F963" i="27"/>
  <c r="G963" i="27"/>
  <c r="B963" i="27"/>
  <c r="E963" i="27" s="1"/>
  <c r="C955" i="27"/>
  <c r="F955" i="27"/>
  <c r="G955" i="27"/>
  <c r="B955" i="27"/>
  <c r="E955" i="27" s="1"/>
  <c r="C947" i="27"/>
  <c r="F947" i="27"/>
  <c r="B947" i="27"/>
  <c r="E947" i="27" s="1"/>
  <c r="G947" i="27"/>
  <c r="C939" i="27"/>
  <c r="F939" i="27"/>
  <c r="G939" i="27"/>
  <c r="B939" i="27"/>
  <c r="E939" i="27" s="1"/>
  <c r="C931" i="27"/>
  <c r="F931" i="27"/>
  <c r="G931" i="27"/>
  <c r="B931" i="27"/>
  <c r="E931" i="27" s="1"/>
  <c r="C923" i="27"/>
  <c r="F923" i="27"/>
  <c r="B923" i="27"/>
  <c r="E923" i="27" s="1"/>
  <c r="C915" i="27"/>
  <c r="F915" i="27"/>
  <c r="G915" i="27"/>
  <c r="B915" i="27"/>
  <c r="E915" i="27" s="1"/>
  <c r="C907" i="27"/>
  <c r="F907" i="27"/>
  <c r="G907" i="27"/>
  <c r="B907" i="27"/>
  <c r="E907" i="27" s="1"/>
  <c r="C899" i="27"/>
  <c r="F899" i="27"/>
  <c r="B899" i="27"/>
  <c r="E899" i="27" s="1"/>
  <c r="G899" i="27"/>
  <c r="C891" i="27"/>
  <c r="F891" i="27"/>
  <c r="G891" i="27"/>
  <c r="B891" i="27"/>
  <c r="E891" i="27" s="1"/>
  <c r="C883" i="27"/>
  <c r="F883" i="27"/>
  <c r="B883" i="27"/>
  <c r="E883" i="27" s="1"/>
  <c r="G883" i="27"/>
  <c r="C875" i="27"/>
  <c r="F875" i="27"/>
  <c r="G875" i="27"/>
  <c r="B875" i="27"/>
  <c r="E875" i="27" s="1"/>
  <c r="C867" i="27"/>
  <c r="F867" i="27"/>
  <c r="G867" i="27"/>
  <c r="B867" i="27"/>
  <c r="E867" i="27" s="1"/>
  <c r="C859" i="27"/>
  <c r="F859" i="27"/>
  <c r="G859" i="27"/>
  <c r="B859" i="27"/>
  <c r="E859" i="27" s="1"/>
  <c r="C851" i="27"/>
  <c r="F851" i="27"/>
  <c r="G851" i="27"/>
  <c r="B851" i="27"/>
  <c r="E851" i="27" s="1"/>
  <c r="C843" i="27"/>
  <c r="F843" i="27"/>
  <c r="G843" i="27"/>
  <c r="B843" i="27"/>
  <c r="E843" i="27" s="1"/>
  <c r="C835" i="27"/>
  <c r="F835" i="27"/>
  <c r="G835" i="27"/>
  <c r="B835" i="27"/>
  <c r="E835" i="27" s="1"/>
  <c r="C827" i="27"/>
  <c r="F827" i="27"/>
  <c r="G827" i="27"/>
  <c r="B827" i="27"/>
  <c r="E827" i="27" s="1"/>
  <c r="C819" i="27"/>
  <c r="F819" i="27"/>
  <c r="G819" i="27"/>
  <c r="B819" i="27"/>
  <c r="E819" i="27" s="1"/>
  <c r="C811" i="27"/>
  <c r="F811" i="27"/>
  <c r="G811" i="27"/>
  <c r="B811" i="27"/>
  <c r="E811" i="27" s="1"/>
  <c r="C803" i="27"/>
  <c r="F803" i="27"/>
  <c r="G803" i="27"/>
  <c r="B803" i="27"/>
  <c r="E803" i="27" s="1"/>
  <c r="C795" i="27"/>
  <c r="F795" i="27"/>
  <c r="G795" i="27"/>
  <c r="B795" i="27"/>
  <c r="E795" i="27" s="1"/>
  <c r="C787" i="27"/>
  <c r="F787" i="27"/>
  <c r="G787" i="27"/>
  <c r="B787" i="27"/>
  <c r="E787" i="27" s="1"/>
  <c r="C779" i="27"/>
  <c r="F779" i="27"/>
  <c r="G779" i="27"/>
  <c r="B779" i="27"/>
  <c r="E779" i="27" s="1"/>
  <c r="C771" i="27"/>
  <c r="F771" i="27"/>
  <c r="G771" i="27"/>
  <c r="B771" i="27"/>
  <c r="E771" i="27" s="1"/>
  <c r="C763" i="27"/>
  <c r="F763" i="27"/>
  <c r="G763" i="27"/>
  <c r="B763" i="27"/>
  <c r="E763" i="27" s="1"/>
  <c r="C755" i="27"/>
  <c r="F755" i="27"/>
  <c r="G755" i="27"/>
  <c r="B755" i="27"/>
  <c r="E755" i="27" s="1"/>
  <c r="C747" i="27"/>
  <c r="F747" i="27"/>
  <c r="G747" i="27"/>
  <c r="B747" i="27"/>
  <c r="E747" i="27" s="1"/>
  <c r="C739" i="27"/>
  <c r="F739" i="27"/>
  <c r="G739" i="27"/>
  <c r="B739" i="27"/>
  <c r="E739" i="27" s="1"/>
  <c r="C731" i="27"/>
  <c r="F731" i="27"/>
  <c r="G731" i="27"/>
  <c r="B731" i="27"/>
  <c r="E731" i="27" s="1"/>
  <c r="C723" i="27"/>
  <c r="F723" i="27"/>
  <c r="G723" i="27"/>
  <c r="B723" i="27"/>
  <c r="E723" i="27" s="1"/>
  <c r="C715" i="27"/>
  <c r="F715" i="27"/>
  <c r="G715" i="27"/>
  <c r="B715" i="27"/>
  <c r="E715" i="27" s="1"/>
  <c r="C707" i="27"/>
  <c r="F707" i="27"/>
  <c r="G707" i="27"/>
  <c r="B707" i="27"/>
  <c r="E707" i="27" s="1"/>
  <c r="C699" i="27"/>
  <c r="F699" i="27"/>
  <c r="G699" i="27"/>
  <c r="B699" i="27"/>
  <c r="E699" i="27" s="1"/>
  <c r="C691" i="27"/>
  <c r="F691" i="27"/>
  <c r="G691" i="27"/>
  <c r="B691" i="27"/>
  <c r="E691" i="27" s="1"/>
  <c r="C683" i="27"/>
  <c r="F683" i="27"/>
  <c r="G683" i="27"/>
  <c r="B683" i="27"/>
  <c r="E683" i="27" s="1"/>
  <c r="C675" i="27"/>
  <c r="F675" i="27"/>
  <c r="G675" i="27"/>
  <c r="B675" i="27"/>
  <c r="E675" i="27" s="1"/>
  <c r="C667" i="27"/>
  <c r="F667" i="27"/>
  <c r="G667" i="27"/>
  <c r="B667" i="27"/>
  <c r="E667" i="27" s="1"/>
  <c r="C659" i="27"/>
  <c r="F659" i="27"/>
  <c r="G659" i="27"/>
  <c r="B659" i="27"/>
  <c r="E659" i="27" s="1"/>
  <c r="C651" i="27"/>
  <c r="F651" i="27"/>
  <c r="G651" i="27"/>
  <c r="B651" i="27"/>
  <c r="E651" i="27" s="1"/>
  <c r="C643" i="27"/>
  <c r="F643" i="27"/>
  <c r="G643" i="27"/>
  <c r="B643" i="27"/>
  <c r="E643" i="27" s="1"/>
  <c r="C635" i="27"/>
  <c r="F635" i="27"/>
  <c r="G635" i="27"/>
  <c r="B635" i="27"/>
  <c r="E635" i="27" s="1"/>
  <c r="C627" i="27"/>
  <c r="F627" i="27"/>
  <c r="G627" i="27"/>
  <c r="B627" i="27"/>
  <c r="E627" i="27" s="1"/>
  <c r="C619" i="27"/>
  <c r="F619" i="27"/>
  <c r="G619" i="27"/>
  <c r="B619" i="27"/>
  <c r="E619" i="27" s="1"/>
  <c r="C611" i="27"/>
  <c r="F611" i="27"/>
  <c r="G611" i="27"/>
  <c r="B611" i="27"/>
  <c r="E611" i="27" s="1"/>
  <c r="C603" i="27"/>
  <c r="F603" i="27"/>
  <c r="G603" i="27"/>
  <c r="B603" i="27"/>
  <c r="E603" i="27" s="1"/>
  <c r="C595" i="27"/>
  <c r="F595" i="27"/>
  <c r="G595" i="27"/>
  <c r="B595" i="27"/>
  <c r="E595" i="27" s="1"/>
  <c r="C587" i="27"/>
  <c r="F587" i="27"/>
  <c r="G587" i="27"/>
  <c r="B587" i="27"/>
  <c r="E587" i="27" s="1"/>
  <c r="C579" i="27"/>
  <c r="F579" i="27"/>
  <c r="G579" i="27"/>
  <c r="B579" i="27"/>
  <c r="E579" i="27" s="1"/>
  <c r="C571" i="27"/>
  <c r="F571" i="27"/>
  <c r="G571" i="27"/>
  <c r="B571" i="27"/>
  <c r="E571" i="27" s="1"/>
  <c r="C563" i="27"/>
  <c r="F563" i="27"/>
  <c r="G563" i="27"/>
  <c r="B563" i="27"/>
  <c r="E563" i="27" s="1"/>
  <c r="C555" i="27"/>
  <c r="F555" i="27"/>
  <c r="G555" i="27"/>
  <c r="B555" i="27"/>
  <c r="E555" i="27" s="1"/>
  <c r="C547" i="27"/>
  <c r="F547" i="27"/>
  <c r="G547" i="27"/>
  <c r="B547" i="27"/>
  <c r="E547" i="27" s="1"/>
  <c r="C539" i="27"/>
  <c r="F539" i="27"/>
  <c r="G539" i="27"/>
  <c r="B539" i="27"/>
  <c r="E539" i="27" s="1"/>
  <c r="C531" i="27"/>
  <c r="F531" i="27"/>
  <c r="G531" i="27"/>
  <c r="B531" i="27"/>
  <c r="E531" i="27" s="1"/>
  <c r="C523" i="27"/>
  <c r="F523" i="27"/>
  <c r="G523" i="27"/>
  <c r="B523" i="27"/>
  <c r="E523" i="27" s="1"/>
  <c r="C515" i="27"/>
  <c r="F515" i="27"/>
  <c r="G515" i="27"/>
  <c r="B515" i="27"/>
  <c r="E515" i="27" s="1"/>
  <c r="C507" i="27"/>
  <c r="F507" i="27"/>
  <c r="G507" i="27"/>
  <c r="B507" i="27"/>
  <c r="E507" i="27" s="1"/>
  <c r="C499" i="27"/>
  <c r="F499" i="27"/>
  <c r="G499" i="27"/>
  <c r="B499" i="27"/>
  <c r="E499" i="27" s="1"/>
  <c r="C491" i="27"/>
  <c r="F491" i="27"/>
  <c r="G491" i="27"/>
  <c r="B491" i="27"/>
  <c r="E491" i="27" s="1"/>
  <c r="C483" i="27"/>
  <c r="F483" i="27"/>
  <c r="G483" i="27"/>
  <c r="B483" i="27"/>
  <c r="E483" i="27" s="1"/>
  <c r="C475" i="27"/>
  <c r="F475" i="27"/>
  <c r="G475" i="27"/>
  <c r="B475" i="27"/>
  <c r="E475" i="27" s="1"/>
  <c r="C467" i="27"/>
  <c r="F467" i="27"/>
  <c r="G467" i="27"/>
  <c r="B467" i="27"/>
  <c r="E467" i="27" s="1"/>
  <c r="C459" i="27"/>
  <c r="F459" i="27"/>
  <c r="G459" i="27"/>
  <c r="B459" i="27"/>
  <c r="E459" i="27" s="1"/>
  <c r="C451" i="27"/>
  <c r="F451" i="27"/>
  <c r="G451" i="27"/>
  <c r="B451" i="27"/>
  <c r="E451" i="27" s="1"/>
  <c r="C443" i="27"/>
  <c r="F443" i="27"/>
  <c r="G443" i="27"/>
  <c r="B443" i="27"/>
  <c r="E443" i="27" s="1"/>
  <c r="C435" i="27"/>
  <c r="F435" i="27"/>
  <c r="G435" i="27"/>
  <c r="B435" i="27"/>
  <c r="E435" i="27" s="1"/>
  <c r="C427" i="27"/>
  <c r="F427" i="27"/>
  <c r="G427" i="27"/>
  <c r="B427" i="27"/>
  <c r="E427" i="27" s="1"/>
  <c r="C419" i="27"/>
  <c r="F419" i="27"/>
  <c r="G419" i="27"/>
  <c r="B419" i="27"/>
  <c r="E419" i="27" s="1"/>
  <c r="C411" i="27"/>
  <c r="F411" i="27"/>
  <c r="G411" i="27"/>
  <c r="B411" i="27"/>
  <c r="E411" i="27" s="1"/>
  <c r="C403" i="27"/>
  <c r="F403" i="27"/>
  <c r="G403" i="27"/>
  <c r="B403" i="27"/>
  <c r="E403" i="27" s="1"/>
  <c r="C395" i="27"/>
  <c r="F395" i="27"/>
  <c r="G395" i="27"/>
  <c r="B395" i="27"/>
  <c r="E395" i="27" s="1"/>
  <c r="C387" i="27"/>
  <c r="F387" i="27"/>
  <c r="G387" i="27"/>
  <c r="B387" i="27"/>
  <c r="E387" i="27" s="1"/>
  <c r="C379" i="27"/>
  <c r="F379" i="27"/>
  <c r="G379" i="27"/>
  <c r="B379" i="27"/>
  <c r="E379" i="27" s="1"/>
  <c r="C371" i="27"/>
  <c r="F371" i="27"/>
  <c r="G371" i="27"/>
  <c r="B371" i="27"/>
  <c r="E371" i="27" s="1"/>
  <c r="C363" i="27"/>
  <c r="F363" i="27"/>
  <c r="G363" i="27"/>
  <c r="B363" i="27"/>
  <c r="E363" i="27" s="1"/>
  <c r="C355" i="27"/>
  <c r="F355" i="27"/>
  <c r="G355" i="27"/>
  <c r="C347" i="27"/>
  <c r="F347" i="27"/>
  <c r="G347" i="27"/>
  <c r="B347" i="27"/>
  <c r="E347" i="27" s="1"/>
  <c r="C339" i="27"/>
  <c r="F339" i="27"/>
  <c r="G339" i="27"/>
  <c r="B339" i="27"/>
  <c r="E339" i="27" s="1"/>
  <c r="C331" i="27"/>
  <c r="F331" i="27"/>
  <c r="G331" i="27"/>
  <c r="C323" i="27"/>
  <c r="F323" i="27"/>
  <c r="G323" i="27"/>
  <c r="B323" i="27"/>
  <c r="E323" i="27" s="1"/>
  <c r="C315" i="27"/>
  <c r="F315" i="27"/>
  <c r="G315" i="27"/>
  <c r="C307" i="27"/>
  <c r="F307" i="27"/>
  <c r="G307" i="27"/>
  <c r="B307" i="27"/>
  <c r="E307" i="27" s="1"/>
  <c r="C299" i="27"/>
  <c r="F299" i="27"/>
  <c r="G299" i="27"/>
  <c r="B299" i="27"/>
  <c r="E299" i="27" s="1"/>
  <c r="C291" i="27"/>
  <c r="F291" i="27"/>
  <c r="G291" i="27"/>
  <c r="B291" i="27"/>
  <c r="E291" i="27" s="1"/>
  <c r="C283" i="27"/>
  <c r="F283" i="27"/>
  <c r="G283" i="27"/>
  <c r="C275" i="27"/>
  <c r="F275" i="27"/>
  <c r="G275" i="27"/>
  <c r="B275" i="27"/>
  <c r="E275" i="27" s="1"/>
  <c r="C267" i="27"/>
  <c r="F267" i="27"/>
  <c r="G267" i="27"/>
  <c r="B267" i="27"/>
  <c r="E267" i="27" s="1"/>
  <c r="C259" i="27"/>
  <c r="F259" i="27"/>
  <c r="G259" i="27"/>
  <c r="B259" i="27"/>
  <c r="E259" i="27" s="1"/>
  <c r="C251" i="27"/>
  <c r="F251" i="27"/>
  <c r="G251" i="27"/>
  <c r="B251" i="27"/>
  <c r="E251" i="27" s="1"/>
  <c r="C243" i="27"/>
  <c r="F243" i="27"/>
  <c r="G243" i="27"/>
  <c r="B243" i="27"/>
  <c r="E243" i="27" s="1"/>
  <c r="C235" i="27"/>
  <c r="F235" i="27"/>
  <c r="G235" i="27"/>
  <c r="B235" i="27"/>
  <c r="E235" i="27" s="1"/>
  <c r="C227" i="27"/>
  <c r="F227" i="27"/>
  <c r="G227" i="27"/>
  <c r="B227" i="27"/>
  <c r="E227" i="27" s="1"/>
  <c r="C219" i="27"/>
  <c r="F219" i="27"/>
  <c r="G219" i="27"/>
  <c r="B219" i="27"/>
  <c r="E219" i="27" s="1"/>
  <c r="C211" i="27"/>
  <c r="F211" i="27"/>
  <c r="G211" i="27"/>
  <c r="B211" i="27"/>
  <c r="E211" i="27" s="1"/>
  <c r="C203" i="27"/>
  <c r="F203" i="27"/>
  <c r="G203" i="27"/>
  <c r="C195" i="27"/>
  <c r="F195" i="27"/>
  <c r="G195" i="27"/>
  <c r="B195" i="27"/>
  <c r="E195" i="27" s="1"/>
  <c r="C187" i="27"/>
  <c r="F187" i="27"/>
  <c r="G187" i="27"/>
  <c r="C179" i="27"/>
  <c r="F179" i="27"/>
  <c r="G179" i="27"/>
  <c r="B179" i="27"/>
  <c r="E179" i="27" s="1"/>
  <c r="C171" i="27"/>
  <c r="F171" i="27"/>
  <c r="G171" i="27"/>
  <c r="F163" i="27"/>
  <c r="G163" i="27"/>
  <c r="F155" i="27"/>
  <c r="G155" i="27"/>
  <c r="F147" i="27"/>
  <c r="G147" i="27"/>
  <c r="F139" i="27"/>
  <c r="G139" i="27"/>
  <c r="F131" i="27"/>
  <c r="G131" i="27"/>
  <c r="F123" i="27"/>
  <c r="G123" i="27"/>
  <c r="F115" i="27"/>
  <c r="G115" i="27"/>
  <c r="F107" i="27"/>
  <c r="G107" i="27"/>
  <c r="F99" i="27"/>
  <c r="G99" i="27"/>
  <c r="F91" i="27"/>
  <c r="G91" i="27"/>
  <c r="F83" i="27"/>
  <c r="G83" i="27"/>
  <c r="F75" i="27"/>
  <c r="G75" i="27"/>
  <c r="F67" i="27"/>
  <c r="G67" i="27"/>
  <c r="F59" i="27"/>
  <c r="G59" i="27"/>
  <c r="F51" i="27"/>
  <c r="G51" i="27"/>
  <c r="B51" i="27"/>
  <c r="E51" i="27" s="1"/>
  <c r="F43" i="27"/>
  <c r="G43" i="27"/>
  <c r="B43" i="27"/>
  <c r="E43" i="27" s="1"/>
  <c r="F35" i="27"/>
  <c r="G35" i="27"/>
  <c r="B35" i="27"/>
  <c r="E35" i="27" s="1"/>
  <c r="C28" i="27"/>
  <c r="C24" i="27"/>
  <c r="C20" i="27"/>
  <c r="C16" i="27"/>
  <c r="F12" i="27"/>
  <c r="G12" i="27"/>
  <c r="F8" i="27"/>
  <c r="G8" i="27"/>
  <c r="B8" i="27"/>
  <c r="E8" i="27" s="1"/>
  <c r="F4" i="27"/>
  <c r="G4" i="27"/>
  <c r="D15" i="25"/>
  <c r="G15" i="25"/>
  <c r="C232" i="12"/>
  <c r="B1997" i="27"/>
  <c r="E1997" i="27" s="1"/>
  <c r="B1965" i="27"/>
  <c r="E1965" i="27" s="1"/>
  <c r="B1933" i="27"/>
  <c r="E1933" i="27" s="1"/>
  <c r="B1901" i="27"/>
  <c r="E1901" i="27" s="1"/>
  <c r="B1782" i="27"/>
  <c r="E1782" i="27" s="1"/>
  <c r="B1718" i="27"/>
  <c r="E1718" i="27" s="1"/>
  <c r="B1654" i="27"/>
  <c r="E1654" i="27" s="1"/>
  <c r="B1590" i="27"/>
  <c r="E1590" i="27" s="1"/>
  <c r="B1526" i="27"/>
  <c r="E1526" i="27" s="1"/>
  <c r="B1462" i="27"/>
  <c r="E1462" i="27" s="1"/>
  <c r="B1398" i="27"/>
  <c r="E1398" i="27" s="1"/>
  <c r="B1334" i="27"/>
  <c r="E1334" i="27" s="1"/>
  <c r="B1270" i="27"/>
  <c r="E1270" i="27" s="1"/>
  <c r="B1206" i="27"/>
  <c r="E1206" i="27" s="1"/>
  <c r="B987" i="27"/>
  <c r="E987" i="27" s="1"/>
  <c r="B757" i="27"/>
  <c r="E757" i="27" s="1"/>
  <c r="B533" i="27"/>
  <c r="E533" i="27" s="1"/>
  <c r="B477" i="27"/>
  <c r="E477" i="27" s="1"/>
  <c r="B355" i="27"/>
  <c r="E355" i="27" s="1"/>
  <c r="B283" i="27"/>
  <c r="E283" i="27" s="1"/>
  <c r="B203" i="27"/>
  <c r="E203" i="27" s="1"/>
  <c r="B10" i="27"/>
  <c r="E10" i="27" s="1"/>
  <c r="G1965" i="27"/>
  <c r="G1410" i="27"/>
  <c r="G1242" i="27"/>
  <c r="B165" i="27"/>
  <c r="E165" i="27" s="1"/>
  <c r="C165" i="27"/>
  <c r="C1164" i="27"/>
  <c r="C1012" i="27"/>
  <c r="C1002" i="27"/>
  <c r="C13" i="27"/>
  <c r="C3" i="27"/>
  <c r="B5" i="11"/>
  <c r="E9" i="11" s="1"/>
  <c r="C15" i="7"/>
  <c r="C12" i="7"/>
  <c r="D42" i="13"/>
  <c r="H42" i="13" s="1"/>
  <c r="H23" i="13" s="1"/>
  <c r="D22" i="28" s="1"/>
  <c r="G22" i="28" s="1"/>
  <c r="G11" i="10"/>
  <c r="G12" i="10" s="1"/>
  <c r="G18" i="10" s="1"/>
  <c r="G28" i="10"/>
  <c r="C5" i="11"/>
  <c r="F90" i="11" s="1"/>
  <c r="C5" i="23"/>
  <c r="C5" i="20"/>
  <c r="F92" i="20" s="1"/>
  <c r="D13" i="7"/>
  <c r="C14" i="7"/>
  <c r="C4" i="8"/>
  <c r="J5" i="3"/>
  <c r="E17" i="9"/>
  <c r="L73" i="12"/>
  <c r="H15" i="25"/>
  <c r="K15" i="25" s="1"/>
  <c r="L66" i="12"/>
  <c r="H12" i="25"/>
  <c r="K12" i="25" s="1"/>
  <c r="H11" i="25"/>
  <c r="K11" i="25" s="1"/>
  <c r="L187" i="12"/>
  <c r="L201" i="12"/>
  <c r="L194" i="12"/>
  <c r="L173" i="12"/>
  <c r="L166" i="12"/>
  <c r="L159" i="12"/>
  <c r="L152" i="12"/>
  <c r="L145" i="12"/>
  <c r="B144" i="27"/>
  <c r="E144" i="27" s="1"/>
  <c r="B1019" i="27"/>
  <c r="E1019" i="27" s="1"/>
  <c r="F9" i="13"/>
  <c r="F10" i="13"/>
  <c r="F24" i="13"/>
  <c r="F34" i="13"/>
  <c r="F36" i="13"/>
  <c r="B1011" i="27"/>
  <c r="E1011" i="27" s="1"/>
  <c r="B18" i="27"/>
  <c r="E18" i="27" s="1"/>
  <c r="B13" i="27"/>
  <c r="E13" i="27" s="1"/>
  <c r="F28" i="13"/>
  <c r="F22" i="13"/>
  <c r="F10" i="22" s="1"/>
  <c r="E1140" i="27"/>
  <c r="F33" i="13"/>
  <c r="F8" i="13"/>
  <c r="F11" i="13"/>
  <c r="F19" i="13"/>
  <c r="F7" i="22" s="1"/>
  <c r="F27" i="13"/>
  <c r="F35" i="13"/>
  <c r="F13" i="13"/>
  <c r="F20" i="13"/>
  <c r="F8" i="22" s="1"/>
  <c r="F29" i="13"/>
  <c r="F37" i="13"/>
  <c r="F14" i="13"/>
  <c r="F21" i="13"/>
  <c r="F9" i="22" s="1"/>
  <c r="F30" i="13"/>
  <c r="B1001" i="27"/>
  <c r="E1001" i="27" s="1"/>
  <c r="F12" i="13"/>
  <c r="F25" i="13"/>
  <c r="F23" i="13"/>
  <c r="F15" i="13"/>
  <c r="F26" i="13"/>
  <c r="F17" i="13"/>
  <c r="F5" i="22" s="1"/>
  <c r="F31" i="13"/>
  <c r="F18" i="13"/>
  <c r="F6" i="22" s="1"/>
  <c r="F32" i="13"/>
  <c r="F16" i="13"/>
  <c r="E1103" i="27"/>
  <c r="D18" i="9"/>
  <c r="E21" i="13"/>
  <c r="E26" i="13"/>
  <c r="E33" i="13"/>
  <c r="D26" i="9"/>
  <c r="E17" i="13"/>
  <c r="E36" i="13"/>
  <c r="E23" i="13"/>
  <c r="G23" i="13" s="1"/>
  <c r="E14" i="13"/>
  <c r="G14" i="13" s="1"/>
  <c r="H14" i="13" s="1"/>
  <c r="E22" i="13"/>
  <c r="E27" i="13"/>
  <c r="B4" i="27"/>
  <c r="E4" i="27" s="1"/>
  <c r="E11" i="13"/>
  <c r="G11" i="13" s="1"/>
  <c r="H11" i="13" s="1"/>
  <c r="D10" i="28" s="1"/>
  <c r="G10" i="28" s="1"/>
  <c r="E16" i="13"/>
  <c r="E25" i="13"/>
  <c r="D12" i="9"/>
  <c r="E29" i="13"/>
  <c r="E24" i="13"/>
  <c r="J20" i="25"/>
  <c r="O20" i="25" s="1"/>
  <c r="F20" i="25"/>
  <c r="E28" i="13"/>
  <c r="D25" i="9"/>
  <c r="E32" i="13"/>
  <c r="J17" i="25"/>
  <c r="O17" i="25" s="1"/>
  <c r="D11" i="9"/>
  <c r="E35" i="13"/>
  <c r="G35" i="13" s="1"/>
  <c r="E31" i="13"/>
  <c r="E19" i="13"/>
  <c r="E8" i="13"/>
  <c r="B3" i="27"/>
  <c r="E30" i="13"/>
  <c r="E13" i="13"/>
  <c r="E10" i="13"/>
  <c r="D19" i="9"/>
  <c r="E37" i="13"/>
  <c r="E34" i="13"/>
  <c r="E20" i="13"/>
  <c r="D17" i="9"/>
  <c r="E18" i="13"/>
  <c r="E15" i="13"/>
  <c r="E9" i="13"/>
  <c r="G9" i="13" s="1"/>
  <c r="H9" i="13" s="1"/>
  <c r="D8" i="28" s="1"/>
  <c r="G8" i="28" s="1"/>
  <c r="D13" i="9"/>
  <c r="C2" i="27"/>
  <c r="E12" i="13"/>
  <c r="E41" i="13"/>
  <c r="J19" i="25"/>
  <c r="E18" i="24"/>
  <c r="E32" i="24"/>
  <c r="H26" i="24"/>
  <c r="H30" i="24"/>
  <c r="H39" i="24"/>
  <c r="H47" i="24"/>
  <c r="E35" i="24"/>
  <c r="E41" i="24"/>
  <c r="C3" i="8"/>
  <c r="G89" i="8"/>
  <c r="I89" i="8" s="1"/>
  <c r="J89" i="8" s="1"/>
  <c r="G53" i="8"/>
  <c r="I53" i="8" s="1"/>
  <c r="L53" i="8" s="1"/>
  <c r="H75" i="8"/>
  <c r="I75" i="8" s="1"/>
  <c r="L75" i="8" s="1"/>
  <c r="G90" i="8"/>
  <c r="I90" i="8" s="1"/>
  <c r="L90" i="8" s="1"/>
  <c r="H56" i="8"/>
  <c r="I56" i="8" s="1"/>
  <c r="L56" i="8" s="1"/>
  <c r="H84" i="8"/>
  <c r="I84" i="8" s="1"/>
  <c r="L84" i="8" s="1"/>
  <c r="G57" i="8"/>
  <c r="I57" i="8" s="1"/>
  <c r="H51" i="8"/>
  <c r="I51" i="8" s="1"/>
  <c r="G46" i="8"/>
  <c r="I46" i="8" s="1"/>
  <c r="L46" i="8" s="1"/>
  <c r="H31" i="8"/>
  <c r="I31" i="8" s="1"/>
  <c r="H30" i="8"/>
  <c r="I30" i="8" s="1"/>
  <c r="H102" i="8"/>
  <c r="I102" i="8" s="1"/>
  <c r="G91" i="8"/>
  <c r="I91" i="8" s="1"/>
  <c r="L91" i="8" s="1"/>
  <c r="H97" i="8"/>
  <c r="I97" i="8" s="1"/>
  <c r="L97" i="8" s="1"/>
  <c r="G60" i="8"/>
  <c r="I60" i="8" s="1"/>
  <c r="L60" i="8" s="1"/>
  <c r="G99" i="8"/>
  <c r="I99" i="8" s="1"/>
  <c r="L99" i="8" s="1"/>
  <c r="H42" i="8"/>
  <c r="I42" i="8" s="1"/>
  <c r="J42" i="8" s="1"/>
  <c r="G39" i="8"/>
  <c r="I39" i="8" s="1"/>
  <c r="G72" i="8"/>
  <c r="I72" i="8" s="1"/>
  <c r="G19" i="8"/>
  <c r="I19" i="8" s="1"/>
  <c r="H82" i="8"/>
  <c r="I82" i="8" s="1"/>
  <c r="G108" i="8"/>
  <c r="I108" i="8" s="1"/>
  <c r="J108" i="8" s="1"/>
  <c r="H49" i="8"/>
  <c r="I49" i="8" s="1"/>
  <c r="H24" i="8"/>
  <c r="G24" i="8"/>
  <c r="H85" i="8"/>
  <c r="I85" i="8" s="1"/>
  <c r="H68" i="8"/>
  <c r="I68" i="8" s="1"/>
  <c r="L68" i="8" s="1"/>
  <c r="G22" i="8"/>
  <c r="I22" i="8" s="1"/>
  <c r="H86" i="8"/>
  <c r="I86" i="8" s="1"/>
  <c r="J86" i="8" s="1"/>
  <c r="H98" i="8"/>
  <c r="I98" i="8" s="1"/>
  <c r="J98" i="8" s="1"/>
  <c r="G101" i="8"/>
  <c r="I101" i="8" s="1"/>
  <c r="J101" i="8" s="1"/>
  <c r="H10" i="8"/>
  <c r="I10" i="8" s="1"/>
  <c r="L10" i="8" s="1"/>
  <c r="H43" i="8"/>
  <c r="I43" i="8" s="1"/>
  <c r="J43" i="8" s="1"/>
  <c r="H74" i="8"/>
  <c r="I74" i="8" s="1"/>
  <c r="J74" i="8" s="1"/>
  <c r="G78" i="8"/>
  <c r="I78" i="8" s="1"/>
  <c r="H16" i="8"/>
  <c r="I16" i="8" s="1"/>
  <c r="G69" i="8"/>
  <c r="I69" i="8" s="1"/>
  <c r="L69" i="8" s="1"/>
  <c r="H33" i="8"/>
  <c r="I33" i="8" s="1"/>
  <c r="H20" i="8"/>
  <c r="I20" i="8" s="1"/>
  <c r="H93" i="8"/>
  <c r="I93" i="8" s="1"/>
  <c r="G28" i="8"/>
  <c r="I28" i="8" s="1"/>
  <c r="L28" i="8" s="1"/>
  <c r="G47" i="8"/>
  <c r="I47" i="8" s="1"/>
  <c r="J47" i="8" s="1"/>
  <c r="H77" i="8"/>
  <c r="I77" i="8" s="1"/>
  <c r="G40" i="8"/>
  <c r="I40" i="8" s="1"/>
  <c r="L40" i="8" s="1"/>
  <c r="H81" i="8"/>
  <c r="I81" i="8" s="1"/>
  <c r="J81" i="8" s="1"/>
  <c r="G34" i="8"/>
  <c r="I34" i="8" s="1"/>
  <c r="J34" i="8" s="1"/>
  <c r="H95" i="8"/>
  <c r="I95" i="8" s="1"/>
  <c r="G100" i="8"/>
  <c r="I100" i="8" s="1"/>
  <c r="H61" i="8"/>
  <c r="I61" i="8" s="1"/>
  <c r="G15" i="8"/>
  <c r="I15" i="8" s="1"/>
  <c r="J15" i="8" s="1"/>
  <c r="G66" i="8"/>
  <c r="I66" i="8" s="1"/>
  <c r="L66" i="8" s="1"/>
  <c r="G35" i="8"/>
  <c r="I35" i="8" s="1"/>
  <c r="L35" i="8" s="1"/>
  <c r="H63" i="8"/>
  <c r="I63" i="8" s="1"/>
  <c r="G70" i="8"/>
  <c r="I70" i="8" s="1"/>
  <c r="H27" i="8"/>
  <c r="I27" i="8" s="1"/>
  <c r="G59" i="8"/>
  <c r="I59" i="8" s="1"/>
  <c r="J59" i="8" s="1"/>
  <c r="H107" i="8"/>
  <c r="I107" i="8" s="1"/>
  <c r="H32" i="8"/>
  <c r="I32" i="8" s="1"/>
  <c r="G109" i="8"/>
  <c r="I109" i="8" s="1"/>
  <c r="G13" i="8"/>
  <c r="I13" i="8" s="1"/>
  <c r="G65" i="8"/>
  <c r="I65" i="8" s="1"/>
  <c r="H55" i="8"/>
  <c r="I55" i="8" s="1"/>
  <c r="G58" i="8"/>
  <c r="I58" i="8" s="1"/>
  <c r="H14" i="8"/>
  <c r="I14" i="8" s="1"/>
  <c r="H79" i="8"/>
  <c r="I79" i="8" s="1"/>
  <c r="G52" i="8"/>
  <c r="I52" i="8" s="1"/>
  <c r="J52" i="8" s="1"/>
  <c r="G92" i="8"/>
  <c r="I92" i="8" s="1"/>
  <c r="L92" i="8" s="1"/>
  <c r="H83" i="8"/>
  <c r="I83" i="8" s="1"/>
  <c r="L83" i="8" s="1"/>
  <c r="G45" i="8"/>
  <c r="I45" i="8" s="1"/>
  <c r="J45" i="8" s="1"/>
  <c r="G8" i="8"/>
  <c r="H8" i="8"/>
  <c r="H9" i="8"/>
  <c r="G9" i="8"/>
  <c r="H21" i="8"/>
  <c r="G21" i="8"/>
  <c r="H105" i="8"/>
  <c r="G105" i="8"/>
  <c r="H36" i="8"/>
  <c r="I36" i="8" s="1"/>
  <c r="G54" i="8"/>
  <c r="I54" i="8" s="1"/>
  <c r="H23" i="8"/>
  <c r="G23" i="8"/>
  <c r="H87" i="8"/>
  <c r="I87" i="8" s="1"/>
  <c r="H104" i="8"/>
  <c r="I104" i="8" s="1"/>
  <c r="H41" i="8"/>
  <c r="I41" i="8" s="1"/>
  <c r="H88" i="8"/>
  <c r="I88" i="8" s="1"/>
  <c r="H17" i="8"/>
  <c r="I17" i="8" s="1"/>
  <c r="H11" i="8"/>
  <c r="I11" i="8" s="1"/>
  <c r="H73" i="8"/>
  <c r="I73" i="8" s="1"/>
  <c r="G96" i="8"/>
  <c r="H96" i="8"/>
  <c r="G50" i="8"/>
  <c r="I50" i="8" s="1"/>
  <c r="H67" i="8"/>
  <c r="G67" i="8"/>
  <c r="G64" i="8"/>
  <c r="I64" i="8" s="1"/>
  <c r="H18" i="8"/>
  <c r="I18" i="8" s="1"/>
  <c r="G38" i="8"/>
  <c r="H38" i="8"/>
  <c r="G25" i="8"/>
  <c r="I25" i="8" s="1"/>
  <c r="G106" i="8"/>
  <c r="I106" i="8" s="1"/>
  <c r="H48" i="8"/>
  <c r="G48" i="8"/>
  <c r="G62" i="8"/>
  <c r="I62" i="8" s="1"/>
  <c r="G94" i="8"/>
  <c r="I94" i="8" s="1"/>
  <c r="H76" i="8"/>
  <c r="G76" i="8"/>
  <c r="G71" i="8"/>
  <c r="I71" i="8" s="1"/>
  <c r="H14" i="25"/>
  <c r="K14" i="25" s="1"/>
  <c r="K13" i="25"/>
  <c r="L59" i="12"/>
  <c r="L52" i="12"/>
  <c r="I28" i="12"/>
  <c r="E26" i="25"/>
  <c r="K10" i="25"/>
  <c r="L24" i="12"/>
  <c r="L38" i="12"/>
  <c r="L27" i="12"/>
  <c r="K28" i="12"/>
  <c r="H39" i="23"/>
  <c r="L38" i="23"/>
  <c r="L31" i="23"/>
  <c r="H32" i="23"/>
  <c r="L103" i="23"/>
  <c r="H104" i="23"/>
  <c r="L18" i="12"/>
  <c r="E19" i="9"/>
  <c r="E20" i="9" s="1"/>
  <c r="E14" i="9"/>
  <c r="E41" i="10"/>
  <c r="G53" i="10"/>
  <c r="G27" i="10"/>
  <c r="C121" i="28"/>
  <c r="D36" i="23"/>
  <c r="D30" i="20"/>
  <c r="D101" i="23"/>
  <c r="F61" i="1"/>
  <c r="C18" i="13"/>
  <c r="E1143" i="27"/>
  <c r="E1112" i="27"/>
  <c r="E1148" i="27"/>
  <c r="E1025" i="27"/>
  <c r="E1065" i="27"/>
  <c r="E1073" i="27"/>
  <c r="F16" i="1"/>
  <c r="C17" i="28"/>
  <c r="E22" i="27"/>
  <c r="E23" i="27"/>
  <c r="E1157" i="27"/>
  <c r="E1111" i="27"/>
  <c r="E1060" i="27"/>
  <c r="E38" i="27"/>
  <c r="E1160" i="27"/>
  <c r="D20" i="29"/>
  <c r="E1035" i="27"/>
  <c r="E1077" i="27"/>
  <c r="C19" i="13"/>
  <c r="C18" i="28"/>
  <c r="E1159" i="27"/>
  <c r="E1054" i="27"/>
  <c r="E125" i="27"/>
  <c r="E1026" i="27"/>
  <c r="E41" i="27"/>
  <c r="E122" i="27"/>
  <c r="E1078" i="27"/>
  <c r="E53" i="27"/>
  <c r="E39" i="27"/>
  <c r="C7" i="22"/>
  <c r="E1110" i="27"/>
  <c r="E150" i="27"/>
  <c r="E42" i="27"/>
  <c r="E1029" i="27"/>
  <c r="E1075" i="27"/>
  <c r="E1036" i="27"/>
  <c r="C165" i="12"/>
  <c r="C166" i="12" s="1"/>
  <c r="O163" i="12"/>
  <c r="O161" i="12"/>
  <c r="O164" i="12"/>
  <c r="O162" i="12"/>
  <c r="O166" i="12"/>
  <c r="O165" i="12"/>
  <c r="C163" i="12"/>
  <c r="O160" i="12"/>
  <c r="C164" i="12"/>
  <c r="O169" i="12"/>
  <c r="C171" i="12"/>
  <c r="O167" i="12"/>
  <c r="O171" i="12"/>
  <c r="O172" i="12"/>
  <c r="O170" i="12"/>
  <c r="C170" i="12"/>
  <c r="O173" i="12"/>
  <c r="O168" i="12"/>
  <c r="C172" i="12"/>
  <c r="C173" i="12" s="1"/>
  <c r="O214" i="12"/>
  <c r="O215" i="12"/>
  <c r="O213" i="12"/>
  <c r="C212" i="12"/>
  <c r="O212" i="12"/>
  <c r="C214" i="12"/>
  <c r="C215" i="12" s="1"/>
  <c r="O211" i="12"/>
  <c r="C213" i="12"/>
  <c r="O210" i="12"/>
  <c r="O209" i="12"/>
  <c r="O140" i="12"/>
  <c r="C144" i="12"/>
  <c r="C145" i="12" s="1"/>
  <c r="O150" i="12"/>
  <c r="O205" i="12"/>
  <c r="C197" i="12"/>
  <c r="O141" i="12"/>
  <c r="O146" i="12"/>
  <c r="O151" i="12"/>
  <c r="C193" i="12"/>
  <c r="C194" i="12" s="1"/>
  <c r="O189" i="12"/>
  <c r="C219" i="12"/>
  <c r="O202" i="12"/>
  <c r="O206" i="12"/>
  <c r="O218" i="12"/>
  <c r="O143" i="12"/>
  <c r="O147" i="12"/>
  <c r="O149" i="12"/>
  <c r="O191" i="12"/>
  <c r="C220" i="12"/>
  <c r="O155" i="12"/>
  <c r="O156" i="12"/>
  <c r="O207" i="12"/>
  <c r="O217" i="12"/>
  <c r="C142" i="12"/>
  <c r="O144" i="12"/>
  <c r="O152" i="12"/>
  <c r="D17" i="24"/>
  <c r="C207" i="12"/>
  <c r="C208" i="12" s="1"/>
  <c r="O208" i="12"/>
  <c r="O138" i="12"/>
  <c r="O142" i="12"/>
  <c r="C151" i="12"/>
  <c r="C152" i="12" s="1"/>
  <c r="O192" i="12"/>
  <c r="C158" i="12"/>
  <c r="C159" i="12" s="1"/>
  <c r="O203" i="12"/>
  <c r="C143" i="12"/>
  <c r="O39" i="12"/>
  <c r="O40" i="12" s="1"/>
  <c r="O41" i="12" s="1"/>
  <c r="O42" i="12" s="1"/>
  <c r="O43" i="12" s="1"/>
  <c r="O44" i="12" s="1"/>
  <c r="O45" i="12" s="1"/>
  <c r="C44" i="12"/>
  <c r="C45" i="12" s="1"/>
  <c r="C42" i="12"/>
  <c r="C43" i="12"/>
  <c r="G12" i="25"/>
  <c r="D12" i="25"/>
  <c r="D10" i="25"/>
  <c r="G10" i="25"/>
  <c r="F14" i="25"/>
  <c r="D13" i="25"/>
  <c r="G13" i="25"/>
  <c r="I13" i="25" s="1"/>
  <c r="J15" i="25"/>
  <c r="F15" i="25"/>
  <c r="O76" i="12"/>
  <c r="C77" i="12"/>
  <c r="C78" i="12"/>
  <c r="O74" i="12"/>
  <c r="O77" i="12"/>
  <c r="O79" i="12"/>
  <c r="O75" i="12"/>
  <c r="C79" i="12"/>
  <c r="C80" i="12" s="1"/>
  <c r="O78" i="12"/>
  <c r="O80" i="12"/>
  <c r="F16" i="25"/>
  <c r="C48" i="12"/>
  <c r="O65" i="12"/>
  <c r="O61" i="12"/>
  <c r="C55" i="12"/>
  <c r="G16" i="25"/>
  <c r="I16" i="25" s="1"/>
  <c r="O66" i="12"/>
  <c r="O64" i="12"/>
  <c r="O73" i="12"/>
  <c r="C11" i="25"/>
  <c r="G14" i="25"/>
  <c r="C65" i="12"/>
  <c r="C66" i="12" s="1"/>
  <c r="C70" i="12"/>
  <c r="C71" i="12"/>
  <c r="E36" i="20" l="1"/>
  <c r="E84" i="23"/>
  <c r="E108" i="20"/>
  <c r="E83" i="20"/>
  <c r="F93" i="20"/>
  <c r="E54" i="20"/>
  <c r="E45" i="20"/>
  <c r="E16" i="20"/>
  <c r="E27" i="20"/>
  <c r="F61" i="20"/>
  <c r="E76" i="20"/>
  <c r="E43" i="20"/>
  <c r="E71" i="20"/>
  <c r="E25" i="20"/>
  <c r="E72" i="20"/>
  <c r="E92" i="20"/>
  <c r="E46" i="20"/>
  <c r="E102" i="20"/>
  <c r="E72" i="23"/>
  <c r="F73" i="20"/>
  <c r="F86" i="20"/>
  <c r="E108" i="23"/>
  <c r="E82" i="20"/>
  <c r="E60" i="20"/>
  <c r="E60" i="23"/>
  <c r="F87" i="20"/>
  <c r="E68" i="20"/>
  <c r="E37" i="20"/>
  <c r="F107" i="23"/>
  <c r="F65" i="20"/>
  <c r="E96" i="20"/>
  <c r="F16" i="20"/>
  <c r="E84" i="20"/>
  <c r="E52" i="20"/>
  <c r="E69" i="20"/>
  <c r="E35" i="20"/>
  <c r="F58" i="20"/>
  <c r="E66" i="11"/>
  <c r="E78" i="20"/>
  <c r="E21" i="20"/>
  <c r="F69" i="20"/>
  <c r="E80" i="20"/>
  <c r="E94" i="20"/>
  <c r="E63" i="20"/>
  <c r="E23" i="20"/>
  <c r="E78" i="23"/>
  <c r="F82" i="20"/>
  <c r="F45" i="20"/>
  <c r="E100" i="20"/>
  <c r="E64" i="20"/>
  <c r="F28" i="20"/>
  <c r="E58" i="20"/>
  <c r="E26" i="20"/>
  <c r="E17" i="23"/>
  <c r="E62" i="20"/>
  <c r="E20" i="20"/>
  <c r="F90" i="20"/>
  <c r="F97" i="23"/>
  <c r="E81" i="20"/>
  <c r="E79" i="20"/>
  <c r="E11" i="20"/>
  <c r="F60" i="20"/>
  <c r="F26" i="20"/>
  <c r="F89" i="23"/>
  <c r="F18" i="20"/>
  <c r="F25" i="20"/>
  <c r="F54" i="23"/>
  <c r="E66" i="20"/>
  <c r="E109" i="20"/>
  <c r="E86" i="20"/>
  <c r="E87" i="20"/>
  <c r="E67" i="20"/>
  <c r="E65" i="20"/>
  <c r="E59" i="20"/>
  <c r="E70" i="11"/>
  <c r="E77" i="20"/>
  <c r="E99" i="20"/>
  <c r="E15" i="20"/>
  <c r="E90" i="20"/>
  <c r="E77" i="23"/>
  <c r="E97" i="11"/>
  <c r="E48" i="20"/>
  <c r="E47" i="20"/>
  <c r="E12" i="20"/>
  <c r="E73" i="20"/>
  <c r="E42" i="20"/>
  <c r="E93" i="20"/>
  <c r="E27" i="11"/>
  <c r="F9" i="20"/>
  <c r="F20" i="20"/>
  <c r="F53" i="23"/>
  <c r="F84" i="20"/>
  <c r="F23" i="23"/>
  <c r="E101" i="20"/>
  <c r="E14" i="23"/>
  <c r="E107" i="20"/>
  <c r="E53" i="23"/>
  <c r="E41" i="20"/>
  <c r="E29" i="20"/>
  <c r="E50" i="20"/>
  <c r="E24" i="20"/>
  <c r="F15" i="20"/>
  <c r="F49" i="20"/>
  <c r="F43" i="23"/>
  <c r="F41" i="20"/>
  <c r="F36" i="20"/>
  <c r="F19" i="20"/>
  <c r="F8" i="20"/>
  <c r="F71" i="23"/>
  <c r="E53" i="20"/>
  <c r="E85" i="20"/>
  <c r="E17" i="20"/>
  <c r="E89" i="20"/>
  <c r="E91" i="20"/>
  <c r="E18" i="20"/>
  <c r="E97" i="20"/>
  <c r="E34" i="20"/>
  <c r="E19" i="20"/>
  <c r="E28" i="20"/>
  <c r="E70" i="20"/>
  <c r="E10" i="20"/>
  <c r="F29" i="20"/>
  <c r="F96" i="20"/>
  <c r="F30" i="20"/>
  <c r="E75" i="20"/>
  <c r="E11" i="23"/>
  <c r="E13" i="20"/>
  <c r="E14" i="20"/>
  <c r="F66" i="20"/>
  <c r="F101" i="20"/>
  <c r="F109" i="20"/>
  <c r="F47" i="20"/>
  <c r="F73" i="23"/>
  <c r="F48" i="20"/>
  <c r="E80" i="23"/>
  <c r="F107" i="20"/>
  <c r="F89" i="20"/>
  <c r="F24" i="20"/>
  <c r="F108" i="20"/>
  <c r="G108" i="20" s="1"/>
  <c r="L108" i="20" s="1"/>
  <c r="F37" i="20"/>
  <c r="G37" i="20" s="1"/>
  <c r="L37" i="20" s="1"/>
  <c r="E95" i="20"/>
  <c r="F54" i="20"/>
  <c r="F85" i="20"/>
  <c r="E51" i="20"/>
  <c r="F102" i="20"/>
  <c r="F88" i="20"/>
  <c r="F97" i="20"/>
  <c r="F23" i="20"/>
  <c r="G23" i="20" s="1"/>
  <c r="L23" i="20" s="1"/>
  <c r="F68" i="20"/>
  <c r="E98" i="20"/>
  <c r="F99" i="20"/>
  <c r="F77" i="20"/>
  <c r="F61" i="23"/>
  <c r="E30" i="20"/>
  <c r="G30" i="20" s="1"/>
  <c r="L30" i="20" s="1"/>
  <c r="F50" i="20"/>
  <c r="G31" i="10"/>
  <c r="H41" i="13"/>
  <c r="H24" i="13" s="1"/>
  <c r="D23" i="28" s="1"/>
  <c r="G23" i="28" s="1"/>
  <c r="G54" i="10"/>
  <c r="G56" i="10" s="1"/>
  <c r="G58" i="10" s="1"/>
  <c r="G61" i="10" s="1"/>
  <c r="H35" i="13"/>
  <c r="D34" i="28" s="1"/>
  <c r="G34" i="28" s="1"/>
  <c r="F35" i="20"/>
  <c r="F16" i="23"/>
  <c r="E74" i="20"/>
  <c r="F80" i="20"/>
  <c r="G80" i="20" s="1"/>
  <c r="L80" i="20" s="1"/>
  <c r="F78" i="20"/>
  <c r="G78" i="20" s="1"/>
  <c r="L78" i="20" s="1"/>
  <c r="E100" i="11"/>
  <c r="E106" i="20"/>
  <c r="H44" i="8"/>
  <c r="I44" i="8" s="1"/>
  <c r="E33" i="24"/>
  <c r="H33" i="24"/>
  <c r="E60" i="24"/>
  <c r="H52" i="24"/>
  <c r="E61" i="11"/>
  <c r="F75" i="11"/>
  <c r="E23" i="24"/>
  <c r="E20" i="24"/>
  <c r="H31" i="24"/>
  <c r="E56" i="24"/>
  <c r="H48" i="24"/>
  <c r="E22" i="11"/>
  <c r="F100" i="20"/>
  <c r="G100" i="20" s="1"/>
  <c r="L100" i="20" s="1"/>
  <c r="F51" i="20"/>
  <c r="F83" i="20"/>
  <c r="F27" i="20"/>
  <c r="F75" i="20"/>
  <c r="F21" i="20"/>
  <c r="F71" i="20"/>
  <c r="F98" i="20"/>
  <c r="F13" i="20"/>
  <c r="G13" i="20" s="1"/>
  <c r="L13" i="20" s="1"/>
  <c r="F106" i="20"/>
  <c r="F79" i="20"/>
  <c r="F17" i="20"/>
  <c r="G17" i="20" s="1"/>
  <c r="L17" i="20" s="1"/>
  <c r="F76" i="20"/>
  <c r="C268" i="12"/>
  <c r="O266" i="12"/>
  <c r="O265" i="12"/>
  <c r="O271" i="12"/>
  <c r="C269" i="12"/>
  <c r="O270" i="12"/>
  <c r="C270" i="12"/>
  <c r="C271" i="12" s="1"/>
  <c r="O269" i="12"/>
  <c r="O268" i="12"/>
  <c r="O267" i="12"/>
  <c r="H23" i="24"/>
  <c r="E16" i="24"/>
  <c r="H15" i="24"/>
  <c r="E50" i="24"/>
  <c r="H32" i="24"/>
  <c r="O428" i="12"/>
  <c r="O430" i="12"/>
  <c r="O429" i="12"/>
  <c r="O431" i="12"/>
  <c r="O427" i="12"/>
  <c r="O432" i="12"/>
  <c r="O426" i="12"/>
  <c r="H18" i="24"/>
  <c r="G37" i="8"/>
  <c r="I37" i="8" s="1"/>
  <c r="J37" i="8" s="1"/>
  <c r="H12" i="8"/>
  <c r="I12" i="8" s="1"/>
  <c r="L12" i="8" s="1"/>
  <c r="H16" i="24"/>
  <c r="H14" i="24"/>
  <c r="G103" i="8"/>
  <c r="I103" i="8" s="1"/>
  <c r="G26" i="8"/>
  <c r="I26" i="8" s="1"/>
  <c r="H63" i="24"/>
  <c r="H62" i="24"/>
  <c r="E48" i="24"/>
  <c r="E92" i="11"/>
  <c r="F87" i="11"/>
  <c r="F25" i="11"/>
  <c r="F69" i="11"/>
  <c r="F64" i="20"/>
  <c r="F63" i="20"/>
  <c r="G63" i="20" s="1"/>
  <c r="L63" i="20" s="1"/>
  <c r="F42" i="20"/>
  <c r="G42" i="20" s="1"/>
  <c r="L42" i="20" s="1"/>
  <c r="F10" i="20"/>
  <c r="G10" i="20" s="1"/>
  <c r="L10" i="20" s="1"/>
  <c r="E61" i="20"/>
  <c r="E44" i="20"/>
  <c r="E14" i="24"/>
  <c r="E51" i="24"/>
  <c r="F74" i="11"/>
  <c r="F26" i="11"/>
  <c r="H55" i="24"/>
  <c r="H58" i="24"/>
  <c r="E40" i="24"/>
  <c r="E49" i="24"/>
  <c r="H49" i="24"/>
  <c r="H42" i="24"/>
  <c r="E49" i="20"/>
  <c r="F62" i="20"/>
  <c r="G62" i="20" s="1"/>
  <c r="L62" i="20" s="1"/>
  <c r="F94" i="20"/>
  <c r="G94" i="20" s="1"/>
  <c r="L94" i="20" s="1"/>
  <c r="F72" i="20"/>
  <c r="G72" i="20" s="1"/>
  <c r="L72" i="20" s="1"/>
  <c r="F22" i="20"/>
  <c r="F14" i="20"/>
  <c r="F74" i="20"/>
  <c r="F81" i="20"/>
  <c r="G81" i="20" s="1"/>
  <c r="L81" i="20" s="1"/>
  <c r="F67" i="20"/>
  <c r="F34" i="20"/>
  <c r="E88" i="20"/>
  <c r="F53" i="20"/>
  <c r="F52" i="20"/>
  <c r="J28" i="12"/>
  <c r="L25" i="12"/>
  <c r="H28" i="12"/>
  <c r="F80" i="11"/>
  <c r="I15" i="25"/>
  <c r="E22" i="24"/>
  <c r="E63" i="24"/>
  <c r="O323" i="12"/>
  <c r="O321" i="12"/>
  <c r="C311" i="12"/>
  <c r="C312" i="12"/>
  <c r="C313" i="12" s="1"/>
  <c r="O313" i="12"/>
  <c r="O312" i="12"/>
  <c r="O311" i="12"/>
  <c r="O310" i="12"/>
  <c r="O309" i="12"/>
  <c r="O308" i="12"/>
  <c r="O307" i="12"/>
  <c r="C310" i="12"/>
  <c r="O157" i="12"/>
  <c r="O159" i="12"/>
  <c r="C156" i="12"/>
  <c r="O158" i="12"/>
  <c r="C157" i="12"/>
  <c r="O154" i="12"/>
  <c r="O153" i="12"/>
  <c r="E51" i="23"/>
  <c r="E107" i="11"/>
  <c r="E41" i="23"/>
  <c r="E96" i="23"/>
  <c r="E63" i="11"/>
  <c r="E8" i="23"/>
  <c r="E73" i="11"/>
  <c r="E47" i="23"/>
  <c r="E78" i="11"/>
  <c r="E46" i="23"/>
  <c r="E90" i="23"/>
  <c r="E109" i="11"/>
  <c r="E80" i="11"/>
  <c r="F88" i="11"/>
  <c r="F49" i="23"/>
  <c r="F92" i="23"/>
  <c r="F92" i="11"/>
  <c r="F108" i="11"/>
  <c r="F93" i="23"/>
  <c r="G93" i="23" s="1"/>
  <c r="L93" i="23" s="1"/>
  <c r="F84" i="11"/>
  <c r="F101" i="23"/>
  <c r="F108" i="23"/>
  <c r="F13" i="11"/>
  <c r="F22" i="11"/>
  <c r="F24" i="23"/>
  <c r="F96" i="23"/>
  <c r="F82" i="23"/>
  <c r="F81" i="23"/>
  <c r="F36" i="11"/>
  <c r="F62" i="23"/>
  <c r="E45" i="23"/>
  <c r="F83" i="23"/>
  <c r="F19" i="11"/>
  <c r="E34" i="23"/>
  <c r="E13" i="11"/>
  <c r="E60" i="11"/>
  <c r="E65" i="11"/>
  <c r="E62" i="23"/>
  <c r="E43" i="23"/>
  <c r="G43" i="23" s="1"/>
  <c r="L43" i="23" s="1"/>
  <c r="E86" i="11"/>
  <c r="E76" i="23"/>
  <c r="E26" i="23"/>
  <c r="E48" i="11"/>
  <c r="E66" i="23"/>
  <c r="E82" i="11"/>
  <c r="E36" i="11"/>
  <c r="G36" i="11" s="1"/>
  <c r="L36" i="11" s="1"/>
  <c r="E36" i="23"/>
  <c r="E21" i="23"/>
  <c r="E10" i="11"/>
  <c r="E48" i="23"/>
  <c r="E45" i="11"/>
  <c r="E69" i="23"/>
  <c r="E64" i="11"/>
  <c r="E41" i="11"/>
  <c r="E59" i="23"/>
  <c r="E68" i="23"/>
  <c r="E34" i="11"/>
  <c r="E91" i="11"/>
  <c r="F48" i="11"/>
  <c r="G48" i="11" s="1"/>
  <c r="L48" i="11" s="1"/>
  <c r="F25" i="23"/>
  <c r="F14" i="23"/>
  <c r="G14" i="23" s="1"/>
  <c r="L14" i="23" s="1"/>
  <c r="F30" i="11"/>
  <c r="F9" i="11"/>
  <c r="G9" i="11" s="1"/>
  <c r="L9" i="11" s="1"/>
  <c r="F66" i="23"/>
  <c r="F78" i="11"/>
  <c r="F94" i="23"/>
  <c r="F36" i="23"/>
  <c r="F62" i="11"/>
  <c r="F58" i="11"/>
  <c r="F21" i="23"/>
  <c r="F11" i="11"/>
  <c r="F64" i="23"/>
  <c r="F84" i="23"/>
  <c r="G84" i="23" s="1"/>
  <c r="L84" i="23" s="1"/>
  <c r="F18" i="23"/>
  <c r="F70" i="23"/>
  <c r="E102" i="23"/>
  <c r="E19" i="23"/>
  <c r="F45" i="23"/>
  <c r="F46" i="20"/>
  <c r="G46" i="20" s="1"/>
  <c r="L46" i="20" s="1"/>
  <c r="F91" i="20"/>
  <c r="G91" i="20" s="1"/>
  <c r="L91" i="20" s="1"/>
  <c r="E30" i="23"/>
  <c r="E8" i="11"/>
  <c r="E88" i="23"/>
  <c r="E67" i="23"/>
  <c r="E88" i="11"/>
  <c r="G88" i="11" s="1"/>
  <c r="L88" i="11" s="1"/>
  <c r="E91" i="23"/>
  <c r="E86" i="23"/>
  <c r="E51" i="11"/>
  <c r="E61" i="23"/>
  <c r="G61" i="23" s="1"/>
  <c r="L61" i="23" s="1"/>
  <c r="E76" i="11"/>
  <c r="E85" i="11"/>
  <c r="E15" i="23"/>
  <c r="E100" i="23"/>
  <c r="G100" i="23" s="1"/>
  <c r="L100" i="23" s="1"/>
  <c r="E67" i="11"/>
  <c r="E52" i="11"/>
  <c r="E15" i="11"/>
  <c r="F68" i="11"/>
  <c r="F94" i="11"/>
  <c r="F106" i="23"/>
  <c r="F54" i="11"/>
  <c r="F10" i="23"/>
  <c r="F91" i="23"/>
  <c r="F76" i="11"/>
  <c r="G76" i="11" s="1"/>
  <c r="L76" i="11" s="1"/>
  <c r="F58" i="23"/>
  <c r="F53" i="11"/>
  <c r="G53" i="11" s="1"/>
  <c r="L53" i="11" s="1"/>
  <c r="F91" i="11"/>
  <c r="F100" i="11"/>
  <c r="G100" i="11" s="1"/>
  <c r="L100" i="11" s="1"/>
  <c r="F34" i="23"/>
  <c r="G34" i="23" s="1"/>
  <c r="L34" i="23" s="1"/>
  <c r="F106" i="11"/>
  <c r="F29" i="23"/>
  <c r="F95" i="23"/>
  <c r="E18" i="23"/>
  <c r="E22" i="20"/>
  <c r="G22" i="20" s="1"/>
  <c r="L22" i="20" s="1"/>
  <c r="F59" i="20"/>
  <c r="F12" i="20"/>
  <c r="G12" i="20" s="1"/>
  <c r="L12" i="20" s="1"/>
  <c r="E24" i="23"/>
  <c r="E75" i="23"/>
  <c r="G75" i="23" s="1"/>
  <c r="L75" i="23" s="1"/>
  <c r="E44" i="23"/>
  <c r="E107" i="23"/>
  <c r="G107" i="23" s="1"/>
  <c r="L107" i="23" s="1"/>
  <c r="E72" i="11"/>
  <c r="E95" i="11"/>
  <c r="E97" i="23"/>
  <c r="G97" i="23" s="1"/>
  <c r="L97" i="23" s="1"/>
  <c r="E71" i="23"/>
  <c r="G71" i="23" s="1"/>
  <c r="L71" i="23" s="1"/>
  <c r="E96" i="11"/>
  <c r="E77" i="11"/>
  <c r="E27" i="23"/>
  <c r="E19" i="11"/>
  <c r="E49" i="11"/>
  <c r="E99" i="23"/>
  <c r="E98" i="23"/>
  <c r="E62" i="11"/>
  <c r="E94" i="11"/>
  <c r="G94" i="11" s="1"/>
  <c r="L94" i="11" s="1"/>
  <c r="E83" i="11"/>
  <c r="F8" i="11"/>
  <c r="F15" i="11"/>
  <c r="F11" i="23"/>
  <c r="G11" i="23" s="1"/>
  <c r="L11" i="23" s="1"/>
  <c r="F99" i="11"/>
  <c r="F37" i="23"/>
  <c r="F86" i="23"/>
  <c r="F45" i="11"/>
  <c r="F37" i="11"/>
  <c r="F12" i="23"/>
  <c r="F72" i="11"/>
  <c r="F17" i="11"/>
  <c r="F87" i="23"/>
  <c r="F89" i="11"/>
  <c r="F86" i="11"/>
  <c r="F71" i="11"/>
  <c r="F9" i="23"/>
  <c r="F75" i="23"/>
  <c r="F22" i="23"/>
  <c r="E73" i="23"/>
  <c r="E58" i="23"/>
  <c r="F17" i="23"/>
  <c r="F44" i="20"/>
  <c r="E109" i="23"/>
  <c r="E89" i="11"/>
  <c r="E13" i="23"/>
  <c r="E29" i="23"/>
  <c r="G29" i="23" s="1"/>
  <c r="L29" i="23" s="1"/>
  <c r="E63" i="23"/>
  <c r="E99" i="11"/>
  <c r="E12" i="11"/>
  <c r="E64" i="23"/>
  <c r="E37" i="23"/>
  <c r="G37" i="23" s="1"/>
  <c r="L37" i="23" s="1"/>
  <c r="E23" i="11"/>
  <c r="E18" i="11"/>
  <c r="E54" i="23"/>
  <c r="G54" i="23" s="1"/>
  <c r="L54" i="23" s="1"/>
  <c r="E92" i="23"/>
  <c r="E29" i="11"/>
  <c r="E53" i="11"/>
  <c r="E16" i="23"/>
  <c r="E44" i="11"/>
  <c r="E74" i="11"/>
  <c r="E50" i="23"/>
  <c r="E101" i="23"/>
  <c r="G101" i="23" s="1"/>
  <c r="L101" i="23" s="1"/>
  <c r="E28" i="11"/>
  <c r="E98" i="11"/>
  <c r="F49" i="11"/>
  <c r="F13" i="23"/>
  <c r="G13" i="23" s="1"/>
  <c r="L13" i="23" s="1"/>
  <c r="F10" i="11"/>
  <c r="F90" i="23"/>
  <c r="F35" i="23"/>
  <c r="F101" i="11"/>
  <c r="F63" i="11"/>
  <c r="F28" i="23"/>
  <c r="G28" i="23" s="1"/>
  <c r="L28" i="23" s="1"/>
  <c r="F82" i="11"/>
  <c r="F83" i="11"/>
  <c r="F27" i="23"/>
  <c r="G27" i="23" s="1"/>
  <c r="L27" i="23" s="1"/>
  <c r="F34" i="11"/>
  <c r="F79" i="23"/>
  <c r="F20" i="23"/>
  <c r="G20" i="23" s="1"/>
  <c r="L20" i="23" s="1"/>
  <c r="F65" i="23"/>
  <c r="E87" i="23"/>
  <c r="G87" i="23" s="1"/>
  <c r="L87" i="23" s="1"/>
  <c r="E9" i="23"/>
  <c r="F41" i="23"/>
  <c r="F11" i="20"/>
  <c r="G11" i="20" s="1"/>
  <c r="L11" i="20" s="1"/>
  <c r="F42" i="23"/>
  <c r="F43" i="20"/>
  <c r="E49" i="23"/>
  <c r="G49" i="23" s="1"/>
  <c r="L49" i="23" s="1"/>
  <c r="E42" i="11"/>
  <c r="E35" i="11"/>
  <c r="E75" i="11"/>
  <c r="E12" i="23"/>
  <c r="G12" i="23" s="1"/>
  <c r="L12" i="23" s="1"/>
  <c r="E30" i="11"/>
  <c r="E84" i="11"/>
  <c r="E81" i="23"/>
  <c r="E89" i="23"/>
  <c r="G89" i="23" s="1"/>
  <c r="L89" i="23" s="1"/>
  <c r="E101" i="11"/>
  <c r="E85" i="23"/>
  <c r="E17" i="11"/>
  <c r="E59" i="11"/>
  <c r="E95" i="23"/>
  <c r="E94" i="23"/>
  <c r="E11" i="11"/>
  <c r="E50" i="11"/>
  <c r="E106" i="23"/>
  <c r="E68" i="11"/>
  <c r="G68" i="11" s="1"/>
  <c r="L68" i="11" s="1"/>
  <c r="E35" i="23"/>
  <c r="E21" i="11"/>
  <c r="E47" i="11"/>
  <c r="G47" i="11" s="1"/>
  <c r="L47" i="11" s="1"/>
  <c r="F47" i="23"/>
  <c r="F47" i="11"/>
  <c r="F19" i="23"/>
  <c r="F74" i="23"/>
  <c r="F70" i="11"/>
  <c r="G70" i="11" s="1"/>
  <c r="L70" i="11" s="1"/>
  <c r="F43" i="11"/>
  <c r="F48" i="23"/>
  <c r="G48" i="23" s="1"/>
  <c r="L48" i="23" s="1"/>
  <c r="F16" i="11"/>
  <c r="F93" i="11"/>
  <c r="F44" i="23"/>
  <c r="F99" i="23"/>
  <c r="F60" i="23"/>
  <c r="G60" i="23" s="1"/>
  <c r="L60" i="23" s="1"/>
  <c r="F46" i="11"/>
  <c r="G46" i="11" s="1"/>
  <c r="L46" i="11" s="1"/>
  <c r="F78" i="23"/>
  <c r="G78" i="23" s="1"/>
  <c r="L78" i="23" s="1"/>
  <c r="F50" i="23"/>
  <c r="G50" i="23" s="1"/>
  <c r="L50" i="23" s="1"/>
  <c r="E24" i="11"/>
  <c r="E28" i="23"/>
  <c r="F98" i="23"/>
  <c r="F46" i="23"/>
  <c r="G46" i="23" s="1"/>
  <c r="L46" i="23" s="1"/>
  <c r="F95" i="20"/>
  <c r="G95" i="20" s="1"/>
  <c r="L95" i="20" s="1"/>
  <c r="E52" i="23"/>
  <c r="E82" i="23"/>
  <c r="E58" i="11"/>
  <c r="G58" i="11" s="1"/>
  <c r="L58" i="11" s="1"/>
  <c r="E20" i="11"/>
  <c r="E79" i="23"/>
  <c r="E25" i="11"/>
  <c r="E23" i="23"/>
  <c r="G23" i="23" s="1"/>
  <c r="L23" i="23" s="1"/>
  <c r="E26" i="11"/>
  <c r="G26" i="11" s="1"/>
  <c r="L26" i="11" s="1"/>
  <c r="E83" i="23"/>
  <c r="E81" i="11"/>
  <c r="E74" i="23"/>
  <c r="E22" i="23"/>
  <c r="E79" i="11"/>
  <c r="E20" i="23"/>
  <c r="E16" i="11"/>
  <c r="E106" i="11"/>
  <c r="E42" i="23"/>
  <c r="E102" i="11"/>
  <c r="E25" i="23"/>
  <c r="G25" i="23" s="1"/>
  <c r="L25" i="23" s="1"/>
  <c r="E87" i="11"/>
  <c r="E10" i="23"/>
  <c r="G10" i="23" s="1"/>
  <c r="L10" i="23" s="1"/>
  <c r="E46" i="11"/>
  <c r="E37" i="11"/>
  <c r="G37" i="11" s="1"/>
  <c r="L37" i="11" s="1"/>
  <c r="E14" i="11"/>
  <c r="F76" i="23"/>
  <c r="F77" i="11"/>
  <c r="F88" i="23"/>
  <c r="G88" i="23" s="1"/>
  <c r="L88" i="23" s="1"/>
  <c r="F60" i="11"/>
  <c r="F35" i="11"/>
  <c r="F59" i="23"/>
  <c r="F67" i="23"/>
  <c r="F72" i="23"/>
  <c r="G72" i="23" s="1"/>
  <c r="L72" i="23" s="1"/>
  <c r="F85" i="23"/>
  <c r="F63" i="23"/>
  <c r="F102" i="23"/>
  <c r="E65" i="23"/>
  <c r="F8" i="23"/>
  <c r="G8" i="23" s="1"/>
  <c r="L8" i="23" s="1"/>
  <c r="F100" i="23"/>
  <c r="H19" i="24"/>
  <c r="J24" i="25"/>
  <c r="E47" i="24"/>
  <c r="E31" i="24"/>
  <c r="H61" i="24"/>
  <c r="H45" i="24"/>
  <c r="H29" i="24"/>
  <c r="H54" i="24"/>
  <c r="E62" i="24"/>
  <c r="E46" i="24"/>
  <c r="E30" i="24"/>
  <c r="H44" i="24"/>
  <c r="I19" i="25"/>
  <c r="E44" i="24"/>
  <c r="E28" i="24"/>
  <c r="H40" i="24"/>
  <c r="O94" i="12"/>
  <c r="O91" i="12"/>
  <c r="O89" i="12"/>
  <c r="C92" i="12"/>
  <c r="O93" i="12"/>
  <c r="O90" i="12"/>
  <c r="C91" i="12"/>
  <c r="O92" i="12"/>
  <c r="C93" i="12"/>
  <c r="C94" i="12" s="1"/>
  <c r="O88" i="12"/>
  <c r="E61" i="24"/>
  <c r="E45" i="24"/>
  <c r="E29" i="24"/>
  <c r="H59" i="24"/>
  <c r="H43" i="24"/>
  <c r="H27" i="24"/>
  <c r="H50" i="24"/>
  <c r="H24" i="24"/>
  <c r="E59" i="24"/>
  <c r="E43" i="24"/>
  <c r="E27" i="24"/>
  <c r="H57" i="24"/>
  <c r="H41" i="24"/>
  <c r="K41" i="24" s="1"/>
  <c r="E15" i="24"/>
  <c r="H46" i="24"/>
  <c r="E58" i="24"/>
  <c r="E42" i="24"/>
  <c r="E26" i="24"/>
  <c r="H36" i="24"/>
  <c r="O235" i="12"/>
  <c r="O233" i="12"/>
  <c r="O234" i="12"/>
  <c r="O232" i="12"/>
  <c r="O236" i="12"/>
  <c r="O230" i="12"/>
  <c r="O231" i="12"/>
  <c r="C233" i="12"/>
  <c r="C235" i="12"/>
  <c r="C236" i="12" s="1"/>
  <c r="C234" i="12"/>
  <c r="O127" i="12"/>
  <c r="C128" i="12"/>
  <c r="C129" i="12" s="1"/>
  <c r="O129" i="12"/>
  <c r="O126" i="12"/>
  <c r="C126" i="12"/>
  <c r="O123" i="12"/>
  <c r="O125" i="12"/>
  <c r="O128" i="12"/>
  <c r="C127" i="12"/>
  <c r="O124" i="12"/>
  <c r="O440" i="12"/>
  <c r="O444" i="12"/>
  <c r="O446" i="12"/>
  <c r="O442" i="12"/>
  <c r="C443" i="12"/>
  <c r="O445" i="12"/>
  <c r="C444" i="12"/>
  <c r="O443" i="12"/>
  <c r="O441" i="12"/>
  <c r="C445" i="12"/>
  <c r="C446" i="12" s="1"/>
  <c r="I18" i="25"/>
  <c r="C72" i="12"/>
  <c r="C73" i="12" s="1"/>
  <c r="O72" i="12"/>
  <c r="O69" i="12"/>
  <c r="O71" i="12"/>
  <c r="O68" i="12"/>
  <c r="O70" i="12"/>
  <c r="O67" i="12"/>
  <c r="C36" i="12"/>
  <c r="C35" i="12"/>
  <c r="C120" i="12"/>
  <c r="O121" i="12"/>
  <c r="O119" i="12"/>
  <c r="C121" i="12"/>
  <c r="C122" i="12" s="1"/>
  <c r="O122" i="12"/>
  <c r="O118" i="12"/>
  <c r="C119" i="12"/>
  <c r="O117" i="12"/>
  <c r="O120" i="12"/>
  <c r="O116" i="12"/>
  <c r="C290" i="12"/>
  <c r="O289" i="12"/>
  <c r="O286" i="12"/>
  <c r="O291" i="12"/>
  <c r="O292" i="12"/>
  <c r="O290" i="12"/>
  <c r="C289" i="12"/>
  <c r="O288" i="12"/>
  <c r="C291" i="12"/>
  <c r="C292" i="12" s="1"/>
  <c r="O287" i="12"/>
  <c r="C206" i="12"/>
  <c r="C205" i="12"/>
  <c r="O204" i="12"/>
  <c r="D23" i="25"/>
  <c r="G23" i="25"/>
  <c r="I23" i="25" s="1"/>
  <c r="H25" i="24"/>
  <c r="H22" i="24"/>
  <c r="G29" i="8"/>
  <c r="I29" i="8" s="1"/>
  <c r="E55" i="24"/>
  <c r="E39" i="24"/>
  <c r="E21" i="24"/>
  <c r="H53" i="24"/>
  <c r="H37" i="24"/>
  <c r="E19" i="24"/>
  <c r="K19" i="24" s="1"/>
  <c r="H38" i="24"/>
  <c r="E54" i="24"/>
  <c r="E38" i="24"/>
  <c r="H60" i="24"/>
  <c r="H28" i="24"/>
  <c r="G10" i="13"/>
  <c r="H10" i="13" s="1"/>
  <c r="D9" i="28" s="1"/>
  <c r="G9" i="28" s="1"/>
  <c r="D22" i="25"/>
  <c r="G22" i="25"/>
  <c r="I22" i="25" s="1"/>
  <c r="D21" i="25"/>
  <c r="G21" i="25"/>
  <c r="I21" i="25" s="1"/>
  <c r="C37" i="12"/>
  <c r="C38" i="12" s="1"/>
  <c r="H21" i="24"/>
  <c r="E25" i="24"/>
  <c r="H80" i="8"/>
  <c r="I80" i="8" s="1"/>
  <c r="E53" i="24"/>
  <c r="E37" i="24"/>
  <c r="K37" i="24" s="1"/>
  <c r="F37" i="24" s="1"/>
  <c r="G37" i="24" s="1"/>
  <c r="H20" i="24"/>
  <c r="H51" i="24"/>
  <c r="H35" i="24"/>
  <c r="E24" i="24"/>
  <c r="K24" i="24" s="1"/>
  <c r="H34" i="24"/>
  <c r="E52" i="24"/>
  <c r="E36" i="24"/>
  <c r="H56" i="24"/>
  <c r="K56" i="24" s="1"/>
  <c r="P56" i="24" s="1"/>
  <c r="L19" i="25"/>
  <c r="I17" i="25"/>
  <c r="G68" i="20"/>
  <c r="L68" i="20" s="1"/>
  <c r="C380" i="12"/>
  <c r="C381" i="12"/>
  <c r="O382" i="12"/>
  <c r="O383" i="12"/>
  <c r="C382" i="12"/>
  <c r="C383" i="12" s="1"/>
  <c r="O377" i="12"/>
  <c r="O379" i="12"/>
  <c r="O378" i="12"/>
  <c r="O381" i="12"/>
  <c r="O380" i="12"/>
  <c r="E54" i="11"/>
  <c r="G54" i="11" s="1"/>
  <c r="L54" i="11" s="1"/>
  <c r="E71" i="11"/>
  <c r="F80" i="23"/>
  <c r="G80" i="23" s="1"/>
  <c r="L80" i="23" s="1"/>
  <c r="F42" i="11"/>
  <c r="F20" i="11"/>
  <c r="F59" i="11"/>
  <c r="F26" i="23"/>
  <c r="G26" i="23" s="1"/>
  <c r="L26" i="23" s="1"/>
  <c r="F65" i="11"/>
  <c r="F73" i="11"/>
  <c r="F15" i="23"/>
  <c r="F51" i="23"/>
  <c r="F30" i="23"/>
  <c r="F77" i="23"/>
  <c r="G77" i="23" s="1"/>
  <c r="L77" i="23" s="1"/>
  <c r="F69" i="23"/>
  <c r="F52" i="23"/>
  <c r="G52" i="23" s="1"/>
  <c r="L52" i="23" s="1"/>
  <c r="E70" i="23"/>
  <c r="F68" i="23"/>
  <c r="F29" i="11"/>
  <c r="F109" i="23"/>
  <c r="F51" i="11"/>
  <c r="F79" i="11"/>
  <c r="F18" i="11"/>
  <c r="G18" i="11" s="1"/>
  <c r="L18" i="11" s="1"/>
  <c r="F50" i="11"/>
  <c r="G50" i="11" s="1"/>
  <c r="L50" i="11" s="1"/>
  <c r="F44" i="11"/>
  <c r="F41" i="11"/>
  <c r="G41" i="11" s="1"/>
  <c r="L41" i="11" s="1"/>
  <c r="F67" i="11"/>
  <c r="E108" i="11"/>
  <c r="G108" i="11" s="1"/>
  <c r="L108" i="11" s="1"/>
  <c r="F81" i="11"/>
  <c r="F21" i="11"/>
  <c r="F61" i="11"/>
  <c r="F24" i="11"/>
  <c r="F66" i="11"/>
  <c r="G66" i="11" s="1"/>
  <c r="L66" i="11" s="1"/>
  <c r="F52" i="11"/>
  <c r="F70" i="20"/>
  <c r="G70" i="20" s="1"/>
  <c r="L70" i="20" s="1"/>
  <c r="F109" i="11"/>
  <c r="F95" i="11"/>
  <c r="F27" i="11"/>
  <c r="G27" i="11" s="1"/>
  <c r="L27" i="11" s="1"/>
  <c r="F98" i="11"/>
  <c r="F107" i="11"/>
  <c r="G107" i="11" s="1"/>
  <c r="L107" i="11" s="1"/>
  <c r="F102" i="11"/>
  <c r="F64" i="11"/>
  <c r="F28" i="11"/>
  <c r="F12" i="11"/>
  <c r="G12" i="11" s="1"/>
  <c r="L12" i="11" s="1"/>
  <c r="F23" i="11"/>
  <c r="F85" i="11"/>
  <c r="E69" i="11"/>
  <c r="E93" i="11"/>
  <c r="E43" i="11"/>
  <c r="G43" i="11" s="1"/>
  <c r="L43" i="11" s="1"/>
  <c r="F97" i="11"/>
  <c r="G97" i="11" s="1"/>
  <c r="L97" i="11" s="1"/>
  <c r="F96" i="11"/>
  <c r="E8" i="20"/>
  <c r="G8" i="20" s="1"/>
  <c r="L8" i="20" s="1"/>
  <c r="F14" i="11"/>
  <c r="G29" i="10"/>
  <c r="G19" i="20"/>
  <c r="L19" i="20" s="1"/>
  <c r="G49" i="20"/>
  <c r="L49" i="20" s="1"/>
  <c r="E90" i="11"/>
  <c r="G90" i="11" s="1"/>
  <c r="L90" i="11" s="1"/>
  <c r="I12" i="25"/>
  <c r="G59" i="20"/>
  <c r="L59" i="20" s="1"/>
  <c r="G52" i="20"/>
  <c r="L52" i="20" s="1"/>
  <c r="G17" i="23"/>
  <c r="L17" i="23" s="1"/>
  <c r="G106" i="20"/>
  <c r="L106" i="20" s="1"/>
  <c r="G26" i="13"/>
  <c r="H26" i="13" s="1"/>
  <c r="D25" i="28" s="1"/>
  <c r="G25" i="28" s="1"/>
  <c r="G60" i="20"/>
  <c r="L60" i="20" s="1"/>
  <c r="G21" i="20"/>
  <c r="L21" i="20" s="1"/>
  <c r="G32" i="13"/>
  <c r="H32" i="13" s="1"/>
  <c r="D31" i="28" s="1"/>
  <c r="G31" i="28" s="1"/>
  <c r="G24" i="13"/>
  <c r="G45" i="23"/>
  <c r="L45" i="23" s="1"/>
  <c r="G29" i="20"/>
  <c r="L29" i="20" s="1"/>
  <c r="G98" i="23"/>
  <c r="L98" i="23" s="1"/>
  <c r="D97" i="28"/>
  <c r="G97" i="28" s="1"/>
  <c r="G27" i="13"/>
  <c r="H27" i="13" s="1"/>
  <c r="J4" i="8" s="1"/>
  <c r="G35" i="23"/>
  <c r="L35" i="23" s="1"/>
  <c r="D20" i="9"/>
  <c r="K63" i="24"/>
  <c r="I63" i="24" s="1"/>
  <c r="J63" i="24" s="1"/>
  <c r="D59" i="28"/>
  <c r="G59" i="28" s="1"/>
  <c r="D89" i="28"/>
  <c r="G89" i="28" s="1"/>
  <c r="G98" i="20"/>
  <c r="L98" i="20" s="1"/>
  <c r="G92" i="11"/>
  <c r="L92" i="11" s="1"/>
  <c r="G102" i="20"/>
  <c r="L102" i="20" s="1"/>
  <c r="D65" i="28"/>
  <c r="G65" i="28" s="1"/>
  <c r="G65" i="20"/>
  <c r="L65" i="20" s="1"/>
  <c r="G73" i="20"/>
  <c r="L73" i="20" s="1"/>
  <c r="G51" i="20"/>
  <c r="L51" i="20" s="1"/>
  <c r="G93" i="20"/>
  <c r="L93" i="20" s="1"/>
  <c r="G75" i="11"/>
  <c r="L75" i="11" s="1"/>
  <c r="G33" i="13"/>
  <c r="H33" i="13" s="1"/>
  <c r="D32" i="28" s="1"/>
  <c r="G32" i="28" s="1"/>
  <c r="G58" i="20"/>
  <c r="L58" i="20" s="1"/>
  <c r="G69" i="20"/>
  <c r="L69" i="20" s="1"/>
  <c r="G83" i="11"/>
  <c r="L83" i="11" s="1"/>
  <c r="G13" i="13"/>
  <c r="H13" i="13" s="1"/>
  <c r="D12" i="28" s="1"/>
  <c r="G12" i="28" s="1"/>
  <c r="G79" i="23"/>
  <c r="L79" i="23" s="1"/>
  <c r="G43" i="20"/>
  <c r="L43" i="20" s="1"/>
  <c r="G47" i="20"/>
  <c r="L47" i="20" s="1"/>
  <c r="G61" i="20"/>
  <c r="L61" i="20" s="1"/>
  <c r="G67" i="20"/>
  <c r="L67" i="20" s="1"/>
  <c r="G89" i="20"/>
  <c r="L89" i="20" s="1"/>
  <c r="G35" i="20"/>
  <c r="L35" i="20" s="1"/>
  <c r="G99" i="20"/>
  <c r="L99" i="20" s="1"/>
  <c r="G26" i="20"/>
  <c r="L26" i="20" s="1"/>
  <c r="G20" i="20"/>
  <c r="L20" i="20" s="1"/>
  <c r="G53" i="23"/>
  <c r="L53" i="23" s="1"/>
  <c r="G71" i="20"/>
  <c r="L71" i="20" s="1"/>
  <c r="D104" i="28"/>
  <c r="G104" i="28" s="1"/>
  <c r="G31" i="13"/>
  <c r="H31" i="13" s="1"/>
  <c r="D30" i="28" s="1"/>
  <c r="G30" i="28" s="1"/>
  <c r="G28" i="13"/>
  <c r="H28" i="13" s="1"/>
  <c r="D27" i="28" s="1"/>
  <c r="G27" i="28" s="1"/>
  <c r="G29" i="13"/>
  <c r="H29" i="13" s="1"/>
  <c r="D28" i="28" s="1"/>
  <c r="G28" i="28" s="1"/>
  <c r="G14" i="20"/>
  <c r="L14" i="20" s="1"/>
  <c r="G53" i="20"/>
  <c r="L53" i="20" s="1"/>
  <c r="G16" i="23"/>
  <c r="L16" i="23" s="1"/>
  <c r="D70" i="28"/>
  <c r="G70" i="28" s="1"/>
  <c r="D93" i="28"/>
  <c r="G93" i="28" s="1"/>
  <c r="G41" i="23"/>
  <c r="L41" i="23" s="1"/>
  <c r="G16" i="20"/>
  <c r="L16" i="20" s="1"/>
  <c r="G62" i="23"/>
  <c r="L62" i="23" s="1"/>
  <c r="G24" i="20"/>
  <c r="L24" i="20" s="1"/>
  <c r="G34" i="13"/>
  <c r="H34" i="13" s="1"/>
  <c r="D33" i="28" s="1"/>
  <c r="G33" i="28" s="1"/>
  <c r="D46" i="28"/>
  <c r="G46" i="28" s="1"/>
  <c r="G96" i="20"/>
  <c r="L96" i="20" s="1"/>
  <c r="G36" i="13"/>
  <c r="H36" i="13" s="1"/>
  <c r="D35" i="28" s="1"/>
  <c r="G35" i="28" s="1"/>
  <c r="D56" i="28"/>
  <c r="G56" i="28" s="1"/>
  <c r="G89" i="11"/>
  <c r="L89" i="11" s="1"/>
  <c r="G76" i="20"/>
  <c r="L76" i="20" s="1"/>
  <c r="G28" i="20"/>
  <c r="L28" i="20" s="1"/>
  <c r="D81" i="28"/>
  <c r="G81" i="28" s="1"/>
  <c r="D64" i="28"/>
  <c r="G64" i="28" s="1"/>
  <c r="D107" i="28"/>
  <c r="G107" i="28" s="1"/>
  <c r="D47" i="28"/>
  <c r="G47" i="28" s="1"/>
  <c r="D68" i="28"/>
  <c r="G68" i="28" s="1"/>
  <c r="D45" i="28"/>
  <c r="G45" i="28" s="1"/>
  <c r="D122" i="28"/>
  <c r="G122" i="28" s="1"/>
  <c r="D72" i="28"/>
  <c r="G72" i="28" s="1"/>
  <c r="D126" i="28"/>
  <c r="G126" i="28" s="1"/>
  <c r="D124" i="28"/>
  <c r="G124" i="28" s="1"/>
  <c r="D85" i="28"/>
  <c r="G85" i="28" s="1"/>
  <c r="D110" i="28"/>
  <c r="G110" i="28" s="1"/>
  <c r="D49" i="28"/>
  <c r="G49" i="28" s="1"/>
  <c r="D69" i="28"/>
  <c r="G69" i="28" s="1"/>
  <c r="D40" i="28"/>
  <c r="G40" i="28" s="1"/>
  <c r="D51" i="28"/>
  <c r="G51" i="28" s="1"/>
  <c r="G77" i="20"/>
  <c r="L77" i="20" s="1"/>
  <c r="D66" i="28"/>
  <c r="G66" i="28" s="1"/>
  <c r="D53" i="28"/>
  <c r="G53" i="28" s="1"/>
  <c r="D52" i="28"/>
  <c r="G52" i="28" s="1"/>
  <c r="D41" i="28"/>
  <c r="G41" i="28" s="1"/>
  <c r="D61" i="28"/>
  <c r="G61" i="28" s="1"/>
  <c r="D102" i="28"/>
  <c r="G102" i="28" s="1"/>
  <c r="D82" i="28"/>
  <c r="G82" i="28" s="1"/>
  <c r="D50" i="28"/>
  <c r="G50" i="28" s="1"/>
  <c r="D38" i="28"/>
  <c r="G38" i="28" s="1"/>
  <c r="D58" i="28"/>
  <c r="G58" i="28" s="1"/>
  <c r="D121" i="28"/>
  <c r="G121" i="28" s="1"/>
  <c r="G8" i="13"/>
  <c r="H8" i="13" s="1"/>
  <c r="D7" i="28" s="1"/>
  <c r="G7" i="28" s="1"/>
  <c r="G15" i="20"/>
  <c r="L15" i="20" s="1"/>
  <c r="G30" i="13"/>
  <c r="H30" i="13" s="1"/>
  <c r="D29" i="28" s="1"/>
  <c r="G29" i="28" s="1"/>
  <c r="G25" i="13"/>
  <c r="H25" i="13" s="1"/>
  <c r="D24" i="28" s="1"/>
  <c r="G24" i="28" s="1"/>
  <c r="G34" i="20"/>
  <c r="L34" i="20" s="1"/>
  <c r="G8" i="11"/>
  <c r="L8" i="11" s="1"/>
  <c r="G66" i="20"/>
  <c r="L66" i="20" s="1"/>
  <c r="G85" i="20"/>
  <c r="L85" i="20" s="1"/>
  <c r="G64" i="20"/>
  <c r="L64" i="20" s="1"/>
  <c r="G91" i="11"/>
  <c r="L91" i="11" s="1"/>
  <c r="G12" i="13"/>
  <c r="H12" i="13" s="1"/>
  <c r="D11" i="28" s="1"/>
  <c r="G11" i="28" s="1"/>
  <c r="G91" i="23"/>
  <c r="L91" i="23" s="1"/>
  <c r="G80" i="11"/>
  <c r="L80" i="11" s="1"/>
  <c r="L17" i="25"/>
  <c r="L18" i="25"/>
  <c r="G79" i="20"/>
  <c r="L79" i="20" s="1"/>
  <c r="G92" i="20"/>
  <c r="L92" i="20" s="1"/>
  <c r="G9" i="20"/>
  <c r="L9" i="20" s="1"/>
  <c r="G41" i="20"/>
  <c r="L41" i="20" s="1"/>
  <c r="O19" i="25"/>
  <c r="G107" i="20"/>
  <c r="L107" i="20" s="1"/>
  <c r="G45" i="20"/>
  <c r="L45" i="20" s="1"/>
  <c r="G82" i="11"/>
  <c r="L82" i="11" s="1"/>
  <c r="G86" i="20"/>
  <c r="L86" i="20" s="1"/>
  <c r="G13" i="11"/>
  <c r="L13" i="11" s="1"/>
  <c r="G25" i="20"/>
  <c r="L25" i="20" s="1"/>
  <c r="K47" i="24"/>
  <c r="P47" i="24" s="1"/>
  <c r="K31" i="24"/>
  <c r="I31" i="24" s="1"/>
  <c r="J31" i="24" s="1"/>
  <c r="G87" i="20"/>
  <c r="L87" i="20" s="1"/>
  <c r="G18" i="20"/>
  <c r="L18" i="20" s="1"/>
  <c r="G83" i="20"/>
  <c r="L83" i="20" s="1"/>
  <c r="K48" i="24"/>
  <c r="P48" i="24" s="1"/>
  <c r="G101" i="20"/>
  <c r="L101" i="20" s="1"/>
  <c r="G90" i="20"/>
  <c r="L90" i="20" s="1"/>
  <c r="G16" i="13"/>
  <c r="H16" i="13" s="1"/>
  <c r="D15" i="28" s="1"/>
  <c r="G15" i="28" s="1"/>
  <c r="K62" i="24"/>
  <c r="I62" i="24" s="1"/>
  <c r="J62" i="24" s="1"/>
  <c r="K46" i="24"/>
  <c r="F46" i="24" s="1"/>
  <c r="G46" i="24" s="1"/>
  <c r="K30" i="24"/>
  <c r="I30" i="24" s="1"/>
  <c r="J30" i="24" s="1"/>
  <c r="G37" i="13"/>
  <c r="H37" i="13" s="1"/>
  <c r="D36" i="28" s="1"/>
  <c r="G36" i="28" s="1"/>
  <c r="G34" i="11"/>
  <c r="L34" i="11" s="1"/>
  <c r="G94" i="23"/>
  <c r="L94" i="23" s="1"/>
  <c r="G44" i="23"/>
  <c r="L44" i="23" s="1"/>
  <c r="G82" i="20"/>
  <c r="L82" i="20" s="1"/>
  <c r="G36" i="20"/>
  <c r="L36" i="20" s="1"/>
  <c r="G48" i="20"/>
  <c r="L48" i="20" s="1"/>
  <c r="D27" i="9"/>
  <c r="K51" i="24"/>
  <c r="I51" i="24" s="1"/>
  <c r="J51" i="24" s="1"/>
  <c r="K35" i="24"/>
  <c r="P35" i="24" s="1"/>
  <c r="G15" i="13"/>
  <c r="H15" i="13" s="1"/>
  <c r="D14" i="28" s="1"/>
  <c r="G14" i="28" s="1"/>
  <c r="G108" i="23"/>
  <c r="L108" i="23" s="1"/>
  <c r="G84" i="20"/>
  <c r="L84" i="20" s="1"/>
  <c r="G54" i="20"/>
  <c r="L54" i="20" s="1"/>
  <c r="G75" i="20"/>
  <c r="L75" i="20" s="1"/>
  <c r="G74" i="11"/>
  <c r="L74" i="11" s="1"/>
  <c r="D14" i="9"/>
  <c r="K59" i="24"/>
  <c r="I59" i="24" s="1"/>
  <c r="J59" i="24" s="1"/>
  <c r="K27" i="24"/>
  <c r="F27" i="24" s="1"/>
  <c r="D88" i="28"/>
  <c r="G88" i="28" s="1"/>
  <c r="D118" i="28"/>
  <c r="G118" i="28" s="1"/>
  <c r="D116" i="28"/>
  <c r="G116" i="28" s="1"/>
  <c r="D115" i="28"/>
  <c r="G115" i="28" s="1"/>
  <c r="D48" i="28"/>
  <c r="G48" i="28" s="1"/>
  <c r="D67" i="28"/>
  <c r="G67" i="28" s="1"/>
  <c r="D83" i="28"/>
  <c r="G83" i="28" s="1"/>
  <c r="D100" i="28"/>
  <c r="G100" i="28" s="1"/>
  <c r="D123" i="28"/>
  <c r="G123" i="28" s="1"/>
  <c r="D37" i="28"/>
  <c r="G37" i="28" s="1"/>
  <c r="D55" i="28"/>
  <c r="G55" i="28" s="1"/>
  <c r="D73" i="28"/>
  <c r="G73" i="28" s="1"/>
  <c r="D87" i="28"/>
  <c r="G87" i="28" s="1"/>
  <c r="D109" i="28"/>
  <c r="G109" i="28" s="1"/>
  <c r="D54" i="28"/>
  <c r="G54" i="28" s="1"/>
  <c r="D76" i="28"/>
  <c r="G76" i="28" s="1"/>
  <c r="D111" i="28"/>
  <c r="G111" i="28" s="1"/>
  <c r="D60" i="28"/>
  <c r="G60" i="28" s="1"/>
  <c r="D86" i="28"/>
  <c r="G86" i="28" s="1"/>
  <c r="D117" i="28"/>
  <c r="G117" i="28" s="1"/>
  <c r="D57" i="28"/>
  <c r="G57" i="28" s="1"/>
  <c r="D79" i="28"/>
  <c r="G79" i="28" s="1"/>
  <c r="D113" i="28"/>
  <c r="G113" i="28" s="1"/>
  <c r="D39" i="28"/>
  <c r="G39" i="28" s="1"/>
  <c r="D63" i="28"/>
  <c r="G63" i="28" s="1"/>
  <c r="D96" i="28"/>
  <c r="G96" i="28" s="1"/>
  <c r="D125" i="28"/>
  <c r="G125" i="28" s="1"/>
  <c r="D43" i="28"/>
  <c r="G43" i="28" s="1"/>
  <c r="D99" i="28"/>
  <c r="G99" i="28" s="1"/>
  <c r="D42" i="28"/>
  <c r="G42" i="28" s="1"/>
  <c r="D71" i="28"/>
  <c r="G71" i="28" s="1"/>
  <c r="D98" i="28"/>
  <c r="G98" i="28" s="1"/>
  <c r="D74" i="28"/>
  <c r="G74" i="28" s="1"/>
  <c r="D44" i="28"/>
  <c r="G44" i="28" s="1"/>
  <c r="D62" i="28"/>
  <c r="G62" i="28" s="1"/>
  <c r="D75" i="28"/>
  <c r="G75" i="28" s="1"/>
  <c r="E3" i="27"/>
  <c r="D94" i="28"/>
  <c r="G94" i="28" s="1"/>
  <c r="D108" i="28"/>
  <c r="G108" i="28" s="1"/>
  <c r="D119" i="28"/>
  <c r="G119" i="28" s="1"/>
  <c r="D120" i="28"/>
  <c r="G120" i="28" s="1"/>
  <c r="D92" i="28"/>
  <c r="G92" i="28" s="1"/>
  <c r="G20" i="13"/>
  <c r="H20" i="13" s="1"/>
  <c r="G8" i="22" s="1"/>
  <c r="E8" i="22"/>
  <c r="K18" i="24"/>
  <c r="P18" i="24" s="1"/>
  <c r="E23" i="10"/>
  <c r="E24" i="10" s="1"/>
  <c r="L20" i="25"/>
  <c r="E7" i="22"/>
  <c r="G19" i="13"/>
  <c r="H19" i="13" s="1"/>
  <c r="G7" i="22" s="1"/>
  <c r="G22" i="13"/>
  <c r="H22" i="13" s="1"/>
  <c r="E10" i="22"/>
  <c r="G21" i="13"/>
  <c r="H21" i="13" s="1"/>
  <c r="E9" i="22"/>
  <c r="D114" i="28"/>
  <c r="G114" i="28" s="1"/>
  <c r="D101" i="28"/>
  <c r="G101" i="28" s="1"/>
  <c r="D112" i="28"/>
  <c r="G112" i="28" s="1"/>
  <c r="D95" i="28"/>
  <c r="G95" i="28" s="1"/>
  <c r="D91" i="28"/>
  <c r="G91" i="28" s="1"/>
  <c r="D90" i="28"/>
  <c r="G90" i="28" s="1"/>
  <c r="D84" i="28"/>
  <c r="G84" i="28" s="1"/>
  <c r="G17" i="13"/>
  <c r="H17" i="13" s="1"/>
  <c r="E5" i="22"/>
  <c r="G18" i="13"/>
  <c r="H18" i="13" s="1"/>
  <c r="E6" i="22"/>
  <c r="K53" i="24"/>
  <c r="F53" i="24" s="1"/>
  <c r="G53" i="24" s="1"/>
  <c r="K20" i="24"/>
  <c r="P20" i="24" s="1"/>
  <c r="K15" i="24"/>
  <c r="P15" i="24" s="1"/>
  <c r="K32" i="24"/>
  <c r="F32" i="24" s="1"/>
  <c r="D105" i="28"/>
  <c r="G105" i="28" s="1"/>
  <c r="D103" i="28"/>
  <c r="G103" i="28" s="1"/>
  <c r="D80" i="28"/>
  <c r="G80" i="28" s="1"/>
  <c r="D78" i="28"/>
  <c r="G78" i="28" s="1"/>
  <c r="D77" i="28"/>
  <c r="G77" i="28" s="1"/>
  <c r="D106" i="28"/>
  <c r="G106" i="28" s="1"/>
  <c r="K16" i="24"/>
  <c r="P16" i="24" s="1"/>
  <c r="K49" i="24"/>
  <c r="I49" i="24" s="1"/>
  <c r="J49" i="24" s="1"/>
  <c r="K33" i="24"/>
  <c r="P33" i="24" s="1"/>
  <c r="K60" i="24"/>
  <c r="I60" i="24" s="1"/>
  <c r="J60" i="24" s="1"/>
  <c r="K61" i="24"/>
  <c r="F61" i="24" s="1"/>
  <c r="K45" i="24"/>
  <c r="F45" i="24" s="1"/>
  <c r="K29" i="24"/>
  <c r="P29" i="24" s="1"/>
  <c r="K55" i="24"/>
  <c r="F55" i="24" s="1"/>
  <c r="K39" i="24"/>
  <c r="F39" i="24" s="1"/>
  <c r="K50" i="24"/>
  <c r="P50" i="24" s="1"/>
  <c r="K34" i="24"/>
  <c r="F34" i="24" s="1"/>
  <c r="K42" i="24"/>
  <c r="K54" i="24"/>
  <c r="K38" i="24"/>
  <c r="K44" i="24"/>
  <c r="I47" i="24"/>
  <c r="J47" i="24" s="1"/>
  <c r="K58" i="24"/>
  <c r="K26" i="24"/>
  <c r="K40" i="24"/>
  <c r="K57" i="24"/>
  <c r="K52" i="24"/>
  <c r="K36" i="24"/>
  <c r="O24" i="25"/>
  <c r="L24" i="25"/>
  <c r="L30" i="8"/>
  <c r="J30" i="8"/>
  <c r="J56" i="8"/>
  <c r="J91" i="8"/>
  <c r="J39" i="8"/>
  <c r="L39" i="8"/>
  <c r="J46" i="8"/>
  <c r="J12" i="8"/>
  <c r="L37" i="8"/>
  <c r="L47" i="8"/>
  <c r="I24" i="8"/>
  <c r="L24" i="8" s="1"/>
  <c r="J82" i="8"/>
  <c r="L82" i="8"/>
  <c r="J60" i="8"/>
  <c r="I67" i="8"/>
  <c r="L67" i="8" s="1"/>
  <c r="J53" i="8"/>
  <c r="I105" i="8"/>
  <c r="L105" i="8" s="1"/>
  <c r="J49" i="8"/>
  <c r="L49" i="8"/>
  <c r="L20" i="8"/>
  <c r="J20" i="8"/>
  <c r="I9" i="8"/>
  <c r="J9" i="8" s="1"/>
  <c r="L15" i="8"/>
  <c r="J90" i="8"/>
  <c r="L89" i="8"/>
  <c r="J10" i="8"/>
  <c r="L52" i="8"/>
  <c r="J22" i="8"/>
  <c r="L22" i="8"/>
  <c r="L85" i="8"/>
  <c r="J85" i="8"/>
  <c r="J28" i="8"/>
  <c r="L74" i="8"/>
  <c r="L45" i="8"/>
  <c r="L34" i="8"/>
  <c r="L98" i="8"/>
  <c r="J99" i="8"/>
  <c r="L42" i="8"/>
  <c r="L101" i="8"/>
  <c r="J33" i="8"/>
  <c r="L33" i="8"/>
  <c r="L14" i="8"/>
  <c r="J14" i="8"/>
  <c r="L32" i="8"/>
  <c r="J32" i="8"/>
  <c r="J107" i="8"/>
  <c r="L107" i="8"/>
  <c r="L55" i="8"/>
  <c r="J55" i="8"/>
  <c r="L77" i="8"/>
  <c r="J77" i="8"/>
  <c r="J84" i="8"/>
  <c r="J97" i="8"/>
  <c r="J40" i="8"/>
  <c r="L81" i="8"/>
  <c r="L43" i="8"/>
  <c r="J68" i="8"/>
  <c r="J69" i="8"/>
  <c r="J78" i="8"/>
  <c r="L78" i="8"/>
  <c r="I48" i="8"/>
  <c r="L48" i="8" s="1"/>
  <c r="E4" i="8"/>
  <c r="L59" i="8"/>
  <c r="L109" i="8"/>
  <c r="J109" i="8"/>
  <c r="L63" i="8"/>
  <c r="J63" i="8"/>
  <c r="L95" i="8"/>
  <c r="J95" i="8"/>
  <c r="J79" i="8"/>
  <c r="L79" i="8"/>
  <c r="J35" i="8"/>
  <c r="J83" i="8"/>
  <c r="L29" i="8"/>
  <c r="J29" i="8"/>
  <c r="L80" i="8"/>
  <c r="J80" i="8"/>
  <c r="J75" i="8"/>
  <c r="I21" i="8"/>
  <c r="L21" i="8" s="1"/>
  <c r="L86" i="8"/>
  <c r="L108" i="8"/>
  <c r="J92" i="8"/>
  <c r="L58" i="8"/>
  <c r="J58" i="8"/>
  <c r="J66" i="8"/>
  <c r="I23" i="8"/>
  <c r="J23" i="8" s="1"/>
  <c r="J13" i="8"/>
  <c r="L13" i="8"/>
  <c r="J51" i="8"/>
  <c r="L51" i="8"/>
  <c r="L18" i="8"/>
  <c r="J18" i="8"/>
  <c r="L17" i="8"/>
  <c r="J17" i="8"/>
  <c r="J88" i="8"/>
  <c r="L88" i="8"/>
  <c r="L11" i="8"/>
  <c r="J11" i="8"/>
  <c r="L25" i="8"/>
  <c r="J25" i="8"/>
  <c r="L65" i="8"/>
  <c r="J65" i="8"/>
  <c r="L57" i="8"/>
  <c r="J57" i="8"/>
  <c r="J44" i="8"/>
  <c r="L44" i="8"/>
  <c r="J19" i="8"/>
  <c r="L19" i="8"/>
  <c r="I76" i="8"/>
  <c r="J106" i="8"/>
  <c r="L106" i="8"/>
  <c r="L64" i="8"/>
  <c r="J64" i="8"/>
  <c r="J102" i="8"/>
  <c r="L102" i="8"/>
  <c r="L41" i="8"/>
  <c r="J41" i="8"/>
  <c r="J100" i="8"/>
  <c r="L100" i="8"/>
  <c r="L26" i="8"/>
  <c r="J26" i="8"/>
  <c r="L73" i="8"/>
  <c r="J73" i="8"/>
  <c r="L70" i="8"/>
  <c r="J70" i="8"/>
  <c r="J27" i="8"/>
  <c r="L27" i="8"/>
  <c r="L93" i="8"/>
  <c r="J93" i="8"/>
  <c r="L71" i="8"/>
  <c r="J71" i="8"/>
  <c r="L54" i="8"/>
  <c r="J54" i="8"/>
  <c r="J50" i="8"/>
  <c r="L50" i="8"/>
  <c r="E3" i="8"/>
  <c r="D4" i="8"/>
  <c r="J36" i="8"/>
  <c r="L36" i="8"/>
  <c r="I8" i="8"/>
  <c r="D3" i="8"/>
  <c r="J61" i="8"/>
  <c r="L61" i="8"/>
  <c r="L104" i="8"/>
  <c r="J104" i="8"/>
  <c r="J31" i="8"/>
  <c r="L31" i="8"/>
  <c r="I38" i="8"/>
  <c r="L87" i="8"/>
  <c r="J87" i="8"/>
  <c r="J72" i="8"/>
  <c r="L72" i="8"/>
  <c r="L16" i="8"/>
  <c r="J16" i="8"/>
  <c r="J94" i="8"/>
  <c r="L94" i="8"/>
  <c r="J62" i="8"/>
  <c r="L62" i="8"/>
  <c r="I96" i="8"/>
  <c r="L103" i="8"/>
  <c r="J103" i="8"/>
  <c r="K26" i="25"/>
  <c r="H26" i="25"/>
  <c r="I14" i="25"/>
  <c r="L28" i="12"/>
  <c r="E22" i="9"/>
  <c r="E29" i="9" s="1"/>
  <c r="H112" i="23"/>
  <c r="D13" i="28"/>
  <c r="G13" i="28" s="1"/>
  <c r="K23" i="24"/>
  <c r="I23" i="24" s="1"/>
  <c r="K14" i="24"/>
  <c r="E17" i="24"/>
  <c r="H17" i="24"/>
  <c r="K22" i="24"/>
  <c r="O195" i="12"/>
  <c r="C199" i="12"/>
  <c r="C198" i="12"/>
  <c r="O196" i="12"/>
  <c r="O201" i="12"/>
  <c r="O199" i="12"/>
  <c r="C200" i="12"/>
  <c r="C201" i="12" s="1"/>
  <c r="O197" i="12"/>
  <c r="O198" i="12"/>
  <c r="O200" i="12"/>
  <c r="K21" i="24"/>
  <c r="I21" i="24" s="1"/>
  <c r="O47" i="12"/>
  <c r="C49" i="12"/>
  <c r="C51" i="12"/>
  <c r="C52" i="12" s="1"/>
  <c r="O46" i="12"/>
  <c r="C50" i="12"/>
  <c r="O48" i="12"/>
  <c r="O51" i="12"/>
  <c r="O49" i="12"/>
  <c r="O50" i="12"/>
  <c r="O52" i="12"/>
  <c r="F13" i="25"/>
  <c r="J13" i="25"/>
  <c r="J16" i="25"/>
  <c r="J14" i="25"/>
  <c r="O15" i="25"/>
  <c r="L15" i="25"/>
  <c r="I10" i="25"/>
  <c r="D11" i="25"/>
  <c r="D26" i="25" s="1"/>
  <c r="G11" i="25"/>
  <c r="I11" i="25" s="1"/>
  <c r="F10" i="25"/>
  <c r="J10" i="25"/>
  <c r="C58" i="12"/>
  <c r="C59" i="12" s="1"/>
  <c r="O55" i="12"/>
  <c r="O53" i="12"/>
  <c r="O57" i="12"/>
  <c r="O54" i="12"/>
  <c r="O56" i="12"/>
  <c r="C56" i="12"/>
  <c r="O59" i="12"/>
  <c r="C57" i="12"/>
  <c r="O58" i="12"/>
  <c r="J12" i="25"/>
  <c r="F12" i="25"/>
  <c r="F18" i="24"/>
  <c r="I18" i="24"/>
  <c r="F16" i="24"/>
  <c r="F23" i="24"/>
  <c r="I14" i="24"/>
  <c r="F14" i="24"/>
  <c r="I22" i="24"/>
  <c r="F22" i="24"/>
  <c r="G74" i="20" l="1"/>
  <c r="L74" i="20" s="1"/>
  <c r="G98" i="11"/>
  <c r="L98" i="11" s="1"/>
  <c r="G30" i="11"/>
  <c r="L30" i="11" s="1"/>
  <c r="G99" i="11"/>
  <c r="L99" i="11" s="1"/>
  <c r="G106" i="11"/>
  <c r="L106" i="11" s="1"/>
  <c r="G97" i="20"/>
  <c r="L97" i="20" s="1"/>
  <c r="G36" i="23"/>
  <c r="L36" i="23" s="1"/>
  <c r="G99" i="23"/>
  <c r="L99" i="23" s="1"/>
  <c r="G63" i="11"/>
  <c r="L63" i="11" s="1"/>
  <c r="G109" i="20"/>
  <c r="L109" i="20" s="1"/>
  <c r="G11" i="11"/>
  <c r="L11" i="11" s="1"/>
  <c r="G92" i="23"/>
  <c r="L92" i="23" s="1"/>
  <c r="G45" i="11"/>
  <c r="L45" i="11" s="1"/>
  <c r="G25" i="11"/>
  <c r="L25" i="11" s="1"/>
  <c r="G64" i="11"/>
  <c r="L64" i="11" s="1"/>
  <c r="G90" i="23"/>
  <c r="L90" i="23" s="1"/>
  <c r="G77" i="11"/>
  <c r="L77" i="11" s="1"/>
  <c r="G59" i="23"/>
  <c r="L59" i="23" s="1"/>
  <c r="G102" i="11"/>
  <c r="L102" i="11" s="1"/>
  <c r="G67" i="11"/>
  <c r="L67" i="11" s="1"/>
  <c r="G101" i="11"/>
  <c r="L101" i="11" s="1"/>
  <c r="G73" i="23"/>
  <c r="L73" i="23" s="1"/>
  <c r="G27" i="20"/>
  <c r="L27" i="20" s="1"/>
  <c r="G50" i="20"/>
  <c r="L50" i="20" s="1"/>
  <c r="G85" i="23"/>
  <c r="L85" i="23" s="1"/>
  <c r="G78" i="11"/>
  <c r="L78" i="11" s="1"/>
  <c r="G22" i="11"/>
  <c r="L22" i="11" s="1"/>
  <c r="G19" i="11"/>
  <c r="L19" i="11" s="1"/>
  <c r="G76" i="23"/>
  <c r="L76" i="23" s="1"/>
  <c r="G82" i="23"/>
  <c r="L82" i="23" s="1"/>
  <c r="G69" i="11"/>
  <c r="L69" i="11" s="1"/>
  <c r="G95" i="11"/>
  <c r="L95" i="11" s="1"/>
  <c r="G81" i="11"/>
  <c r="L81" i="11" s="1"/>
  <c r="G51" i="11"/>
  <c r="L51" i="11" s="1"/>
  <c r="G30" i="23"/>
  <c r="L30" i="23" s="1"/>
  <c r="G51" i="23"/>
  <c r="L51" i="23" s="1"/>
  <c r="G9" i="23"/>
  <c r="L9" i="23" s="1"/>
  <c r="G19" i="23"/>
  <c r="L19" i="23" s="1"/>
  <c r="G29" i="11"/>
  <c r="L29" i="11" s="1"/>
  <c r="G87" i="11"/>
  <c r="L87" i="11" s="1"/>
  <c r="G22" i="23"/>
  <c r="L22" i="23" s="1"/>
  <c r="G16" i="11"/>
  <c r="L16" i="11" s="1"/>
  <c r="G95" i="23"/>
  <c r="L95" i="23" s="1"/>
  <c r="G10" i="11"/>
  <c r="L10" i="11" s="1"/>
  <c r="G44" i="11"/>
  <c r="L44" i="11" s="1"/>
  <c r="G24" i="23"/>
  <c r="L24" i="23" s="1"/>
  <c r="G67" i="23"/>
  <c r="L67" i="23" s="1"/>
  <c r="G81" i="23"/>
  <c r="L81" i="23" s="1"/>
  <c r="G96" i="23"/>
  <c r="L96" i="23" s="1"/>
  <c r="G88" i="20"/>
  <c r="L88" i="20" s="1"/>
  <c r="G52" i="11"/>
  <c r="L52" i="11" s="1"/>
  <c r="G73" i="11"/>
  <c r="L73" i="11" s="1"/>
  <c r="G44" i="20"/>
  <c r="L44" i="20" s="1"/>
  <c r="G86" i="23"/>
  <c r="L86" i="23" s="1"/>
  <c r="G61" i="11"/>
  <c r="L61" i="11" s="1"/>
  <c r="G109" i="23"/>
  <c r="L109" i="23" s="1"/>
  <c r="G102" i="23"/>
  <c r="L102" i="23" s="1"/>
  <c r="G62" i="11"/>
  <c r="L62" i="11" s="1"/>
  <c r="G60" i="11"/>
  <c r="L60" i="11" s="1"/>
  <c r="G84" i="11"/>
  <c r="L84" i="11" s="1"/>
  <c r="G70" i="23"/>
  <c r="L70" i="23" s="1"/>
  <c r="G65" i="11"/>
  <c r="L65" i="11" s="1"/>
  <c r="G42" i="23"/>
  <c r="L42" i="23" s="1"/>
  <c r="G85" i="11"/>
  <c r="L85" i="11" s="1"/>
  <c r="G79" i="11"/>
  <c r="L79" i="11" s="1"/>
  <c r="G93" i="11"/>
  <c r="L93" i="11" s="1"/>
  <c r="G14" i="11"/>
  <c r="L14" i="11" s="1"/>
  <c r="G23" i="11"/>
  <c r="L23" i="11" s="1"/>
  <c r="G33" i="10"/>
  <c r="G36" i="10" s="1"/>
  <c r="G21" i="11"/>
  <c r="L21" i="11" s="1"/>
  <c r="G69" i="23"/>
  <c r="L69" i="23" s="1"/>
  <c r="G59" i="11"/>
  <c r="L59" i="11" s="1"/>
  <c r="G35" i="11"/>
  <c r="L35" i="11" s="1"/>
  <c r="G24" i="11"/>
  <c r="L24" i="11" s="1"/>
  <c r="G20" i="11"/>
  <c r="L20" i="11" s="1"/>
  <c r="G109" i="11"/>
  <c r="L109" i="11" s="1"/>
  <c r="G96" i="11"/>
  <c r="L96" i="11" s="1"/>
  <c r="G15" i="23"/>
  <c r="L15" i="23" s="1"/>
  <c r="G71" i="11"/>
  <c r="L71" i="11" s="1"/>
  <c r="P24" i="24"/>
  <c r="I24" i="24"/>
  <c r="J24" i="24" s="1"/>
  <c r="F24" i="24"/>
  <c r="G24" i="24" s="1"/>
  <c r="G106" i="23"/>
  <c r="L106" i="23" s="1"/>
  <c r="G18" i="23"/>
  <c r="L18" i="23" s="1"/>
  <c r="G66" i="23"/>
  <c r="L66" i="23" s="1"/>
  <c r="I20" i="24"/>
  <c r="J20" i="24" s="1"/>
  <c r="F21" i="24"/>
  <c r="L21" i="24" s="1"/>
  <c r="M21" i="24" s="1"/>
  <c r="K25" i="24"/>
  <c r="P25" i="24" s="1"/>
  <c r="H103" i="11" a="1"/>
  <c r="H103" i="11" s="1"/>
  <c r="K43" i="24"/>
  <c r="P43" i="24" s="1"/>
  <c r="K28" i="24"/>
  <c r="P28" i="24" s="1"/>
  <c r="G74" i="23"/>
  <c r="L74" i="23" s="1"/>
  <c r="G42" i="11"/>
  <c r="L42" i="11" s="1"/>
  <c r="G65" i="23"/>
  <c r="L65" i="23" s="1"/>
  <c r="G28" i="11"/>
  <c r="L28" i="11" s="1"/>
  <c r="G63" i="23"/>
  <c r="L63" i="23" s="1"/>
  <c r="G17" i="11"/>
  <c r="L17" i="11" s="1"/>
  <c r="G49" i="11"/>
  <c r="L49" i="11" s="1"/>
  <c r="G72" i="11"/>
  <c r="L72" i="11" s="1"/>
  <c r="G58" i="23"/>
  <c r="L58" i="23" s="1"/>
  <c r="G15" i="11"/>
  <c r="L15" i="11" s="1"/>
  <c r="G64" i="23"/>
  <c r="L64" i="23" s="1"/>
  <c r="G68" i="23"/>
  <c r="L68" i="23" s="1"/>
  <c r="G21" i="23"/>
  <c r="L21" i="23" s="1"/>
  <c r="G86" i="11"/>
  <c r="L86" i="11" s="1"/>
  <c r="G83" i="23"/>
  <c r="L83" i="23" s="1"/>
  <c r="G47" i="23"/>
  <c r="L47" i="23" s="1"/>
  <c r="I19" i="24"/>
  <c r="J19" i="24" s="1"/>
  <c r="F19" i="24"/>
  <c r="F20" i="24"/>
  <c r="F22" i="25"/>
  <c r="J22" i="25"/>
  <c r="J23" i="25"/>
  <c r="F23" i="25"/>
  <c r="I15" i="24"/>
  <c r="J15" i="24" s="1"/>
  <c r="H55" i="20" a="1"/>
  <c r="H55" i="20" s="1"/>
  <c r="H56" i="20" s="1"/>
  <c r="F15" i="24"/>
  <c r="G15" i="24" s="1"/>
  <c r="I16" i="24"/>
  <c r="L16" i="24" s="1"/>
  <c r="M16" i="24" s="1"/>
  <c r="F21" i="25"/>
  <c r="J21" i="25"/>
  <c r="P51" i="24"/>
  <c r="D22" i="9"/>
  <c r="D29" i="9" s="1"/>
  <c r="D34" i="9" s="1"/>
  <c r="F63" i="24"/>
  <c r="L63" i="24" s="1"/>
  <c r="M63" i="24" s="1"/>
  <c r="E53" i="10"/>
  <c r="D26" i="28"/>
  <c r="G26" i="28" s="1"/>
  <c r="P63" i="24"/>
  <c r="E11" i="10"/>
  <c r="E12" i="10" s="1"/>
  <c r="F51" i="24"/>
  <c r="G51" i="24" s="1"/>
  <c r="F31" i="24"/>
  <c r="G31" i="24" s="1"/>
  <c r="I53" i="24"/>
  <c r="J53" i="24" s="1"/>
  <c r="P27" i="24"/>
  <c r="F56" i="24"/>
  <c r="G56" i="24" s="1"/>
  <c r="F48" i="24"/>
  <c r="G48" i="24" s="1"/>
  <c r="P46" i="24"/>
  <c r="F29" i="24"/>
  <c r="G29" i="24" s="1"/>
  <c r="E49" i="10"/>
  <c r="E50" i="10" s="1"/>
  <c r="P30" i="24"/>
  <c r="F30" i="24"/>
  <c r="G30" i="24" s="1"/>
  <c r="I46" i="24"/>
  <c r="J46" i="24" s="1"/>
  <c r="J3" i="8"/>
  <c r="I56" i="24"/>
  <c r="J56" i="24" s="1"/>
  <c r="P62" i="24"/>
  <c r="E27" i="10"/>
  <c r="E15" i="10"/>
  <c r="E16" i="10" s="1"/>
  <c r="E55" i="10"/>
  <c r="E54" i="10"/>
  <c r="F47" i="24"/>
  <c r="L47" i="24" s="1"/>
  <c r="M47" i="24" s="1"/>
  <c r="P53" i="24"/>
  <c r="P59" i="24"/>
  <c r="P31" i="24"/>
  <c r="F62" i="24"/>
  <c r="G62" i="24" s="1"/>
  <c r="G32" i="20"/>
  <c r="P39" i="24"/>
  <c r="E28" i="10"/>
  <c r="I55" i="24"/>
  <c r="J55" i="24" s="1"/>
  <c r="I39" i="24"/>
  <c r="J39" i="24" s="1"/>
  <c r="G39" i="20"/>
  <c r="F50" i="24"/>
  <c r="G50" i="24" s="1"/>
  <c r="I35" i="24"/>
  <c r="J35" i="24" s="1"/>
  <c r="F35" i="24"/>
  <c r="G35" i="24" s="1"/>
  <c r="G104" i="20"/>
  <c r="I27" i="24"/>
  <c r="J27" i="24" s="1"/>
  <c r="F33" i="24"/>
  <c r="G33" i="24" s="1"/>
  <c r="G56" i="23"/>
  <c r="L56" i="23" s="1"/>
  <c r="F28" i="24"/>
  <c r="G28" i="24" s="1"/>
  <c r="I48" i="24"/>
  <c r="J48" i="24" s="1"/>
  <c r="I29" i="24"/>
  <c r="J29" i="24" s="1"/>
  <c r="D127" i="28"/>
  <c r="E31" i="10"/>
  <c r="J18" i="24"/>
  <c r="G18" i="24"/>
  <c r="L18" i="24"/>
  <c r="M18" i="24" s="1"/>
  <c r="G10" i="22"/>
  <c r="D21" i="28"/>
  <c r="G21" i="28" s="1"/>
  <c r="I32" i="24"/>
  <c r="J32" i="24" s="1"/>
  <c r="I28" i="24"/>
  <c r="J28" i="24" s="1"/>
  <c r="F59" i="24"/>
  <c r="G59" i="24" s="1"/>
  <c r="P32" i="24"/>
  <c r="G6" i="22"/>
  <c r="D17" i="28"/>
  <c r="G17" i="28" s="1"/>
  <c r="D18" i="28"/>
  <c r="G18" i="28" s="1"/>
  <c r="D19" i="28"/>
  <c r="G19" i="28" s="1"/>
  <c r="P37" i="24"/>
  <c r="H43" i="13"/>
  <c r="I37" i="24"/>
  <c r="J37" i="24" s="1"/>
  <c r="G5" i="22"/>
  <c r="D16" i="28"/>
  <c r="G16" i="28" s="1"/>
  <c r="F49" i="24"/>
  <c r="G49" i="24" s="1"/>
  <c r="F60" i="24"/>
  <c r="L60" i="24" s="1"/>
  <c r="M60" i="24" s="1"/>
  <c r="I50" i="24"/>
  <c r="J50" i="24" s="1"/>
  <c r="D20" i="28"/>
  <c r="G20" i="28" s="1"/>
  <c r="G9" i="22"/>
  <c r="G16" i="24"/>
  <c r="I45" i="24"/>
  <c r="J45" i="24" s="1"/>
  <c r="P55" i="24"/>
  <c r="D35" i="9"/>
  <c r="E42" i="10"/>
  <c r="E44" i="10" s="1"/>
  <c r="P45" i="24"/>
  <c r="P34" i="24"/>
  <c r="I61" i="24"/>
  <c r="J61" i="24" s="1"/>
  <c r="P60" i="24"/>
  <c r="I34" i="24"/>
  <c r="J34" i="24" s="1"/>
  <c r="P61" i="24"/>
  <c r="P49" i="24"/>
  <c r="I33" i="24"/>
  <c r="J33" i="24" s="1"/>
  <c r="G39" i="24"/>
  <c r="F42" i="24"/>
  <c r="I42" i="24"/>
  <c r="J42" i="24" s="1"/>
  <c r="P42" i="24"/>
  <c r="F40" i="24"/>
  <c r="I40" i="24"/>
  <c r="J40" i="24" s="1"/>
  <c r="P40" i="24"/>
  <c r="P36" i="24"/>
  <c r="F36" i="24"/>
  <c r="I36" i="24"/>
  <c r="J36" i="24" s="1"/>
  <c r="F58" i="24"/>
  <c r="I58" i="24"/>
  <c r="J58" i="24" s="1"/>
  <c r="P58" i="24"/>
  <c r="G61" i="24"/>
  <c r="G34" i="24"/>
  <c r="G27" i="24"/>
  <c r="P52" i="24"/>
  <c r="I52" i="24"/>
  <c r="J52" i="24" s="1"/>
  <c r="F52" i="24"/>
  <c r="F41" i="24"/>
  <c r="I41" i="24"/>
  <c r="J41" i="24" s="1"/>
  <c r="P41" i="24"/>
  <c r="G45" i="24"/>
  <c r="F38" i="24"/>
  <c r="P38" i="24"/>
  <c r="I38" i="24"/>
  <c r="J38" i="24" s="1"/>
  <c r="G55" i="24"/>
  <c r="G32" i="24"/>
  <c r="F57" i="24"/>
  <c r="P57" i="24"/>
  <c r="I57" i="24"/>
  <c r="J57" i="24" s="1"/>
  <c r="F26" i="24"/>
  <c r="I26" i="24"/>
  <c r="J26" i="24" s="1"/>
  <c r="P26" i="24"/>
  <c r="P44" i="24"/>
  <c r="F44" i="24"/>
  <c r="I44" i="24"/>
  <c r="J44" i="24" s="1"/>
  <c r="F54" i="24"/>
  <c r="I54" i="24"/>
  <c r="J54" i="24" s="1"/>
  <c r="P54" i="24"/>
  <c r="L9" i="8"/>
  <c r="J67" i="8"/>
  <c r="J105" i="8"/>
  <c r="J48" i="8"/>
  <c r="J24" i="8"/>
  <c r="L23" i="8"/>
  <c r="J21" i="8"/>
  <c r="F4" i="8"/>
  <c r="L76" i="8"/>
  <c r="J76" i="8"/>
  <c r="J8" i="8"/>
  <c r="L8" i="8"/>
  <c r="F3" i="8"/>
  <c r="J96" i="8"/>
  <c r="L96" i="8"/>
  <c r="J38" i="8"/>
  <c r="L38" i="8"/>
  <c r="L22" i="24"/>
  <c r="M22" i="24" s="1"/>
  <c r="G22" i="24"/>
  <c r="J22" i="24"/>
  <c r="L14" i="24"/>
  <c r="G14" i="24"/>
  <c r="J14" i="24"/>
  <c r="J21" i="24"/>
  <c r="G23" i="24"/>
  <c r="L23" i="24"/>
  <c r="M23" i="24" s="1"/>
  <c r="J23" i="24"/>
  <c r="K17" i="24"/>
  <c r="P22" i="24"/>
  <c r="E65" i="24"/>
  <c r="P14" i="24"/>
  <c r="P21" i="24"/>
  <c r="H65" i="24"/>
  <c r="E12" i="24"/>
  <c r="H12" i="24"/>
  <c r="P23" i="24"/>
  <c r="P19" i="24"/>
  <c r="H38" i="20" a="1"/>
  <c r="H38" i="20" s="1"/>
  <c r="L12" i="25"/>
  <c r="O12" i="25"/>
  <c r="F11" i="25"/>
  <c r="F26" i="25" s="1"/>
  <c r="J11" i="25"/>
  <c r="L14" i="25"/>
  <c r="O14" i="25"/>
  <c r="G26" i="25"/>
  <c r="O16" i="25"/>
  <c r="L16" i="25"/>
  <c r="H55" i="11" a="1"/>
  <c r="H55" i="11" s="1"/>
  <c r="I26" i="25"/>
  <c r="H31" i="11" a="1"/>
  <c r="H31" i="11" s="1"/>
  <c r="O13" i="25"/>
  <c r="L13" i="25"/>
  <c r="H38" i="11" a="1"/>
  <c r="H38" i="11" s="1"/>
  <c r="H31" i="20" a="1"/>
  <c r="H31" i="20" s="1"/>
  <c r="L10" i="25"/>
  <c r="O10" i="25"/>
  <c r="H103" i="20" a="1"/>
  <c r="H103" i="20" s="1"/>
  <c r="G110" i="20" l="1"/>
  <c r="L110" i="20" s="1"/>
  <c r="G39" i="23"/>
  <c r="I39" i="23" s="1"/>
  <c r="G56" i="20"/>
  <c r="G112" i="20" s="1"/>
  <c r="G110" i="23"/>
  <c r="L110" i="23" s="1"/>
  <c r="G110" i="11"/>
  <c r="I110" i="11" s="1"/>
  <c r="G39" i="11"/>
  <c r="G21" i="24"/>
  <c r="L20" i="24"/>
  <c r="M20" i="24" s="1"/>
  <c r="J16" i="24"/>
  <c r="L24" i="24"/>
  <c r="M24" i="24" s="1"/>
  <c r="G56" i="11"/>
  <c r="I43" i="24"/>
  <c r="J43" i="24" s="1"/>
  <c r="F43" i="24"/>
  <c r="G43" i="24" s="1"/>
  <c r="F25" i="24"/>
  <c r="G25" i="24" s="1"/>
  <c r="I25" i="24"/>
  <c r="J25" i="24" s="1"/>
  <c r="G104" i="23"/>
  <c r="I104" i="23" s="1"/>
  <c r="G104" i="11"/>
  <c r="G20" i="24"/>
  <c r="G32" i="23"/>
  <c r="L32" i="23" s="1"/>
  <c r="K65" i="24"/>
  <c r="G32" i="11"/>
  <c r="L19" i="24"/>
  <c r="M19" i="24" s="1"/>
  <c r="G19" i="24"/>
  <c r="L15" i="24"/>
  <c r="M15" i="24" s="1"/>
  <c r="O21" i="25"/>
  <c r="L21" i="25"/>
  <c r="L22" i="25"/>
  <c r="O22" i="25"/>
  <c r="L55" i="20"/>
  <c r="L23" i="25"/>
  <c r="O23" i="25"/>
  <c r="I17" i="24"/>
  <c r="F17" i="24"/>
  <c r="G17" i="24" s="1"/>
  <c r="G63" i="24"/>
  <c r="L39" i="23"/>
  <c r="I110" i="20"/>
  <c r="E18" i="10"/>
  <c r="L53" i="24"/>
  <c r="M53" i="24" s="1"/>
  <c r="L51" i="24"/>
  <c r="M51" i="24" s="1"/>
  <c r="E56" i="10"/>
  <c r="E58" i="10" s="1"/>
  <c r="E61" i="10" s="1"/>
  <c r="L30" i="24"/>
  <c r="M30" i="24" s="1"/>
  <c r="L31" i="24"/>
  <c r="M31" i="24" s="1"/>
  <c r="L59" i="24"/>
  <c r="M59" i="24" s="1"/>
  <c r="G47" i="24"/>
  <c r="L46" i="24"/>
  <c r="M46" i="24" s="1"/>
  <c r="L29" i="24"/>
  <c r="M29" i="24" s="1"/>
  <c r="L56" i="24"/>
  <c r="M56" i="24" s="1"/>
  <c r="L28" i="24"/>
  <c r="M28" i="24" s="1"/>
  <c r="L48" i="24"/>
  <c r="M48" i="24" s="1"/>
  <c r="E29" i="10"/>
  <c r="E33" i="10" s="1"/>
  <c r="L35" i="24"/>
  <c r="M35" i="24" s="1"/>
  <c r="L37" i="24"/>
  <c r="M37" i="24" s="1"/>
  <c r="I56" i="23"/>
  <c r="L62" i="24"/>
  <c r="M62" i="24" s="1"/>
  <c r="L61" i="24"/>
  <c r="M61" i="24" s="1"/>
  <c r="L55" i="24"/>
  <c r="M55" i="24" s="1"/>
  <c r="L39" i="24"/>
  <c r="M39" i="24" s="1"/>
  <c r="L27" i="24"/>
  <c r="M27" i="24" s="1"/>
  <c r="L34" i="24"/>
  <c r="M34" i="24" s="1"/>
  <c r="L32" i="24"/>
  <c r="M32" i="24" s="1"/>
  <c r="L33" i="24"/>
  <c r="M33" i="24" s="1"/>
  <c r="L49" i="24"/>
  <c r="M49" i="24" s="1"/>
  <c r="G60" i="24"/>
  <c r="L45" i="24"/>
  <c r="M45" i="24" s="1"/>
  <c r="L50" i="24"/>
  <c r="M50" i="24" s="1"/>
  <c r="D129" i="28"/>
  <c r="G57" i="24"/>
  <c r="L57" i="24"/>
  <c r="M57" i="24" s="1"/>
  <c r="G40" i="24"/>
  <c r="L40" i="24"/>
  <c r="M40" i="24" s="1"/>
  <c r="L44" i="24"/>
  <c r="M44" i="24" s="1"/>
  <c r="G44" i="24"/>
  <c r="G41" i="24"/>
  <c r="L41" i="24"/>
  <c r="M41" i="24" s="1"/>
  <c r="G58" i="24"/>
  <c r="L58" i="24"/>
  <c r="M58" i="24" s="1"/>
  <c r="L38" i="24"/>
  <c r="M38" i="24" s="1"/>
  <c r="G38" i="24"/>
  <c r="L52" i="24"/>
  <c r="M52" i="24" s="1"/>
  <c r="G52" i="24"/>
  <c r="G42" i="24"/>
  <c r="L42" i="24"/>
  <c r="M42" i="24" s="1"/>
  <c r="G54" i="24"/>
  <c r="L54" i="24"/>
  <c r="M54" i="24" s="1"/>
  <c r="G26" i="24"/>
  <c r="L26" i="24"/>
  <c r="M26" i="24" s="1"/>
  <c r="G36" i="24"/>
  <c r="L36" i="24"/>
  <c r="M36" i="24" s="1"/>
  <c r="G3" i="8"/>
  <c r="K3" i="8" s="1"/>
  <c r="G4" i="8"/>
  <c r="K4" i="8" s="1"/>
  <c r="P17" i="24"/>
  <c r="K12" i="24"/>
  <c r="M14" i="24"/>
  <c r="H56" i="11"/>
  <c r="L55" i="11"/>
  <c r="H39" i="11"/>
  <c r="L38" i="11"/>
  <c r="L103" i="11"/>
  <c r="H104" i="11"/>
  <c r="L11" i="25"/>
  <c r="L26" i="25" s="1"/>
  <c r="O11" i="25"/>
  <c r="H104" i="20"/>
  <c r="L103" i="20"/>
  <c r="I56" i="20"/>
  <c r="L56" i="20"/>
  <c r="H32" i="11"/>
  <c r="L31" i="11"/>
  <c r="J26" i="25"/>
  <c r="H32" i="20"/>
  <c r="L31" i="20"/>
  <c r="L38" i="20"/>
  <c r="H39" i="20"/>
  <c r="I110" i="23" l="1"/>
  <c r="L104" i="23"/>
  <c r="E36" i="10"/>
  <c r="G112" i="23"/>
  <c r="I112" i="23" s="1"/>
  <c r="L110" i="11"/>
  <c r="G112" i="11"/>
  <c r="L43" i="24"/>
  <c r="M43" i="24" s="1"/>
  <c r="I65" i="24"/>
  <c r="L25" i="24"/>
  <c r="M25" i="24" s="1"/>
  <c r="F12" i="24"/>
  <c r="G12" i="24" s="1"/>
  <c r="I32" i="23"/>
  <c r="I12" i="24"/>
  <c r="J12" i="24" s="1"/>
  <c r="J17" i="24"/>
  <c r="J65" i="24" s="1"/>
  <c r="F65" i="24"/>
  <c r="L17" i="24"/>
  <c r="M17" i="24" s="1"/>
  <c r="G65" i="24"/>
  <c r="I39" i="11"/>
  <c r="L39" i="11"/>
  <c r="I104" i="20"/>
  <c r="L104" i="20"/>
  <c r="H112" i="11"/>
  <c r="I32" i="11"/>
  <c r="L32" i="11"/>
  <c r="L104" i="11"/>
  <c r="I104" i="11"/>
  <c r="L39" i="20"/>
  <c r="I39" i="20"/>
  <c r="I32" i="20"/>
  <c r="H112" i="20"/>
  <c r="L32" i="20"/>
  <c r="L56" i="11"/>
  <c r="I56" i="11"/>
  <c r="L112" i="23" l="1"/>
  <c r="M65" i="24"/>
  <c r="L65" i="24"/>
  <c r="L12" i="24"/>
  <c r="M12" i="24" s="1"/>
  <c r="I112" i="20"/>
  <c r="L112" i="20"/>
  <c r="I112" i="11"/>
  <c r="L112" i="11"/>
</calcChain>
</file>

<file path=xl/sharedStrings.xml><?xml version="1.0" encoding="utf-8"?>
<sst xmlns="http://schemas.openxmlformats.org/spreadsheetml/2006/main" count="1992" uniqueCount="416">
  <si>
    <t>Overskrifter &amp; Arknavn</t>
  </si>
  <si>
    <t>Fargevalg</t>
  </si>
  <si>
    <t>Passord</t>
  </si>
  <si>
    <t>Pivottabeller (Hovedbok og Bankrapport)</t>
  </si>
  <si>
    <t>Testing</t>
  </si>
  <si>
    <t>Kjøreplan</t>
  </si>
  <si>
    <t>Printversjoner</t>
  </si>
  <si>
    <t>Kontroll input transaksjoner</t>
  </si>
  <si>
    <t>Eventuelt i rapporten - bare de registrerte</t>
  </si>
  <si>
    <t>Kjøreplan og forklaringer</t>
  </si>
  <si>
    <t>Regnskapsprogram til bruk i små idrettslag - utviklet i et samarbeid mellom Norges Idrettsforbund og BDO AS</t>
  </si>
  <si>
    <t>Faste data</t>
  </si>
  <si>
    <t>Registrere data</t>
  </si>
  <si>
    <t>Bokføring</t>
  </si>
  <si>
    <t>Resultatrapporter</t>
  </si>
  <si>
    <t>Regnskapsrapporter</t>
  </si>
  <si>
    <t>Årsregnskap</t>
  </si>
  <si>
    <t>År</t>
  </si>
  <si>
    <t xml:space="preserve">Org nummer. </t>
  </si>
  <si>
    <t>Startfane</t>
  </si>
  <si>
    <t>Registrere transaksjoner</t>
  </si>
  <si>
    <t>Totalt</t>
  </si>
  <si>
    <t>Hovedbok</t>
  </si>
  <si>
    <t>Resultatregnskap</t>
  </si>
  <si>
    <t>Idrettslag</t>
  </si>
  <si>
    <t>Inngående Balanse</t>
  </si>
  <si>
    <t>Avdeling</t>
  </si>
  <si>
    <t>Kunder &amp; Leverandører</t>
  </si>
  <si>
    <t>Balanseregnskap</t>
  </si>
  <si>
    <t>Kontaktinformasjon</t>
  </si>
  <si>
    <t>Navn</t>
  </si>
  <si>
    <t>Prosjekt</t>
  </si>
  <si>
    <t>Bankrapport</t>
  </si>
  <si>
    <t>Saldobalanse</t>
  </si>
  <si>
    <t>Tittel</t>
  </si>
  <si>
    <t>Telefon</t>
  </si>
  <si>
    <t>Budsjett</t>
  </si>
  <si>
    <t>Balanse</t>
  </si>
  <si>
    <t>Avdelingsrapport</t>
  </si>
  <si>
    <t>E-mail</t>
  </si>
  <si>
    <t>Prosjektrapport</t>
  </si>
  <si>
    <t>Input idrettslag</t>
  </si>
  <si>
    <t>Avdelinger</t>
  </si>
  <si>
    <t>Avdelingsnummer</t>
  </si>
  <si>
    <t>Avdelingsnavn</t>
  </si>
  <si>
    <t>Kommentar</t>
  </si>
  <si>
    <t>Prosjekter</t>
  </si>
  <si>
    <t>Prosjektnr</t>
  </si>
  <si>
    <t>Prosjektnavn</t>
  </si>
  <si>
    <t>Input til regnskap</t>
  </si>
  <si>
    <t>Bankkonto (Kan definere egne navn på bankonti)</t>
  </si>
  <si>
    <t>konto (låst)</t>
  </si>
  <si>
    <t>Navngi bankonti (manuelt)</t>
  </si>
  <si>
    <t>Egendefinerte konto (ikke obligatorisk)</t>
  </si>
  <si>
    <t>Egne kontonavn</t>
  </si>
  <si>
    <t>Kontonavn (sett inn)</t>
  </si>
  <si>
    <t>Regnskapsprogram til bruk i små idrettslag - utviklet i et samarbeid mellom Norges Idrettsfrbund og BDO AS</t>
  </si>
  <si>
    <t>&lt;--  Start</t>
  </si>
  <si>
    <t>Inngående Balanse (Obligatorisk å fylle ut)</t>
  </si>
  <si>
    <t>Type</t>
  </si>
  <si>
    <t>Kontonr</t>
  </si>
  <si>
    <t>Kontonavn</t>
  </si>
  <si>
    <t>KONTROLL</t>
  </si>
  <si>
    <t xml:space="preserve">     *Kontroller at verdien er 0</t>
  </si>
  <si>
    <t>Input budsjett</t>
  </si>
  <si>
    <t>Budsjettall som fremkommer i årsregnskapet</t>
  </si>
  <si>
    <t>Totalt idrettslag (Pluggede verdier)</t>
  </si>
  <si>
    <t>1. kvartal</t>
  </si>
  <si>
    <t>2. kvartal</t>
  </si>
  <si>
    <t>3. kvartal</t>
  </si>
  <si>
    <t>4. kvartal</t>
  </si>
  <si>
    <t>Budsjettkonto inntekter</t>
  </si>
  <si>
    <t>Totalnivå</t>
  </si>
  <si>
    <t>Budsjettkonto varekostnader</t>
  </si>
  <si>
    <t>Budsjettkonto lønns- og personalkostnader</t>
  </si>
  <si>
    <t>Budsjettkonto driftskostnader</t>
  </si>
  <si>
    <t>Sum av budsjettall for avdelinger og prosjekter</t>
  </si>
  <si>
    <t>Pluggede verdier</t>
  </si>
  <si>
    <t>Totalt idrettslag</t>
  </si>
  <si>
    <t xml:space="preserve">Input Avdeling </t>
  </si>
  <si>
    <t>Filtrer på Avdeling/Prosjekt</t>
  </si>
  <si>
    <t>Input Prosjekt</t>
  </si>
  <si>
    <t>Input Kunde/Leverandørreskontro</t>
  </si>
  <si>
    <t>Kontroll Reskontro mot IB</t>
  </si>
  <si>
    <t>Sum IB Kundereskontro</t>
  </si>
  <si>
    <t>Sum IB Leverandørreskontro</t>
  </si>
  <si>
    <t>Sum IB 1500 kundefordringer</t>
  </si>
  <si>
    <t>IB 2400 Leverandørgjeld</t>
  </si>
  <si>
    <t>Avvik</t>
  </si>
  <si>
    <t>Leverandører settes inn fra rad 59 - Scroll</t>
  </si>
  <si>
    <t>Kundenummer</t>
  </si>
  <si>
    <t>Kundenavn/Leverandørnavn</t>
  </si>
  <si>
    <t>Organisasjonsnummer</t>
  </si>
  <si>
    <t>Adresse</t>
  </si>
  <si>
    <t>Konti i bruk</t>
  </si>
  <si>
    <t>Kunde/Lev filter</t>
  </si>
  <si>
    <t>Kunde</t>
  </si>
  <si>
    <t>(ledig)</t>
  </si>
  <si>
    <t>Leverandør</t>
  </si>
  <si>
    <t>Føring</t>
  </si>
  <si>
    <t>Bilagsnr.</t>
  </si>
  <si>
    <t>Dato</t>
  </si>
  <si>
    <t>Beløp</t>
  </si>
  <si>
    <t>Hide (Debet)</t>
  </si>
  <si>
    <t>Velg konto - Debet (+)</t>
  </si>
  <si>
    <t>Hide (Kredit)</t>
  </si>
  <si>
    <t>Velg konto - Kredit (-)</t>
  </si>
  <si>
    <t>Beløp debet</t>
  </si>
  <si>
    <t>Beløp kredit</t>
  </si>
  <si>
    <t>Kontroll</t>
  </si>
  <si>
    <t>Kontroll 1</t>
  </si>
  <si>
    <t>Kontroll 2</t>
  </si>
  <si>
    <t>Kontroll 3</t>
  </si>
  <si>
    <t>Kontroll 4</t>
  </si>
  <si>
    <t>Kontroll 1 - 4 korrekt</t>
  </si>
  <si>
    <t>returnerer 1 hvis korrekt - 0 hvis feil</t>
  </si>
  <si>
    <t>Kategori</t>
  </si>
  <si>
    <t>Velg (nedtrekk)</t>
  </si>
  <si>
    <t>Periode</t>
  </si>
  <si>
    <t>Kontogruppe</t>
  </si>
  <si>
    <t>Beløp Debet</t>
  </si>
  <si>
    <t>Beløp Kredit</t>
  </si>
  <si>
    <t>Netto</t>
  </si>
  <si>
    <t>Avvik Budsjett</t>
  </si>
  <si>
    <t>Sammendrag</t>
  </si>
  <si>
    <t>Kun verdier</t>
  </si>
  <si>
    <t>Budsjett inntekt</t>
  </si>
  <si>
    <t>Sum inntekt</t>
  </si>
  <si>
    <t>Budsjett varekostnad</t>
  </si>
  <si>
    <t>Budsjettkonto</t>
  </si>
  <si>
    <t>Sum varekostnad</t>
  </si>
  <si>
    <t>Budsjett Lønn</t>
  </si>
  <si>
    <t>Sum lønn og annen Personalkostnad</t>
  </si>
  <si>
    <t>Budsjett konto andre driftskostnader</t>
  </si>
  <si>
    <t>Budsjett andre driftskostnader</t>
  </si>
  <si>
    <t>Sum andre driftskostnader</t>
  </si>
  <si>
    <t>Sum Finans</t>
  </si>
  <si>
    <t>Resultat (Overskudd - / Underskudd +)</t>
  </si>
  <si>
    <t xml:space="preserve">1.  </t>
  </si>
  <si>
    <t xml:space="preserve">101. </t>
  </si>
  <si>
    <t>Endring Balansen gjennom året</t>
  </si>
  <si>
    <t>kontonr</t>
  </si>
  <si>
    <t>Inngående</t>
  </si>
  <si>
    <t>Debet</t>
  </si>
  <si>
    <t>Kredit</t>
  </si>
  <si>
    <t>Utgående</t>
  </si>
  <si>
    <t>Årsregnskapspost</t>
  </si>
  <si>
    <t>Beregning av endring egenkapital</t>
  </si>
  <si>
    <t>IB</t>
  </si>
  <si>
    <t>Endring</t>
  </si>
  <si>
    <t>Egenkapital bundet</t>
  </si>
  <si>
    <t>Kontonr.</t>
  </si>
  <si>
    <t>Føringsnr.</t>
  </si>
  <si>
    <t>'</t>
  </si>
  <si>
    <t>UB</t>
  </si>
  <si>
    <t>Kontroll Balanse</t>
  </si>
  <si>
    <t>beløp</t>
  </si>
  <si>
    <t>Avvikskontroll</t>
  </si>
  <si>
    <t>UB 1500</t>
  </si>
  <si>
    <t>UB 2400</t>
  </si>
  <si>
    <t>Kundenr.</t>
  </si>
  <si>
    <t>Kundenavn</t>
  </si>
  <si>
    <t>Filtrer kunder/leverandør</t>
  </si>
  <si>
    <t>Filtrer tomme verdier</t>
  </si>
  <si>
    <t>DEBET</t>
  </si>
  <si>
    <t>KREDIT</t>
  </si>
  <si>
    <t>Utskrift Bank</t>
  </si>
  <si>
    <t>Sum of Beløp</t>
  </si>
  <si>
    <t>Dato for bilag</t>
  </si>
  <si>
    <t>Fra</t>
  </si>
  <si>
    <t>Til</t>
  </si>
  <si>
    <t>Budsjettkonti</t>
  </si>
  <si>
    <t>Vis skjul avdeling/prosjekter</t>
  </si>
  <si>
    <t>√</t>
  </si>
  <si>
    <t>×</t>
  </si>
  <si>
    <t>Kun Avdeling</t>
  </si>
  <si>
    <t>Kun Prosjekt</t>
  </si>
  <si>
    <t>Alle prosjekter</t>
  </si>
  <si>
    <t>Alle Avdelinger</t>
  </si>
  <si>
    <t>NOTE</t>
  </si>
  <si>
    <t>Driftsinntekter</t>
  </si>
  <si>
    <t>Sponsor- og salgsinntekter</t>
  </si>
  <si>
    <t>Offentlige tilskudd</t>
  </si>
  <si>
    <t>Andre inntekter</t>
  </si>
  <si>
    <t>Sum driftsinntekter</t>
  </si>
  <si>
    <t>Driftskostnader</t>
  </si>
  <si>
    <t>Varekostnad</t>
  </si>
  <si>
    <t>Lønns- og personalkostnader</t>
  </si>
  <si>
    <t>Andre driftskostnader</t>
  </si>
  <si>
    <t>6, 7</t>
  </si>
  <si>
    <t>Sum driftskostnader</t>
  </si>
  <si>
    <t>Driftsresultat</t>
  </si>
  <si>
    <t>Finansposter</t>
  </si>
  <si>
    <t>Finansinntekter</t>
  </si>
  <si>
    <t>Finanskostnader</t>
  </si>
  <si>
    <t>Sum finansposter</t>
  </si>
  <si>
    <t>ÅRSRESULTAT</t>
  </si>
  <si>
    <t>Disponering av årets resultat</t>
  </si>
  <si>
    <t>Til Bundne midler</t>
  </si>
  <si>
    <t>Til (fra) fri egenkapital</t>
  </si>
  <si>
    <t>Sum disponering</t>
  </si>
  <si>
    <t>EIENDELER</t>
  </si>
  <si>
    <t>Anleggsmidler</t>
  </si>
  <si>
    <t>Varige driftsmidler</t>
  </si>
  <si>
    <t>Inventar og utstyr</t>
  </si>
  <si>
    <t>12xx</t>
  </si>
  <si>
    <t>Sum varige driftsmidler</t>
  </si>
  <si>
    <t>Finansielle anleggsmidler</t>
  </si>
  <si>
    <t>Investeringer i aksjer og andeler</t>
  </si>
  <si>
    <t>18xx</t>
  </si>
  <si>
    <t>Sum finansielle anleggsmidler</t>
  </si>
  <si>
    <t>Sum anleggsmider</t>
  </si>
  <si>
    <t>Omløpsmidler</t>
  </si>
  <si>
    <t>Varer</t>
  </si>
  <si>
    <t>Varelager</t>
  </si>
  <si>
    <t>14xx</t>
  </si>
  <si>
    <t>Sum varelager</t>
  </si>
  <si>
    <t>Fordringer</t>
  </si>
  <si>
    <t>Kundefordringer</t>
  </si>
  <si>
    <t>15xx,1380,1381</t>
  </si>
  <si>
    <t>Andre kortsiktige fordringer</t>
  </si>
  <si>
    <t>17xx</t>
  </si>
  <si>
    <t>Sum fordringer</t>
  </si>
  <si>
    <t>Sum bankinnskudd, kontanter o.l.</t>
  </si>
  <si>
    <t>19xx</t>
  </si>
  <si>
    <t xml:space="preserve"> </t>
  </si>
  <si>
    <t>Sum omløpsmidler</t>
  </si>
  <si>
    <t>SUM EIENDELER</t>
  </si>
  <si>
    <t>EGENKAPITAL OG GJELD</t>
  </si>
  <si>
    <t>Egenkapital med selvpålagte restriksjoner</t>
  </si>
  <si>
    <t>Bundne midler (selvpålagte restriksjoner)</t>
  </si>
  <si>
    <t>20xx</t>
  </si>
  <si>
    <t>Fri Egenkapital</t>
  </si>
  <si>
    <t>Sum egenkapital</t>
  </si>
  <si>
    <t>Gjeld</t>
  </si>
  <si>
    <t>Langsiktig gjeld</t>
  </si>
  <si>
    <t>Lån</t>
  </si>
  <si>
    <t>22xx</t>
  </si>
  <si>
    <t>2100-2110</t>
  </si>
  <si>
    <t>Sum langsiktig gjeld</t>
  </si>
  <si>
    <t>Kortsiktig gjeld</t>
  </si>
  <si>
    <t>Leverandørgjeld</t>
  </si>
  <si>
    <t>Skatt og offentlige avgifter</t>
  </si>
  <si>
    <t>24xx</t>
  </si>
  <si>
    <t>Annen kortsiktig gjeld</t>
  </si>
  <si>
    <t>2600-2900,2941</t>
  </si>
  <si>
    <t>Sum kortsiktig gjeld</t>
  </si>
  <si>
    <t>2940,2942-2999</t>
  </si>
  <si>
    <t>Sum gjeld</t>
  </si>
  <si>
    <t>SUM EGENKAPITAL OG GJELD</t>
  </si>
  <si>
    <t>Sted, dato og år</t>
  </si>
  <si>
    <t>"navn"</t>
  </si>
  <si>
    <t>Styreleder</t>
  </si>
  <si>
    <t>Nestleder</t>
  </si>
  <si>
    <t>Styremedlem</t>
  </si>
  <si>
    <t>Daglig leder</t>
  </si>
  <si>
    <t>konto</t>
  </si>
  <si>
    <t>Filtrer bort tomme konto</t>
  </si>
  <si>
    <t>Årets resultat</t>
  </si>
  <si>
    <t>Inntekter</t>
  </si>
  <si>
    <t>Kostnader</t>
  </si>
  <si>
    <t>Resultat</t>
  </si>
  <si>
    <t>Hittil Regnskap</t>
  </si>
  <si>
    <t>Årsbudsjett</t>
  </si>
  <si>
    <t>Vis prosjekt</t>
  </si>
  <si>
    <t>SUM TOTALT</t>
  </si>
  <si>
    <t>Rapport tom (Sett inn)</t>
  </si>
  <si>
    <t>Gjem verdier</t>
  </si>
  <si>
    <t>Balanse/Resultat</t>
  </si>
  <si>
    <t>Gruppering nr</t>
  </si>
  <si>
    <t>Gruppering Navn</t>
  </si>
  <si>
    <t>Hjelpekolonne</t>
  </si>
  <si>
    <t>Eiendeler</t>
  </si>
  <si>
    <t>Tomter, bygninger og annen fast eiendom</t>
  </si>
  <si>
    <t>Idrettsanlegg, bygninger etc</t>
  </si>
  <si>
    <t>Aktiverte anleggsmidler</t>
  </si>
  <si>
    <t>Idrettsutstyr</t>
  </si>
  <si>
    <t>Inventar</t>
  </si>
  <si>
    <t>Innkjøpte varer for videresalg</t>
  </si>
  <si>
    <t xml:space="preserve">Kortsiktige fordringer </t>
  </si>
  <si>
    <t>Avsetning tap på fordringer</t>
  </si>
  <si>
    <t>Forskuddsbetalt kostnad, påløpt inntekt etc</t>
  </si>
  <si>
    <t>Forskuddsbetalte kostnader</t>
  </si>
  <si>
    <t>Påløpte inntekter</t>
  </si>
  <si>
    <t>Kortsiktige finansinvesteringer</t>
  </si>
  <si>
    <t>Aksjer</t>
  </si>
  <si>
    <t xml:space="preserve">Bankinnskudd, kontanter og lignende </t>
  </si>
  <si>
    <t>Kasse</t>
  </si>
  <si>
    <t>Bankinnskudd, skattetrekk</t>
  </si>
  <si>
    <t>EK</t>
  </si>
  <si>
    <t>Egenkapital</t>
  </si>
  <si>
    <t>Annen egenkapital</t>
  </si>
  <si>
    <t xml:space="preserve">Avsetning for forpliktelser </t>
  </si>
  <si>
    <t>Andre avsetninger for forpliktelser</t>
  </si>
  <si>
    <t xml:space="preserve">Annen langsiktig gjeld </t>
  </si>
  <si>
    <t>Gjeld til kredittinstitusjoner</t>
  </si>
  <si>
    <t xml:space="preserve">Leverandørgjeld </t>
  </si>
  <si>
    <t>Skattetrekk og andre trekk</t>
  </si>
  <si>
    <t>Forskuddstrekk</t>
  </si>
  <si>
    <t>Andre trekk</t>
  </si>
  <si>
    <t>Skyldige offentlige avgifter</t>
  </si>
  <si>
    <t>Utgående merverdiavgift</t>
  </si>
  <si>
    <t>Inngående merverdiavgift</t>
  </si>
  <si>
    <t>Oppgjørskonto merverdiavgift</t>
  </si>
  <si>
    <t>Skyldig arbeidsgiveravgift</t>
  </si>
  <si>
    <t xml:space="preserve">Annen kortsiktig gjeld </t>
  </si>
  <si>
    <t>Feriepenger</t>
  </si>
  <si>
    <t>Arbeidsgiveravgift av påløpte feriepenger</t>
  </si>
  <si>
    <t>Påløpt kostnad og forskuddsbetalt inntekt</t>
  </si>
  <si>
    <t>Avsetninger og forpliktelser</t>
  </si>
  <si>
    <t>Salgsinntekter, avgiftspliktig</t>
  </si>
  <si>
    <t>Sponsorinntekter, avgiftspliktig</t>
  </si>
  <si>
    <t>Barteravtaler, avgiftspliktig</t>
  </si>
  <si>
    <t>Salg av annonser, avgiftspiktig</t>
  </si>
  <si>
    <t>Salgsinntekter, avgiftsfri</t>
  </si>
  <si>
    <t>Sponsorinntekter, avgiftsfri</t>
  </si>
  <si>
    <t>Barteravtaler, avgiftsfri</t>
  </si>
  <si>
    <t>Salg av annonser, avgiftsfri</t>
  </si>
  <si>
    <t>Salgsinntekter, utenfor avgiftsområdet</t>
  </si>
  <si>
    <t>Kiosksalg etc</t>
  </si>
  <si>
    <t>Andre interne salg</t>
  </si>
  <si>
    <t>Inntekter fra egne arrangementer</t>
  </si>
  <si>
    <t>Andre tilskudd</t>
  </si>
  <si>
    <t>Leieinntekter</t>
  </si>
  <si>
    <t xml:space="preserve">Annen driftsrelatert inntekt </t>
  </si>
  <si>
    <t>Kursinntekter</t>
  </si>
  <si>
    <t>Medlemskontingenter</t>
  </si>
  <si>
    <t>Treningsavgifter</t>
  </si>
  <si>
    <t>Egenandeler</t>
  </si>
  <si>
    <t>Turneringsinntekter etc</t>
  </si>
  <si>
    <t>Lotterier, bingo etc</t>
  </si>
  <si>
    <t xml:space="preserve">Varekostnader, varer for videresalg </t>
  </si>
  <si>
    <t>Varekostnad, varer for videresalg</t>
  </si>
  <si>
    <t>Beholdningsendring varelager</t>
  </si>
  <si>
    <t>Annen varekostnad</t>
  </si>
  <si>
    <t>Lønn til ansatte</t>
  </si>
  <si>
    <t>Lønn, honorar etc</t>
  </si>
  <si>
    <t>Feriepenger beregnet</t>
  </si>
  <si>
    <t>Arbeidsgiveravgift påløpte feriepenger</t>
  </si>
  <si>
    <t>Fordel i arbeidsforholdet</t>
  </si>
  <si>
    <t>Fri telefon mm</t>
  </si>
  <si>
    <t>Motkonto for gruppe 52</t>
  </si>
  <si>
    <t>Annen oppgavepliktig godtgjørelse</t>
  </si>
  <si>
    <t>Godtgjørelse til styret</t>
  </si>
  <si>
    <t>Arbeidsgiveravgift og pensjonskostnad</t>
  </si>
  <si>
    <t>Arbeidsgiveravgift</t>
  </si>
  <si>
    <t>Innberetningspliktig pensjonskostnad</t>
  </si>
  <si>
    <t>Annen kostnadsgodtgjørelse</t>
  </si>
  <si>
    <t>Utstyrsgodtgjørelse dommere</t>
  </si>
  <si>
    <t>Offentlig refusjon vedr, arbeidskraft</t>
  </si>
  <si>
    <t>Refusjon av syke- og fødselspenger</t>
  </si>
  <si>
    <t xml:space="preserve">Annen personalkostnad </t>
  </si>
  <si>
    <t>Yrkesskadeforsikring og andre personalforsikringer</t>
  </si>
  <si>
    <t>Andre personalkostnader</t>
  </si>
  <si>
    <t>Avskrivninger</t>
  </si>
  <si>
    <t xml:space="preserve">Frakt og transportkostnad vedrørende salg </t>
  </si>
  <si>
    <t>Frakt, transportkostnad, toll og avgifter</t>
  </si>
  <si>
    <t xml:space="preserve">Kostnader lokaler </t>
  </si>
  <si>
    <t>Leie lokaler</t>
  </si>
  <si>
    <t>Lys, varme</t>
  </si>
  <si>
    <t>Renhold</t>
  </si>
  <si>
    <t>Vakthold</t>
  </si>
  <si>
    <t>Leie maskiner, inventar, transportmidler etc</t>
  </si>
  <si>
    <t>Leie maskiner, inventar, datasystemer mm</t>
  </si>
  <si>
    <t>Leie transportmidler</t>
  </si>
  <si>
    <t>Datautstyr</t>
  </si>
  <si>
    <t xml:space="preserve">Reparasjon og vedlikehold </t>
  </si>
  <si>
    <t>Reparasjon og vedlikehold bygninger</t>
  </si>
  <si>
    <t>Reparasjon og vedlikehold anlegg, utstyr etc</t>
  </si>
  <si>
    <t>Fremmede tjenester</t>
  </si>
  <si>
    <t>Revisjonshonorar</t>
  </si>
  <si>
    <t>Økonomisk og juridisk bistand</t>
  </si>
  <si>
    <t>Idrettsfaglig bistand</t>
  </si>
  <si>
    <t>Medisinsk behandling, utstyr etc</t>
  </si>
  <si>
    <t>Lønn selvstendig næringsdrivende</t>
  </si>
  <si>
    <t>Kontorkostnader</t>
  </si>
  <si>
    <t>Kontorrekvisita</t>
  </si>
  <si>
    <t>Trykksaker, kopiering, trykking</t>
  </si>
  <si>
    <t>Aviser og tidsskrifter, bøker etc</t>
  </si>
  <si>
    <t>Møte, kurs, oppdatering etc</t>
  </si>
  <si>
    <t>Annen kontorkostnader</t>
  </si>
  <si>
    <t>Telefon, porto etc</t>
  </si>
  <si>
    <t>Porto</t>
  </si>
  <si>
    <t>Kostnad transportmidler</t>
  </si>
  <si>
    <t>Drivstoff og andre bilkostnader</t>
  </si>
  <si>
    <t>Kostnad og godtgj. for reiser, diett, bil etc</t>
  </si>
  <si>
    <t>Bilgodtgjørelse, oppgavepliktig</t>
  </si>
  <si>
    <t>Bilgodtgjørelse, ikke oppgavepliktig</t>
  </si>
  <si>
    <t>Fly</t>
  </si>
  <si>
    <t>Hotell</t>
  </si>
  <si>
    <t>Andre reisekostnader</t>
  </si>
  <si>
    <t>Diettkostnader, oppgavepliktig</t>
  </si>
  <si>
    <t>Bevertning</t>
  </si>
  <si>
    <t xml:space="preserve">Provisjonskostnad </t>
  </si>
  <si>
    <t>Sponsorkostnader</t>
  </si>
  <si>
    <t xml:space="preserve">Salgs-, reklame- og representasjonskostn. </t>
  </si>
  <si>
    <t>Reklame og annonser</t>
  </si>
  <si>
    <t xml:space="preserve">Kontingent og gave </t>
  </si>
  <si>
    <t>Påmelding serier, turneringer etc</t>
  </si>
  <si>
    <t>Gaver og premier</t>
  </si>
  <si>
    <t>Forsikringspremier</t>
  </si>
  <si>
    <t xml:space="preserve">Annen kostnad </t>
  </si>
  <si>
    <t>Øreavrunding</t>
  </si>
  <si>
    <t>Bank og kortgebyrer</t>
  </si>
  <si>
    <t>Diverse kostnader</t>
  </si>
  <si>
    <t xml:space="preserve">Tap </t>
  </si>
  <si>
    <t>Tap på fordringer</t>
  </si>
  <si>
    <t>driftskostnader</t>
  </si>
  <si>
    <t xml:space="preserve">Finansinntekt </t>
  </si>
  <si>
    <t>Renteinntekter</t>
  </si>
  <si>
    <t>Annen finansinntekt</t>
  </si>
  <si>
    <t xml:space="preserve">Finanskostnad </t>
  </si>
  <si>
    <t>Rentekostnader</t>
  </si>
  <si>
    <t>Annen finanskostnad</t>
  </si>
  <si>
    <t>Føringsnr:</t>
  </si>
  <si>
    <t>Konto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</si>
</sst>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3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name val="Calibri"/>
      <family val="2"/>
      <scheme val="minor"/>
    </font>
    <font>
      <sz val="11"/>
      <name val="Times New Roman"/>
      <family val="1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b/>
      <sz val="18"/>
      <name val="Arial"/>
      <family val="2"/>
    </font>
    <font>
      <b/>
      <sz val="10"/>
      <name val="Arial"/>
      <family val="2"/>
    </font>
    <font>
      <b/>
      <sz val="10"/>
      <name val="Calibri"/>
      <family val="2"/>
      <scheme val="minor"/>
    </font>
    <font>
      <b/>
      <sz val="14"/>
      <name val="Arial"/>
      <family val="2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i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4" tint="0.79998168889431442"/>
      <name val="Calibri"/>
      <family val="2"/>
      <scheme val="minor"/>
    </font>
    <font>
      <sz val="11"/>
      <color rgb="FFDDEBF7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gency FB"/>
      <family val="2"/>
    </font>
    <font>
      <sz val="11"/>
      <color theme="1"/>
      <name val="Calibri"/>
      <family val="2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0"/>
      <name val="Times New Roman"/>
      <family val="1"/>
    </font>
    <font>
      <sz val="10"/>
      <color theme="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24997711111789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theme="3"/>
      </left>
      <right style="thick">
        <color theme="3"/>
      </right>
      <top style="thin">
        <color theme="3"/>
      </top>
      <bottom style="thick">
        <color theme="3"/>
      </bottom>
      <diagonal/>
    </border>
    <border>
      <left style="thin">
        <color rgb="FF596F8D"/>
      </left>
      <right style="thick">
        <color theme="3"/>
      </right>
      <top style="thin">
        <color rgb="FF596F8D"/>
      </top>
      <bottom style="thick">
        <color theme="3"/>
      </bottom>
      <diagonal/>
    </border>
  </borders>
  <cellStyleXfs count="9">
    <xf numFmtId="0" fontId="0" fillId="0" borderId="0"/>
    <xf numFmtId="0" fontId="2" fillId="0" borderId="0"/>
    <xf numFmtId="0" fontId="4" fillId="0" borderId="0"/>
    <xf numFmtId="37" fontId="7" fillId="0" borderId="0">
      <alignment horizontal="centerContinuous"/>
    </xf>
    <xf numFmtId="0" fontId="8" fillId="0" borderId="0"/>
    <xf numFmtId="0" fontId="8" fillId="0" borderId="0"/>
    <xf numFmtId="37" fontId="10" fillId="0" borderId="0">
      <alignment horizontal="centerContinuous"/>
    </xf>
    <xf numFmtId="0" fontId="22" fillId="0" borderId="0" applyNumberFormat="0" applyFill="0" applyBorder="0" applyAlignment="0" applyProtection="0"/>
    <xf numFmtId="164" fontId="27" fillId="0" borderId="0" applyFont="0" applyFill="0" applyBorder="0" applyAlignment="0" applyProtection="0"/>
  </cellStyleXfs>
  <cellXfs count="434">
    <xf numFmtId="0" fontId="0" fillId="0" borderId="0" xfId="0"/>
    <xf numFmtId="0" fontId="2" fillId="0" borderId="0" xfId="1"/>
    <xf numFmtId="0" fontId="1" fillId="0" borderId="0" xfId="0" applyFont="1"/>
    <xf numFmtId="0" fontId="0" fillId="2" borderId="0" xfId="0" applyFill="1"/>
    <xf numFmtId="14" fontId="0" fillId="0" borderId="0" xfId="0" applyNumberFormat="1"/>
    <xf numFmtId="0" fontId="0" fillId="4" borderId="0" xfId="0" applyFill="1"/>
    <xf numFmtId="0" fontId="0" fillId="5" borderId="0" xfId="0" applyFill="1"/>
    <xf numFmtId="0" fontId="1" fillId="5" borderId="9" xfId="0" applyFont="1" applyFill="1" applyBorder="1" applyAlignment="1">
      <alignment horizontal="center"/>
    </xf>
    <xf numFmtId="0" fontId="1" fillId="5" borderId="10" xfId="0" applyFont="1" applyFill="1" applyBorder="1" applyAlignment="1">
      <alignment horizontal="center"/>
    </xf>
    <xf numFmtId="0" fontId="1" fillId="5" borderId="11" xfId="0" applyFont="1" applyFill="1" applyBorder="1" applyAlignment="1">
      <alignment horizontal="center"/>
    </xf>
    <xf numFmtId="0" fontId="4" fillId="0" borderId="0" xfId="2"/>
    <xf numFmtId="0" fontId="5" fillId="0" borderId="0" xfId="1" applyFont="1" applyAlignment="1">
      <alignment horizontal="centerContinuous"/>
    </xf>
    <xf numFmtId="3" fontId="5" fillId="0" borderId="0" xfId="1" applyNumberFormat="1" applyFont="1" applyAlignment="1">
      <alignment horizontal="centerContinuous"/>
    </xf>
    <xf numFmtId="0" fontId="5" fillId="0" borderId="0" xfId="1" applyFont="1"/>
    <xf numFmtId="37" fontId="3" fillId="0" borderId="0" xfId="6" applyFont="1">
      <alignment horizontal="centerContinuous"/>
    </xf>
    <xf numFmtId="3" fontId="11" fillId="0" borderId="0" xfId="2" quotePrefix="1" applyNumberFormat="1" applyFont="1" applyAlignment="1">
      <alignment horizontal="right"/>
    </xf>
    <xf numFmtId="3" fontId="5" fillId="0" borderId="0" xfId="2" applyNumberFormat="1" applyFont="1"/>
    <xf numFmtId="3" fontId="12" fillId="0" borderId="0" xfId="2" applyNumberFormat="1" applyFont="1"/>
    <xf numFmtId="37" fontId="3" fillId="0" borderId="0" xfId="3" applyFont="1">
      <alignment horizontal="centerContinuous"/>
    </xf>
    <xf numFmtId="0" fontId="6" fillId="0" borderId="0" xfId="2" applyFont="1" applyAlignment="1">
      <alignment horizontal="centerContinuous"/>
    </xf>
    <xf numFmtId="3" fontId="13" fillId="0" borderId="0" xfId="2" applyNumberFormat="1" applyFont="1" applyAlignment="1">
      <alignment horizontal="centerContinuous"/>
    </xf>
    <xf numFmtId="0" fontId="6" fillId="0" borderId="0" xfId="2" applyFont="1" applyAlignment="1">
      <alignment horizontal="center"/>
    </xf>
    <xf numFmtId="0" fontId="6" fillId="0" borderId="0" xfId="4" applyFont="1" applyAlignment="1">
      <alignment horizontal="center"/>
    </xf>
    <xf numFmtId="0" fontId="6" fillId="0" borderId="0" xfId="4" applyFont="1"/>
    <xf numFmtId="0" fontId="9" fillId="0" borderId="0" xfId="4" applyFont="1" applyAlignment="1">
      <alignment horizontal="center"/>
    </xf>
    <xf numFmtId="0" fontId="9" fillId="0" borderId="0" xfId="4" applyFont="1"/>
    <xf numFmtId="0" fontId="12" fillId="0" borderId="0" xfId="2" applyFont="1" applyAlignment="1">
      <alignment horizontal="center"/>
    </xf>
    <xf numFmtId="0" fontId="5" fillId="0" borderId="0" xfId="2" applyFont="1"/>
    <xf numFmtId="0" fontId="9" fillId="0" borderId="10" xfId="5" applyFont="1" applyBorder="1"/>
    <xf numFmtId="0" fontId="9" fillId="0" borderId="0" xfId="5" applyFont="1"/>
    <xf numFmtId="0" fontId="9" fillId="0" borderId="12" xfId="5" applyFont="1" applyBorder="1"/>
    <xf numFmtId="0" fontId="9" fillId="0" borderId="10" xfId="2" applyFont="1" applyBorder="1"/>
    <xf numFmtId="0" fontId="9" fillId="0" borderId="0" xfId="2" applyFont="1"/>
    <xf numFmtId="3" fontId="9" fillId="0" borderId="0" xfId="2" applyNumberFormat="1" applyFont="1"/>
    <xf numFmtId="0" fontId="9" fillId="0" borderId="13" xfId="4" applyFont="1" applyBorder="1"/>
    <xf numFmtId="0" fontId="12" fillId="0" borderId="0" xfId="2" applyFont="1" applyAlignment="1">
      <alignment vertical="center"/>
    </xf>
    <xf numFmtId="0" fontId="0" fillId="0" borderId="5" xfId="0" applyBorder="1"/>
    <xf numFmtId="0" fontId="0" fillId="0" borderId="6" xfId="0" applyBorder="1"/>
    <xf numFmtId="1" fontId="0" fillId="0" borderId="0" xfId="0" applyNumberFormat="1"/>
    <xf numFmtId="0" fontId="0" fillId="0" borderId="7" xfId="0" applyBorder="1"/>
    <xf numFmtId="0" fontId="0" fillId="0" borderId="1" xfId="0" applyBorder="1"/>
    <xf numFmtId="0" fontId="2" fillId="0" borderId="1" xfId="1" applyBorder="1"/>
    <xf numFmtId="0" fontId="0" fillId="0" borderId="8" xfId="0" applyBorder="1"/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2" fillId="0" borderId="3" xfId="1" applyBorder="1"/>
    <xf numFmtId="0" fontId="0" fillId="0" borderId="4" xfId="0" applyBorder="1"/>
    <xf numFmtId="0" fontId="1" fillId="4" borderId="0" xfId="0" applyFont="1" applyFill="1"/>
    <xf numFmtId="0" fontId="0" fillId="4" borderId="1" xfId="0" applyFill="1" applyBorder="1"/>
    <xf numFmtId="0" fontId="15" fillId="4" borderId="0" xfId="0" applyFont="1" applyFill="1"/>
    <xf numFmtId="0" fontId="16" fillId="4" borderId="0" xfId="0" applyFont="1" applyFill="1"/>
    <xf numFmtId="0" fontId="0" fillId="4" borderId="0" xfId="0" applyFill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4" borderId="0" xfId="0" applyFill="1" applyAlignment="1">
      <alignment horizontal="left" indent="1"/>
    </xf>
    <xf numFmtId="0" fontId="0" fillId="4" borderId="1" xfId="0" applyFill="1" applyBorder="1" applyAlignment="1">
      <alignment horizontal="left" indent="1"/>
    </xf>
    <xf numFmtId="0" fontId="17" fillId="4" borderId="0" xfId="0" applyFont="1" applyFill="1"/>
    <xf numFmtId="0" fontId="17" fillId="4" borderId="6" xfId="0" applyFont="1" applyFill="1" applyBorder="1"/>
    <xf numFmtId="0" fontId="17" fillId="4" borderId="8" xfId="0" applyFont="1" applyFill="1" applyBorder="1"/>
    <xf numFmtId="0" fontId="0" fillId="0" borderId="0" xfId="0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left" indent="1"/>
      <protection locked="0"/>
    </xf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17" fillId="4" borderId="1" xfId="0" applyFont="1" applyFill="1" applyBorder="1"/>
    <xf numFmtId="0" fontId="0" fillId="4" borderId="6" xfId="0" applyFill="1" applyBorder="1"/>
    <xf numFmtId="0" fontId="0" fillId="4" borderId="8" xfId="0" applyFill="1" applyBorder="1"/>
    <xf numFmtId="0" fontId="0" fillId="4" borderId="2" xfId="0" applyFill="1" applyBorder="1" applyAlignment="1">
      <alignment horizontal="center"/>
    </xf>
    <xf numFmtId="0" fontId="0" fillId="4" borderId="4" xfId="0" applyFill="1" applyBorder="1"/>
    <xf numFmtId="0" fontId="0" fillId="6" borderId="0" xfId="0" applyFill="1"/>
    <xf numFmtId="0" fontId="15" fillId="0" borderId="0" xfId="0" applyFont="1"/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19" fillId="0" borderId="0" xfId="0" applyFont="1" applyAlignment="1">
      <alignment horizontal="center"/>
    </xf>
    <xf numFmtId="0" fontId="1" fillId="0" borderId="13" xfId="0" applyFont="1" applyBorder="1"/>
    <xf numFmtId="0" fontId="20" fillId="0" borderId="0" xfId="0" applyFont="1"/>
    <xf numFmtId="0" fontId="16" fillId="0" borderId="0" xfId="0" applyFont="1"/>
    <xf numFmtId="1" fontId="0" fillId="0" borderId="1" xfId="0" applyNumberFormat="1" applyBorder="1"/>
    <xf numFmtId="0" fontId="21" fillId="4" borderId="0" xfId="0" applyFont="1" applyFill="1"/>
    <xf numFmtId="0" fontId="1" fillId="8" borderId="9" xfId="0" applyFont="1" applyFill="1" applyBorder="1"/>
    <xf numFmtId="0" fontId="1" fillId="8" borderId="10" xfId="0" applyFont="1" applyFill="1" applyBorder="1"/>
    <xf numFmtId="0" fontId="1" fillId="8" borderId="11" xfId="0" applyFont="1" applyFill="1" applyBorder="1"/>
    <xf numFmtId="0" fontId="22" fillId="4" borderId="0" xfId="7" applyFill="1"/>
    <xf numFmtId="0" fontId="0" fillId="4" borderId="0" xfId="0" applyFill="1" applyProtection="1">
      <protection hidden="1"/>
    </xf>
    <xf numFmtId="0" fontId="0" fillId="0" borderId="0" xfId="0" applyProtection="1">
      <protection hidden="1"/>
    </xf>
    <xf numFmtId="0" fontId="1" fillId="8" borderId="9" xfId="0" applyFont="1" applyFill="1" applyBorder="1" applyProtection="1">
      <protection hidden="1"/>
    </xf>
    <xf numFmtId="0" fontId="16" fillId="4" borderId="0" xfId="0" applyFont="1" applyFill="1" applyProtection="1">
      <protection hidden="1"/>
    </xf>
    <xf numFmtId="0" fontId="1" fillId="8" borderId="10" xfId="0" applyFont="1" applyFill="1" applyBorder="1" applyProtection="1">
      <protection hidden="1"/>
    </xf>
    <xf numFmtId="0" fontId="1" fillId="8" borderId="11" xfId="0" applyFont="1" applyFill="1" applyBorder="1" applyProtection="1">
      <protection hidden="1"/>
    </xf>
    <xf numFmtId="0" fontId="18" fillId="4" borderId="0" xfId="0" applyFont="1" applyFill="1" applyProtection="1">
      <protection hidden="1"/>
    </xf>
    <xf numFmtId="14" fontId="18" fillId="6" borderId="0" xfId="0" applyNumberFormat="1" applyFont="1" applyFill="1" applyProtection="1">
      <protection hidden="1"/>
    </xf>
    <xf numFmtId="0" fontId="0" fillId="6" borderId="0" xfId="0" applyFill="1" applyProtection="1">
      <protection hidden="1"/>
    </xf>
    <xf numFmtId="0" fontId="1" fillId="8" borderId="9" xfId="0" applyFont="1" applyFill="1" applyBorder="1" applyAlignment="1" applyProtection="1">
      <alignment horizontal="center"/>
      <protection hidden="1"/>
    </xf>
    <xf numFmtId="0" fontId="1" fillId="8" borderId="10" xfId="0" applyFont="1" applyFill="1" applyBorder="1" applyAlignment="1" applyProtection="1">
      <alignment horizontal="center"/>
      <protection hidden="1"/>
    </xf>
    <xf numFmtId="0" fontId="1" fillId="8" borderId="11" xfId="0" applyFont="1" applyFill="1" applyBorder="1" applyAlignment="1" applyProtection="1">
      <alignment horizontal="center"/>
      <protection hidden="1"/>
    </xf>
    <xf numFmtId="0" fontId="0" fillId="8" borderId="10" xfId="0" applyFill="1" applyBorder="1" applyProtection="1">
      <protection hidden="1"/>
    </xf>
    <xf numFmtId="0" fontId="0" fillId="8" borderId="11" xfId="0" applyFill="1" applyBorder="1" applyProtection="1">
      <protection hidden="1"/>
    </xf>
    <xf numFmtId="0" fontId="0" fillId="2" borderId="0" xfId="0" applyFill="1" applyProtection="1">
      <protection hidden="1"/>
    </xf>
    <xf numFmtId="0" fontId="0" fillId="4" borderId="5" xfId="0" applyFill="1" applyBorder="1" applyProtection="1">
      <protection hidden="1"/>
    </xf>
    <xf numFmtId="0" fontId="0" fillId="4" borderId="7" xfId="0" applyFill="1" applyBorder="1" applyProtection="1">
      <protection hidden="1"/>
    </xf>
    <xf numFmtId="0" fontId="1" fillId="8" borderId="10" xfId="0" applyFont="1" applyFill="1" applyBorder="1" applyAlignment="1" applyProtection="1">
      <alignment horizontal="left" indent="1"/>
      <protection hidden="1"/>
    </xf>
    <xf numFmtId="0" fontId="1" fillId="8" borderId="11" xfId="0" applyFont="1" applyFill="1" applyBorder="1" applyAlignment="1" applyProtection="1">
      <alignment horizontal="left" indent="1"/>
      <protection hidden="1"/>
    </xf>
    <xf numFmtId="0" fontId="0" fillId="4" borderId="2" xfId="0" applyFill="1" applyBorder="1" applyProtection="1">
      <protection hidden="1"/>
    </xf>
    <xf numFmtId="0" fontId="0" fillId="4" borderId="3" xfId="0" applyFill="1" applyBorder="1" applyAlignment="1" applyProtection="1">
      <alignment horizontal="left" indent="1"/>
      <protection hidden="1"/>
    </xf>
    <xf numFmtId="0" fontId="0" fillId="4" borderId="0" xfId="0" applyFill="1" applyAlignment="1" applyProtection="1">
      <alignment horizontal="left" indent="1"/>
      <protection hidden="1"/>
    </xf>
    <xf numFmtId="0" fontId="17" fillId="4" borderId="0" xfId="0" applyFont="1" applyFill="1" applyProtection="1">
      <protection hidden="1"/>
    </xf>
    <xf numFmtId="0" fontId="0" fillId="4" borderId="1" xfId="0" applyFill="1" applyBorder="1" applyAlignment="1" applyProtection="1">
      <alignment horizontal="left" indent="1"/>
      <protection hidden="1"/>
    </xf>
    <xf numFmtId="0" fontId="23" fillId="0" borderId="0" xfId="0" applyFont="1"/>
    <xf numFmtId="0" fontId="24" fillId="0" borderId="0" xfId="0" applyFont="1"/>
    <xf numFmtId="0" fontId="0" fillId="6" borderId="2" xfId="0" applyFill="1" applyBorder="1"/>
    <xf numFmtId="0" fontId="0" fillId="6" borderId="3" xfId="0" applyFill="1" applyBorder="1"/>
    <xf numFmtId="0" fontId="0" fillId="6" borderId="5" xfId="0" applyFill="1" applyBorder="1"/>
    <xf numFmtId="0" fontId="0" fillId="6" borderId="9" xfId="0" applyFill="1" applyBorder="1"/>
    <xf numFmtId="0" fontId="0" fillId="6" borderId="10" xfId="0" applyFill="1" applyBorder="1"/>
    <xf numFmtId="0" fontId="1" fillId="6" borderId="9" xfId="0" applyFont="1" applyFill="1" applyBorder="1"/>
    <xf numFmtId="0" fontId="1" fillId="6" borderId="0" xfId="0" applyFont="1" applyFill="1"/>
    <xf numFmtId="0" fontId="1" fillId="6" borderId="10" xfId="0" applyFont="1" applyFill="1" applyBorder="1"/>
    <xf numFmtId="0" fontId="26" fillId="6" borderId="0" xfId="0" applyFont="1" applyFill="1"/>
    <xf numFmtId="0" fontId="19" fillId="6" borderId="0" xfId="0" applyFont="1" applyFill="1"/>
    <xf numFmtId="0" fontId="18" fillId="6" borderId="0" xfId="0" applyFont="1" applyFill="1"/>
    <xf numFmtId="0" fontId="18" fillId="6" borderId="0" xfId="0" quotePrefix="1" applyFont="1" applyFill="1"/>
    <xf numFmtId="0" fontId="28" fillId="0" borderId="0" xfId="0" applyFont="1"/>
    <xf numFmtId="0" fontId="25" fillId="0" borderId="0" xfId="0" applyFont="1"/>
    <xf numFmtId="0" fontId="0" fillId="6" borderId="5" xfId="0" applyFill="1" applyBorder="1" applyAlignment="1" applyProtection="1">
      <alignment horizontal="center"/>
      <protection hidden="1"/>
    </xf>
    <xf numFmtId="0" fontId="0" fillId="6" borderId="0" xfId="0" applyFill="1" applyAlignment="1" applyProtection="1">
      <alignment horizontal="left" indent="1"/>
      <protection hidden="1"/>
    </xf>
    <xf numFmtId="0" fontId="0" fillId="6" borderId="6" xfId="0" applyFill="1" applyBorder="1" applyAlignment="1" applyProtection="1">
      <alignment horizontal="center"/>
      <protection hidden="1"/>
    </xf>
    <xf numFmtId="0" fontId="0" fillId="6" borderId="10" xfId="0" applyFill="1" applyBorder="1" applyProtection="1">
      <protection hidden="1"/>
    </xf>
    <xf numFmtId="0" fontId="0" fillId="6" borderId="7" xfId="0" applyFill="1" applyBorder="1" applyAlignment="1" applyProtection="1">
      <alignment horizontal="center"/>
      <protection hidden="1"/>
    </xf>
    <xf numFmtId="0" fontId="0" fillId="6" borderId="1" xfId="0" applyFill="1" applyBorder="1" applyAlignment="1" applyProtection="1">
      <alignment horizontal="left" indent="1"/>
      <protection hidden="1"/>
    </xf>
    <xf numFmtId="0" fontId="0" fillId="6" borderId="1" xfId="0" applyFill="1" applyBorder="1" applyProtection="1">
      <protection hidden="1"/>
    </xf>
    <xf numFmtId="0" fontId="0" fillId="6" borderId="8" xfId="0" applyFill="1" applyBorder="1" applyAlignment="1" applyProtection="1">
      <alignment horizontal="center"/>
      <protection hidden="1"/>
    </xf>
    <xf numFmtId="0" fontId="0" fillId="6" borderId="5" xfId="0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0" fillId="6" borderId="0" xfId="0" applyFill="1" applyAlignment="1" applyProtection="1">
      <alignment horizontal="center"/>
      <protection hidden="1"/>
    </xf>
    <xf numFmtId="0" fontId="1" fillId="6" borderId="9" xfId="0" applyFont="1" applyFill="1" applyBorder="1" applyProtection="1">
      <protection hidden="1"/>
    </xf>
    <xf numFmtId="0" fontId="0" fillId="6" borderId="10" xfId="0" applyFill="1" applyBorder="1" applyAlignment="1" applyProtection="1">
      <alignment horizontal="center"/>
      <protection hidden="1"/>
    </xf>
    <xf numFmtId="0" fontId="0" fillId="6" borderId="2" xfId="0" applyFill="1" applyBorder="1" applyProtection="1">
      <protection hidden="1"/>
    </xf>
    <xf numFmtId="0" fontId="0" fillId="6" borderId="6" xfId="0" applyFill="1" applyBorder="1" applyAlignment="1">
      <alignment horizontal="left" indent="3"/>
    </xf>
    <xf numFmtId="0" fontId="0" fillId="4" borderId="18" xfId="0" applyFill="1" applyBorder="1"/>
    <xf numFmtId="0" fontId="0" fillId="4" borderId="19" xfId="0" applyFill="1" applyBorder="1"/>
    <xf numFmtId="0" fontId="0" fillId="4" borderId="20" xfId="0" applyFill="1" applyBorder="1"/>
    <xf numFmtId="0" fontId="0" fillId="6" borderId="18" xfId="0" applyFill="1" applyBorder="1" applyAlignment="1">
      <alignment horizontal="left" indent="1"/>
    </xf>
    <xf numFmtId="0" fontId="0" fillId="6" borderId="21" xfId="0" applyFill="1" applyBorder="1" applyAlignment="1">
      <alignment horizontal="center"/>
    </xf>
    <xf numFmtId="0" fontId="0" fillId="6" borderId="19" xfId="0" applyFill="1" applyBorder="1" applyAlignment="1">
      <alignment horizontal="left" indent="1"/>
    </xf>
    <xf numFmtId="0" fontId="0" fillId="6" borderId="22" xfId="0" applyFill="1" applyBorder="1" applyAlignment="1">
      <alignment horizontal="center"/>
    </xf>
    <xf numFmtId="0" fontId="0" fillId="6" borderId="20" xfId="0" applyFill="1" applyBorder="1" applyAlignment="1">
      <alignment horizontal="left" indent="1"/>
    </xf>
    <xf numFmtId="0" fontId="0" fillId="6" borderId="23" xfId="0" applyFill="1" applyBorder="1" applyAlignment="1">
      <alignment horizontal="center"/>
    </xf>
    <xf numFmtId="0" fontId="0" fillId="6" borderId="18" xfId="0" applyFill="1" applyBorder="1"/>
    <xf numFmtId="0" fontId="0" fillId="6" borderId="19" xfId="0" applyFill="1" applyBorder="1"/>
    <xf numFmtId="0" fontId="0" fillId="6" borderId="20" xfId="0" applyFill="1" applyBorder="1"/>
    <xf numFmtId="0" fontId="0" fillId="6" borderId="24" xfId="0" applyFill="1" applyBorder="1"/>
    <xf numFmtId="0" fontId="0" fillId="6" borderId="18" xfId="0" applyFill="1" applyBorder="1" applyProtection="1">
      <protection hidden="1"/>
    </xf>
    <xf numFmtId="0" fontId="0" fillId="6" borderId="21" xfId="0" applyFill="1" applyBorder="1" applyAlignment="1" applyProtection="1">
      <alignment horizontal="center"/>
      <protection hidden="1"/>
    </xf>
    <xf numFmtId="0" fontId="0" fillId="6" borderId="21" xfId="0" applyFill="1" applyBorder="1" applyProtection="1">
      <protection hidden="1"/>
    </xf>
    <xf numFmtId="0" fontId="0" fillId="6" borderId="19" xfId="0" applyFill="1" applyBorder="1" applyProtection="1">
      <protection hidden="1"/>
    </xf>
    <xf numFmtId="0" fontId="0" fillId="6" borderId="22" xfId="0" applyFill="1" applyBorder="1" applyAlignment="1" applyProtection="1">
      <alignment horizontal="center"/>
      <protection hidden="1"/>
    </xf>
    <xf numFmtId="0" fontId="0" fillId="6" borderId="22" xfId="0" applyFill="1" applyBorder="1" applyProtection="1">
      <protection hidden="1"/>
    </xf>
    <xf numFmtId="0" fontId="0" fillId="6" borderId="20" xfId="0" applyFill="1" applyBorder="1" applyProtection="1">
      <protection hidden="1"/>
    </xf>
    <xf numFmtId="0" fontId="0" fillId="6" borderId="23" xfId="0" applyFill="1" applyBorder="1" applyAlignment="1" applyProtection="1">
      <alignment horizontal="center"/>
      <protection hidden="1"/>
    </xf>
    <xf numFmtId="0" fontId="0" fillId="6" borderId="23" xfId="0" applyFill="1" applyBorder="1" applyProtection="1">
      <protection hidden="1"/>
    </xf>
    <xf numFmtId="0" fontId="0" fillId="6" borderId="24" xfId="0" applyFill="1" applyBorder="1" applyProtection="1">
      <protection hidden="1"/>
    </xf>
    <xf numFmtId="0" fontId="0" fillId="6" borderId="28" xfId="0" applyFill="1" applyBorder="1" applyAlignment="1" applyProtection="1">
      <alignment horizontal="center"/>
      <protection hidden="1"/>
    </xf>
    <xf numFmtId="0" fontId="0" fillId="6" borderId="28" xfId="0" applyFill="1" applyBorder="1" applyProtection="1">
      <protection hidden="1"/>
    </xf>
    <xf numFmtId="0" fontId="0" fillId="8" borderId="11" xfId="0" applyFill="1" applyBorder="1"/>
    <xf numFmtId="0" fontId="0" fillId="0" borderId="3" xfId="0" applyBorder="1" applyAlignment="1" applyProtection="1">
      <alignment horizontal="left" indent="1"/>
      <protection locked="0"/>
    </xf>
    <xf numFmtId="14" fontId="0" fillId="0" borderId="0" xfId="0" applyNumberFormat="1" applyAlignment="1" applyProtection="1">
      <alignment horizontal="center"/>
      <protection locked="0"/>
    </xf>
    <xf numFmtId="0" fontId="0" fillId="6" borderId="0" xfId="0" quotePrefix="1" applyFill="1"/>
    <xf numFmtId="0" fontId="1" fillId="7" borderId="4" xfId="0" applyFont="1" applyFill="1" applyBorder="1" applyAlignment="1">
      <alignment vertical="center" wrapText="1"/>
    </xf>
    <xf numFmtId="0" fontId="1" fillId="7" borderId="8" xfId="0" applyFont="1" applyFill="1" applyBorder="1" applyAlignment="1">
      <alignment vertical="center" wrapText="1"/>
    </xf>
    <xf numFmtId="0" fontId="0" fillId="3" borderId="0" xfId="0" applyFill="1"/>
    <xf numFmtId="165" fontId="0" fillId="4" borderId="0" xfId="8" applyNumberFormat="1" applyFont="1" applyFill="1" applyBorder="1" applyAlignment="1">
      <alignment horizontal="left" indent="1"/>
    </xf>
    <xf numFmtId="165" fontId="0" fillId="4" borderId="1" xfId="8" applyNumberFormat="1" applyFont="1" applyFill="1" applyBorder="1" applyAlignment="1">
      <alignment horizontal="left" indent="1"/>
    </xf>
    <xf numFmtId="0" fontId="1" fillId="8" borderId="11" xfId="0" applyFont="1" applyFill="1" applyBorder="1" applyAlignment="1" applyProtection="1">
      <alignment horizontal="left"/>
      <protection hidden="1"/>
    </xf>
    <xf numFmtId="4" fontId="0" fillId="0" borderId="0" xfId="0" applyNumberFormat="1"/>
    <xf numFmtId="0" fontId="25" fillId="0" borderId="0" xfId="0" pivotButton="1" applyFont="1"/>
    <xf numFmtId="0" fontId="0" fillId="0" borderId="4" xfId="0" applyBorder="1" applyProtection="1">
      <protection locked="0"/>
    </xf>
    <xf numFmtId="0" fontId="0" fillId="0" borderId="6" xfId="0" applyBorder="1" applyProtection="1">
      <protection locked="0"/>
    </xf>
    <xf numFmtId="0" fontId="0" fillId="0" borderId="11" xfId="0" applyBorder="1" applyProtection="1">
      <protection locked="0"/>
    </xf>
    <xf numFmtId="165" fontId="0" fillId="0" borderId="0" xfId="8" applyNumberFormat="1" applyFont="1" applyBorder="1" applyProtection="1">
      <protection locked="0"/>
    </xf>
    <xf numFmtId="0" fontId="1" fillId="0" borderId="11" xfId="0" applyFont="1" applyBorder="1" applyProtection="1">
      <protection locked="0"/>
    </xf>
    <xf numFmtId="0" fontId="1" fillId="0" borderId="0" xfId="0" applyFont="1" applyProtection="1">
      <protection locked="0"/>
    </xf>
    <xf numFmtId="0" fontId="19" fillId="4" borderId="16" xfId="0" applyFont="1" applyFill="1" applyBorder="1" applyProtection="1">
      <protection locked="0"/>
    </xf>
    <xf numFmtId="3" fontId="0" fillId="4" borderId="0" xfId="0" applyNumberFormat="1" applyFill="1" applyProtection="1">
      <protection hidden="1"/>
    </xf>
    <xf numFmtId="3" fontId="0" fillId="4" borderId="1" xfId="0" applyNumberFormat="1" applyFill="1" applyBorder="1" applyProtection="1">
      <protection hidden="1"/>
    </xf>
    <xf numFmtId="3" fontId="0" fillId="4" borderId="8" xfId="0" applyNumberFormat="1" applyFill="1" applyBorder="1" applyProtection="1">
      <protection hidden="1"/>
    </xf>
    <xf numFmtId="3" fontId="0" fillId="4" borderId="3" xfId="0" applyNumberFormat="1" applyFill="1" applyBorder="1" applyAlignment="1" applyProtection="1">
      <alignment horizontal="left" indent="1"/>
      <protection hidden="1"/>
    </xf>
    <xf numFmtId="3" fontId="0" fillId="4" borderId="3" xfId="0" applyNumberFormat="1" applyFill="1" applyBorder="1" applyProtection="1">
      <protection hidden="1"/>
    </xf>
    <xf numFmtId="3" fontId="0" fillId="4" borderId="0" xfId="0" applyNumberFormat="1" applyFill="1" applyAlignment="1" applyProtection="1">
      <alignment horizontal="left" indent="1"/>
      <protection hidden="1"/>
    </xf>
    <xf numFmtId="3" fontId="0" fillId="4" borderId="1" xfId="0" applyNumberFormat="1" applyFill="1" applyBorder="1" applyAlignment="1" applyProtection="1">
      <alignment horizontal="left" indent="1"/>
      <protection hidden="1"/>
    </xf>
    <xf numFmtId="3" fontId="0" fillId="0" borderId="3" xfId="0" applyNumberFormat="1" applyBorder="1" applyProtection="1">
      <protection locked="0"/>
    </xf>
    <xf numFmtId="3" fontId="0" fillId="0" borderId="0" xfId="0" applyNumberFormat="1" applyProtection="1">
      <protection locked="0"/>
    </xf>
    <xf numFmtId="3" fontId="0" fillId="0" borderId="1" xfId="0" applyNumberFormat="1" applyBorder="1" applyProtection="1">
      <protection locked="0"/>
    </xf>
    <xf numFmtId="0" fontId="0" fillId="0" borderId="8" xfId="0" applyBorder="1" applyProtection="1">
      <protection locked="0" hidden="1"/>
    </xf>
    <xf numFmtId="0" fontId="0" fillId="0" borderId="4" xfId="0" applyBorder="1" applyProtection="1">
      <protection locked="0" hidden="1"/>
    </xf>
    <xf numFmtId="3" fontId="0" fillId="6" borderId="21" xfId="0" applyNumberFormat="1" applyFill="1" applyBorder="1" applyProtection="1">
      <protection hidden="1"/>
    </xf>
    <xf numFmtId="3" fontId="0" fillId="6" borderId="25" xfId="0" applyNumberFormat="1" applyFill="1" applyBorder="1" applyProtection="1">
      <protection hidden="1"/>
    </xf>
    <xf numFmtId="3" fontId="0" fillId="6" borderId="22" xfId="0" applyNumberFormat="1" applyFill="1" applyBorder="1" applyProtection="1">
      <protection hidden="1"/>
    </xf>
    <xf numFmtId="3" fontId="0" fillId="6" borderId="26" xfId="0" applyNumberFormat="1" applyFill="1" applyBorder="1" applyProtection="1">
      <protection hidden="1"/>
    </xf>
    <xf numFmtId="3" fontId="0" fillId="6" borderId="23" xfId="0" applyNumberFormat="1" applyFill="1" applyBorder="1" applyProtection="1">
      <protection hidden="1"/>
    </xf>
    <xf numFmtId="3" fontId="0" fillId="6" borderId="27" xfId="0" applyNumberFormat="1" applyFill="1" applyBorder="1" applyProtection="1">
      <protection hidden="1"/>
    </xf>
    <xf numFmtId="3" fontId="0" fillId="6" borderId="10" xfId="0" applyNumberFormat="1" applyFill="1" applyBorder="1" applyProtection="1">
      <protection hidden="1"/>
    </xf>
    <xf numFmtId="3" fontId="0" fillId="6" borderId="11" xfId="0" applyNumberFormat="1" applyFill="1" applyBorder="1" applyProtection="1">
      <protection hidden="1"/>
    </xf>
    <xf numFmtId="3" fontId="0" fillId="6" borderId="0" xfId="0" applyNumberFormat="1" applyFill="1" applyProtection="1">
      <protection hidden="1"/>
    </xf>
    <xf numFmtId="3" fontId="0" fillId="6" borderId="6" xfId="0" applyNumberFormat="1" applyFill="1" applyBorder="1" applyProtection="1">
      <protection hidden="1"/>
    </xf>
    <xf numFmtId="3" fontId="0" fillId="6" borderId="28" xfId="0" applyNumberFormat="1" applyFill="1" applyBorder="1" applyProtection="1">
      <protection hidden="1"/>
    </xf>
    <xf numFmtId="3" fontId="0" fillId="6" borderId="29" xfId="0" applyNumberFormat="1" applyFill="1" applyBorder="1" applyProtection="1">
      <protection hidden="1"/>
    </xf>
    <xf numFmtId="165" fontId="0" fillId="0" borderId="0" xfId="8" applyNumberFormat="1" applyFont="1" applyFill="1" applyBorder="1" applyProtection="1">
      <protection locked="0"/>
    </xf>
    <xf numFmtId="165" fontId="0" fillId="0" borderId="1" xfId="8" applyNumberFormat="1" applyFont="1" applyFill="1" applyBorder="1" applyProtection="1">
      <protection locked="0"/>
    </xf>
    <xf numFmtId="165" fontId="0" fillId="6" borderId="0" xfId="8" applyNumberFormat="1" applyFont="1" applyFill="1" applyBorder="1" applyProtection="1">
      <protection hidden="1"/>
    </xf>
    <xf numFmtId="165" fontId="0" fillId="8" borderId="0" xfId="8" applyNumberFormat="1" applyFont="1" applyFill="1" applyBorder="1" applyProtection="1">
      <protection hidden="1"/>
    </xf>
    <xf numFmtId="165" fontId="0" fillId="6" borderId="1" xfId="8" applyNumberFormat="1" applyFont="1" applyFill="1" applyBorder="1" applyProtection="1">
      <protection hidden="1"/>
    </xf>
    <xf numFmtId="165" fontId="0" fillId="8" borderId="1" xfId="8" applyNumberFormat="1" applyFont="1" applyFill="1" applyBorder="1" applyProtection="1">
      <protection hidden="1"/>
    </xf>
    <xf numFmtId="165" fontId="0" fillId="6" borderId="6" xfId="8" applyNumberFormat="1" applyFont="1" applyFill="1" applyBorder="1" applyProtection="1">
      <protection hidden="1"/>
    </xf>
    <xf numFmtId="165" fontId="0" fillId="6" borderId="8" xfId="8" applyNumberFormat="1" applyFont="1" applyFill="1" applyBorder="1" applyProtection="1">
      <protection hidden="1"/>
    </xf>
    <xf numFmtId="165" fontId="0" fillId="0" borderId="5" xfId="8" applyNumberFormat="1" applyFont="1" applyBorder="1"/>
    <xf numFmtId="165" fontId="0" fillId="0" borderId="0" xfId="8" applyNumberFormat="1" applyFont="1"/>
    <xf numFmtId="165" fontId="0" fillId="0" borderId="14" xfId="8" applyNumberFormat="1" applyFont="1" applyBorder="1"/>
    <xf numFmtId="165" fontId="0" fillId="0" borderId="13" xfId="8" applyNumberFormat="1" applyFont="1" applyBorder="1"/>
    <xf numFmtId="165" fontId="0" fillId="0" borderId="15" xfId="8" applyNumberFormat="1" applyFont="1" applyBorder="1"/>
    <xf numFmtId="165" fontId="1" fillId="0" borderId="5" xfId="8" applyNumberFormat="1" applyFont="1" applyBorder="1" applyAlignment="1">
      <alignment horizontal="right" wrapText="1"/>
    </xf>
    <xf numFmtId="165" fontId="1" fillId="0" borderId="0" xfId="8" applyNumberFormat="1" applyFont="1" applyBorder="1" applyAlignment="1">
      <alignment horizontal="center"/>
    </xf>
    <xf numFmtId="165" fontId="1" fillId="0" borderId="5" xfId="8" applyNumberFormat="1" applyFont="1" applyBorder="1" applyAlignment="1">
      <alignment horizontal="center" wrapText="1"/>
    </xf>
    <xf numFmtId="165" fontId="1" fillId="0" borderId="14" xfId="8" applyNumberFormat="1" applyFont="1" applyBorder="1"/>
    <xf numFmtId="165" fontId="1" fillId="0" borderId="13" xfId="8" applyNumberFormat="1" applyFont="1" applyBorder="1"/>
    <xf numFmtId="165" fontId="1" fillId="0" borderId="0" xfId="8" applyNumberFormat="1" applyFont="1" applyBorder="1"/>
    <xf numFmtId="165" fontId="1" fillId="0" borderId="15" xfId="8" applyNumberFormat="1" applyFont="1" applyBorder="1"/>
    <xf numFmtId="165" fontId="0" fillId="6" borderId="10" xfId="8" applyNumberFormat="1" applyFont="1" applyFill="1" applyBorder="1"/>
    <xf numFmtId="165" fontId="0" fillId="6" borderId="0" xfId="8" applyNumberFormat="1" applyFont="1" applyFill="1"/>
    <xf numFmtId="165" fontId="0" fillId="6" borderId="0" xfId="8" applyNumberFormat="1" applyFont="1" applyFill="1" applyBorder="1"/>
    <xf numFmtId="165" fontId="0" fillId="6" borderId="3" xfId="8" applyNumberFormat="1" applyFont="1" applyFill="1" applyBorder="1"/>
    <xf numFmtId="165" fontId="1" fillId="6" borderId="10" xfId="8" applyNumberFormat="1" applyFont="1" applyFill="1" applyBorder="1"/>
    <xf numFmtId="165" fontId="0" fillId="4" borderId="21" xfId="8" applyNumberFormat="1" applyFont="1" applyFill="1" applyBorder="1" applyAlignment="1">
      <alignment horizontal="center"/>
    </xf>
    <xf numFmtId="165" fontId="0" fillId="4" borderId="22" xfId="8" applyNumberFormat="1" applyFont="1" applyFill="1" applyBorder="1" applyAlignment="1">
      <alignment horizontal="center"/>
    </xf>
    <xf numFmtId="165" fontId="0" fillId="4" borderId="23" xfId="8" applyNumberFormat="1" applyFont="1" applyFill="1" applyBorder="1" applyAlignment="1">
      <alignment horizontal="center"/>
    </xf>
    <xf numFmtId="165" fontId="0" fillId="4" borderId="25" xfId="8" applyNumberFormat="1" applyFont="1" applyFill="1" applyBorder="1"/>
    <xf numFmtId="165" fontId="0" fillId="4" borderId="26" xfId="8" applyNumberFormat="1" applyFont="1" applyFill="1" applyBorder="1"/>
    <xf numFmtId="165" fontId="0" fillId="4" borderId="27" xfId="8" applyNumberFormat="1" applyFont="1" applyFill="1" applyBorder="1"/>
    <xf numFmtId="0" fontId="1" fillId="8" borderId="9" xfId="0" applyFont="1" applyFill="1" applyBorder="1" applyAlignment="1" applyProtection="1">
      <alignment horizontal="right"/>
      <protection hidden="1"/>
    </xf>
    <xf numFmtId="0" fontId="16" fillId="6" borderId="0" xfId="0" applyFont="1" applyFill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18" fillId="6" borderId="4" xfId="0" applyFont="1" applyFill="1" applyBorder="1" applyAlignment="1" applyProtection="1">
      <alignment wrapText="1"/>
      <protection hidden="1"/>
    </xf>
    <xf numFmtId="0" fontId="0" fillId="0" borderId="4" xfId="0" applyBorder="1" applyAlignment="1" applyProtection="1">
      <alignment vertical="center"/>
      <protection locked="0" hidden="1"/>
    </xf>
    <xf numFmtId="0" fontId="0" fillId="0" borderId="8" xfId="0" applyBorder="1" applyAlignment="1" applyProtection="1">
      <alignment vertical="center"/>
      <protection locked="0" hidden="1"/>
    </xf>
    <xf numFmtId="0" fontId="0" fillId="2" borderId="8" xfId="0" applyFill="1" applyBorder="1" applyAlignment="1" applyProtection="1">
      <alignment horizontal="center"/>
      <protection locked="0" hidden="1"/>
    </xf>
    <xf numFmtId="0" fontId="18" fillId="4" borderId="3" xfId="0" applyFont="1" applyFill="1" applyBorder="1" applyProtection="1">
      <protection hidden="1"/>
    </xf>
    <xf numFmtId="0" fontId="18" fillId="4" borderId="4" xfId="0" applyFont="1" applyFill="1" applyBorder="1" applyProtection="1">
      <protection hidden="1"/>
    </xf>
    <xf numFmtId="0" fontId="18" fillId="4" borderId="6" xfId="0" applyFont="1" applyFill="1" applyBorder="1" applyProtection="1">
      <protection hidden="1"/>
    </xf>
    <xf numFmtId="0" fontId="18" fillId="4" borderId="1" xfId="0" applyFont="1" applyFill="1" applyBorder="1" applyProtection="1">
      <protection hidden="1"/>
    </xf>
    <xf numFmtId="0" fontId="18" fillId="4" borderId="8" xfId="0" applyFont="1" applyFill="1" applyBorder="1" applyProtection="1">
      <protection hidden="1"/>
    </xf>
    <xf numFmtId="0" fontId="0" fillId="4" borderId="21" xfId="0" applyFill="1" applyBorder="1" applyAlignment="1">
      <alignment horizontal="left" indent="1"/>
    </xf>
    <xf numFmtId="0" fontId="0" fillId="4" borderId="22" xfId="0" applyFill="1" applyBorder="1" applyAlignment="1">
      <alignment horizontal="left" indent="1"/>
    </xf>
    <xf numFmtId="0" fontId="0" fillId="4" borderId="23" xfId="0" applyFill="1" applyBorder="1" applyAlignment="1">
      <alignment horizontal="left" indent="1"/>
    </xf>
    <xf numFmtId="0" fontId="0" fillId="6" borderId="21" xfId="0" applyFill="1" applyBorder="1" applyAlignment="1">
      <alignment horizontal="left" indent="1"/>
    </xf>
    <xf numFmtId="0" fontId="0" fillId="6" borderId="22" xfId="0" applyFill="1" applyBorder="1" applyAlignment="1">
      <alignment horizontal="left" indent="1"/>
    </xf>
    <xf numFmtId="0" fontId="0" fillId="6" borderId="23" xfId="0" applyFill="1" applyBorder="1" applyAlignment="1">
      <alignment horizontal="left" indent="1"/>
    </xf>
    <xf numFmtId="0" fontId="0" fillId="6" borderId="24" xfId="0" applyFill="1" applyBorder="1" applyAlignment="1">
      <alignment horizontal="left" indent="1"/>
    </xf>
    <xf numFmtId="0" fontId="1" fillId="8" borderId="9" xfId="0" applyFont="1" applyFill="1" applyBorder="1" applyAlignment="1">
      <alignment horizontal="left" indent="1"/>
    </xf>
    <xf numFmtId="0" fontId="0" fillId="4" borderId="18" xfId="0" applyFill="1" applyBorder="1" applyAlignment="1">
      <alignment horizontal="center"/>
    </xf>
    <xf numFmtId="0" fontId="0" fillId="4" borderId="19" xfId="0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8" borderId="10" xfId="0" applyFont="1" applyFill="1" applyBorder="1" applyAlignment="1">
      <alignment horizontal="left" indent="1"/>
    </xf>
    <xf numFmtId="0" fontId="1" fillId="8" borderId="11" xfId="0" applyFont="1" applyFill="1" applyBorder="1" applyAlignment="1">
      <alignment horizontal="left" indent="1"/>
    </xf>
    <xf numFmtId="0" fontId="0" fillId="6" borderId="0" xfId="0" applyFill="1" applyProtection="1">
      <protection locked="0"/>
    </xf>
    <xf numFmtId="0" fontId="29" fillId="4" borderId="0" xfId="0" applyFont="1" applyFill="1"/>
    <xf numFmtId="0" fontId="0" fillId="6" borderId="1" xfId="0" applyFill="1" applyBorder="1"/>
    <xf numFmtId="0" fontId="1" fillId="6" borderId="0" xfId="0" applyFont="1" applyFill="1" applyAlignment="1">
      <alignment vertical="center"/>
    </xf>
    <xf numFmtId="0" fontId="1" fillId="6" borderId="0" xfId="0" applyFont="1" applyFill="1" applyAlignment="1">
      <alignment horizontal="center" vertical="center"/>
    </xf>
    <xf numFmtId="0" fontId="21" fillId="10" borderId="30" xfId="0" applyFont="1" applyFill="1" applyBorder="1" applyAlignment="1">
      <alignment horizontal="center" vertical="center"/>
    </xf>
    <xf numFmtId="0" fontId="30" fillId="6" borderId="0" xfId="0" applyFont="1" applyFill="1" applyAlignment="1">
      <alignment vertical="center"/>
    </xf>
    <xf numFmtId="0" fontId="30" fillId="6" borderId="0" xfId="0" applyFont="1" applyFill="1" applyAlignment="1">
      <alignment horizontal="center" vertical="center"/>
    </xf>
    <xf numFmtId="0" fontId="1" fillId="8" borderId="31" xfId="0" applyFont="1" applyFill="1" applyBorder="1" applyAlignment="1">
      <alignment horizontal="center" vertical="center"/>
    </xf>
    <xf numFmtId="0" fontId="1" fillId="0" borderId="12" xfId="0" applyFont="1" applyBorder="1"/>
    <xf numFmtId="0" fontId="16" fillId="4" borderId="0" xfId="0" applyFont="1" applyFill="1" applyAlignment="1">
      <alignment horizontal="center"/>
    </xf>
    <xf numFmtId="0" fontId="1" fillId="0" borderId="12" xfId="0" applyFont="1" applyBorder="1" applyAlignment="1">
      <alignment horizontal="center"/>
    </xf>
    <xf numFmtId="0" fontId="1" fillId="9" borderId="17" xfId="0" applyFont="1" applyFill="1" applyBorder="1" applyAlignment="1" applyProtection="1">
      <alignment horizontal="left" vertical="center" indent="1"/>
      <protection locked="0"/>
    </xf>
    <xf numFmtId="0" fontId="1" fillId="8" borderId="17" xfId="0" applyFont="1" applyFill="1" applyBorder="1" applyAlignment="1" applyProtection="1">
      <alignment horizontal="left" vertical="center" indent="1"/>
      <protection locked="0"/>
    </xf>
    <xf numFmtId="0" fontId="1" fillId="8" borderId="10" xfId="0" applyFont="1" applyFill="1" applyBorder="1" applyProtection="1">
      <protection locked="0"/>
    </xf>
    <xf numFmtId="0" fontId="1" fillId="8" borderId="11" xfId="0" applyFont="1" applyFill="1" applyBorder="1" applyProtection="1">
      <protection locked="0"/>
    </xf>
    <xf numFmtId="165" fontId="0" fillId="4" borderId="6" xfId="8" applyNumberFormat="1" applyFont="1" applyFill="1" applyBorder="1" applyAlignment="1">
      <alignment horizontal="left" indent="1"/>
    </xf>
    <xf numFmtId="165" fontId="0" fillId="4" borderId="8" xfId="8" applyNumberFormat="1" applyFont="1" applyFill="1" applyBorder="1" applyAlignment="1">
      <alignment horizontal="left" indent="1"/>
    </xf>
    <xf numFmtId="0" fontId="9" fillId="0" borderId="0" xfId="4" applyFont="1" applyAlignment="1" applyProtection="1">
      <alignment horizontal="center"/>
      <protection hidden="1"/>
    </xf>
    <xf numFmtId="0" fontId="4" fillId="0" borderId="0" xfId="2" applyProtection="1">
      <protection hidden="1"/>
    </xf>
    <xf numFmtId="0" fontId="9" fillId="0" borderId="0" xfId="1" applyFont="1" applyProtection="1">
      <protection hidden="1"/>
    </xf>
    <xf numFmtId="0" fontId="5" fillId="0" borderId="0" xfId="1" applyFont="1" applyProtection="1">
      <protection hidden="1"/>
    </xf>
    <xf numFmtId="3" fontId="5" fillId="0" borderId="0" xfId="1" applyNumberFormat="1" applyFont="1" applyProtection="1">
      <protection hidden="1"/>
    </xf>
    <xf numFmtId="0" fontId="9" fillId="0" borderId="10" xfId="5" applyFont="1" applyBorder="1" applyProtection="1">
      <protection hidden="1"/>
    </xf>
    <xf numFmtId="0" fontId="9" fillId="0" borderId="10" xfId="5" applyFont="1" applyBorder="1" applyAlignment="1" applyProtection="1">
      <alignment horizontal="center"/>
      <protection hidden="1"/>
    </xf>
    <xf numFmtId="3" fontId="9" fillId="0" borderId="10" xfId="1" applyNumberFormat="1" applyFont="1" applyBorder="1" applyProtection="1">
      <protection hidden="1"/>
    </xf>
    <xf numFmtId="0" fontId="5" fillId="0" borderId="0" xfId="1" applyFont="1" applyAlignment="1" applyProtection="1">
      <alignment wrapText="1"/>
      <protection hidden="1"/>
    </xf>
    <xf numFmtId="0" fontId="9" fillId="0" borderId="12" xfId="5" applyFont="1" applyBorder="1" applyProtection="1">
      <protection hidden="1"/>
    </xf>
    <xf numFmtId="0" fontId="9" fillId="0" borderId="12" xfId="5" applyFont="1" applyBorder="1" applyAlignment="1" applyProtection="1">
      <alignment horizontal="center"/>
      <protection hidden="1"/>
    </xf>
    <xf numFmtId="3" fontId="9" fillId="0" borderId="12" xfId="1" applyNumberFormat="1" applyFont="1" applyBorder="1" applyProtection="1">
      <protection hidden="1"/>
    </xf>
    <xf numFmtId="0" fontId="9" fillId="0" borderId="0" xfId="5" applyFont="1" applyProtection="1">
      <protection hidden="1"/>
    </xf>
    <xf numFmtId="0" fontId="5" fillId="0" borderId="0" xfId="4" applyFont="1" applyProtection="1">
      <protection hidden="1"/>
    </xf>
    <xf numFmtId="0" fontId="9" fillId="0" borderId="0" xfId="1" applyFont="1" applyAlignment="1" applyProtection="1">
      <alignment horizontal="center"/>
      <protection hidden="1"/>
    </xf>
    <xf numFmtId="0" fontId="9" fillId="0" borderId="13" xfId="5" applyFont="1" applyBorder="1" applyProtection="1">
      <protection hidden="1"/>
    </xf>
    <xf numFmtId="0" fontId="9" fillId="0" borderId="13" xfId="5" applyFont="1" applyBorder="1" applyAlignment="1" applyProtection="1">
      <alignment horizontal="center"/>
      <protection hidden="1"/>
    </xf>
    <xf numFmtId="3" fontId="9" fillId="0" borderId="13" xfId="1" applyNumberFormat="1" applyFont="1" applyBorder="1" applyProtection="1">
      <protection hidden="1"/>
    </xf>
    <xf numFmtId="0" fontId="9" fillId="0" borderId="13" xfId="1" applyFont="1" applyBorder="1" applyProtection="1">
      <protection hidden="1"/>
    </xf>
    <xf numFmtId="0" fontId="9" fillId="0" borderId="13" xfId="1" applyFont="1" applyBorder="1" applyAlignment="1" applyProtection="1">
      <alignment horizontal="center"/>
      <protection hidden="1"/>
    </xf>
    <xf numFmtId="3" fontId="5" fillId="0" borderId="0" xfId="1" applyNumberFormat="1" applyFont="1" applyProtection="1">
      <protection locked="0" hidden="1"/>
    </xf>
    <xf numFmtId="14" fontId="0" fillId="6" borderId="0" xfId="0" applyNumberFormat="1" applyFill="1"/>
    <xf numFmtId="0" fontId="0" fillId="6" borderId="0" xfId="0" applyFill="1" applyAlignment="1">
      <alignment horizontal="left" indent="2"/>
    </xf>
    <xf numFmtId="0" fontId="0" fillId="6" borderId="6" xfId="0" applyFill="1" applyBorder="1"/>
    <xf numFmtId="164" fontId="0" fillId="6" borderId="0" xfId="8" applyFont="1" applyFill="1"/>
    <xf numFmtId="0" fontId="0" fillId="6" borderId="7" xfId="0" applyFill="1" applyBorder="1"/>
    <xf numFmtId="14" fontId="0" fillId="6" borderId="1" xfId="0" applyNumberFormat="1" applyFill="1" applyBorder="1"/>
    <xf numFmtId="0" fontId="0" fillId="6" borderId="1" xfId="0" applyFill="1" applyBorder="1" applyAlignment="1">
      <alignment horizontal="left" indent="2"/>
    </xf>
    <xf numFmtId="0" fontId="0" fillId="6" borderId="8" xfId="0" applyFill="1" applyBorder="1"/>
    <xf numFmtId="0" fontId="16" fillId="4" borderId="0" xfId="0" applyFont="1" applyFill="1" applyAlignment="1">
      <alignment horizontal="left"/>
    </xf>
    <xf numFmtId="0" fontId="0" fillId="0" borderId="25" xfId="0" applyBorder="1" applyProtection="1">
      <protection locked="0"/>
    </xf>
    <xf numFmtId="0" fontId="0" fillId="0" borderId="22" xfId="0" applyBorder="1" applyAlignment="1" applyProtection="1">
      <alignment horizontal="left" indent="1"/>
      <protection locked="0"/>
    </xf>
    <xf numFmtId="0" fontId="0" fillId="0" borderId="26" xfId="0" applyBorder="1" applyProtection="1">
      <protection locked="0"/>
    </xf>
    <xf numFmtId="0" fontId="0" fillId="0" borderId="23" xfId="0" applyBorder="1" applyAlignment="1" applyProtection="1">
      <alignment horizontal="left" indent="1"/>
      <protection locked="0"/>
    </xf>
    <xf numFmtId="0" fontId="0" fillId="0" borderId="27" xfId="0" applyBorder="1" applyProtection="1">
      <protection locked="0"/>
    </xf>
    <xf numFmtId="0" fontId="0" fillId="0" borderId="21" xfId="0" applyBorder="1" applyAlignment="1" applyProtection="1">
      <alignment horizontal="left" indent="1"/>
      <protection locked="0"/>
    </xf>
    <xf numFmtId="0" fontId="0" fillId="0" borderId="26" xfId="0" applyBorder="1" applyAlignment="1" applyProtection="1">
      <alignment horizontal="left" indent="3"/>
      <protection locked="0"/>
    </xf>
    <xf numFmtId="0" fontId="0" fillId="0" borderId="27" xfId="0" applyBorder="1" applyAlignment="1" applyProtection="1">
      <alignment horizontal="left" indent="3"/>
      <protection locked="0"/>
    </xf>
    <xf numFmtId="165" fontId="0" fillId="0" borderId="25" xfId="8" applyNumberFormat="1" applyFont="1" applyBorder="1" applyProtection="1">
      <protection locked="0"/>
    </xf>
    <xf numFmtId="165" fontId="0" fillId="0" borderId="26" xfId="8" applyNumberFormat="1" applyFont="1" applyBorder="1" applyProtection="1">
      <protection locked="0"/>
    </xf>
    <xf numFmtId="165" fontId="0" fillId="0" borderId="27" xfId="8" applyNumberFormat="1" applyFont="1" applyBorder="1" applyProtection="1">
      <protection locked="0"/>
    </xf>
    <xf numFmtId="0" fontId="5" fillId="0" borderId="0" xfId="4" applyFont="1"/>
    <xf numFmtId="0" fontId="12" fillId="0" borderId="0" xfId="2" applyFont="1" applyAlignment="1" applyProtection="1">
      <alignment horizontal="center"/>
      <protection locked="0"/>
    </xf>
    <xf numFmtId="0" fontId="4" fillId="0" borderId="0" xfId="2" applyProtection="1">
      <protection locked="0"/>
    </xf>
    <xf numFmtId="0" fontId="12" fillId="0" borderId="10" xfId="2" applyFont="1" applyBorder="1" applyAlignment="1" applyProtection="1">
      <alignment horizontal="center"/>
      <protection locked="0"/>
    </xf>
    <xf numFmtId="0" fontId="12" fillId="0" borderId="13" xfId="2" applyFont="1" applyBorder="1" applyAlignment="1" applyProtection="1">
      <alignment horizontal="center"/>
      <protection locked="0"/>
    </xf>
    <xf numFmtId="0" fontId="9" fillId="0" borderId="13" xfId="4" applyFont="1" applyBorder="1" applyAlignment="1" applyProtection="1">
      <alignment horizontal="center"/>
      <protection locked="0"/>
    </xf>
    <xf numFmtId="0" fontId="9" fillId="0" borderId="12" xfId="5" applyFont="1" applyBorder="1" applyAlignment="1" applyProtection="1">
      <alignment horizontal="center"/>
      <protection locked="0"/>
    </xf>
    <xf numFmtId="0" fontId="12" fillId="0" borderId="1" xfId="2" applyFont="1" applyBorder="1" applyProtection="1">
      <protection locked="0"/>
    </xf>
    <xf numFmtId="3" fontId="12" fillId="0" borderId="0" xfId="2" applyNumberFormat="1" applyFont="1" applyProtection="1">
      <protection locked="0"/>
    </xf>
    <xf numFmtId="0" fontId="12" fillId="0" borderId="0" xfId="2" applyFont="1" applyProtection="1">
      <protection locked="0"/>
    </xf>
    <xf numFmtId="3" fontId="5" fillId="0" borderId="0" xfId="2" applyNumberFormat="1" applyFont="1" applyAlignment="1" applyProtection="1">
      <alignment horizontal="center"/>
      <protection locked="0"/>
    </xf>
    <xf numFmtId="3" fontId="12" fillId="0" borderId="0" xfId="2" applyNumberFormat="1" applyFont="1" applyAlignment="1" applyProtection="1">
      <alignment horizontal="center"/>
      <protection locked="0"/>
    </xf>
    <xf numFmtId="0" fontId="14" fillId="0" borderId="0" xfId="2" applyFont="1" applyAlignment="1" applyProtection="1">
      <alignment horizontal="center"/>
      <protection locked="0"/>
    </xf>
    <xf numFmtId="0" fontId="5" fillId="0" borderId="0" xfId="1" applyFont="1" applyAlignment="1" applyProtection="1">
      <alignment horizontal="center"/>
      <protection locked="0" hidden="1"/>
    </xf>
    <xf numFmtId="0" fontId="5" fillId="0" borderId="0" xfId="1" applyFont="1" applyAlignment="1" applyProtection="1">
      <alignment horizontal="center" wrapText="1"/>
      <protection locked="0" hidden="1"/>
    </xf>
    <xf numFmtId="0" fontId="9" fillId="0" borderId="0" xfId="5" applyFont="1" applyAlignment="1" applyProtection="1">
      <alignment horizontal="center"/>
      <protection locked="0" hidden="1"/>
    </xf>
    <xf numFmtId="0" fontId="5" fillId="0" borderId="0" xfId="4" applyFont="1" applyAlignment="1" applyProtection="1">
      <alignment horizontal="center"/>
      <protection locked="0" hidden="1"/>
    </xf>
    <xf numFmtId="0" fontId="0" fillId="0" borderId="29" xfId="0" applyBorder="1"/>
    <xf numFmtId="0" fontId="0" fillId="0" borderId="26" xfId="0" applyBorder="1"/>
    <xf numFmtId="0" fontId="0" fillId="0" borderId="27" xfId="0" applyBorder="1"/>
    <xf numFmtId="0" fontId="1" fillId="8" borderId="17" xfId="0" applyFont="1" applyFill="1" applyBorder="1" applyAlignment="1" applyProtection="1">
      <alignment horizontal="center"/>
      <protection locked="0" hidden="1"/>
    </xf>
    <xf numFmtId="0" fontId="31" fillId="0" borderId="0" xfId="2" applyFont="1"/>
    <xf numFmtId="0" fontId="32" fillId="0" borderId="0" xfId="1" applyFont="1"/>
    <xf numFmtId="0" fontId="0" fillId="4" borderId="0" xfId="0" applyFill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165" fontId="0" fillId="6" borderId="11" xfId="0" applyNumberFormat="1" applyFill="1" applyBorder="1" applyProtection="1">
      <protection locked="0"/>
    </xf>
    <xf numFmtId="165" fontId="27" fillId="6" borderId="10" xfId="8" applyNumberFormat="1" applyFont="1" applyFill="1" applyBorder="1"/>
    <xf numFmtId="0" fontId="0" fillId="6" borderId="2" xfId="0" applyFill="1" applyBorder="1" applyAlignment="1" applyProtection="1">
      <alignment horizontal="center"/>
      <protection hidden="1"/>
    </xf>
    <xf numFmtId="0" fontId="0" fillId="6" borderId="3" xfId="0" applyFill="1" applyBorder="1" applyAlignment="1" applyProtection="1">
      <alignment horizontal="left" indent="1"/>
      <protection hidden="1"/>
    </xf>
    <xf numFmtId="165" fontId="0" fillId="6" borderId="3" xfId="8" applyNumberFormat="1" applyFont="1" applyFill="1" applyBorder="1" applyProtection="1">
      <protection hidden="1"/>
    </xf>
    <xf numFmtId="165" fontId="0" fillId="8" borderId="3" xfId="8" applyNumberFormat="1" applyFont="1" applyFill="1" applyBorder="1" applyProtection="1">
      <protection hidden="1"/>
    </xf>
    <xf numFmtId="0" fontId="0" fillId="6" borderId="4" xfId="0" applyFill="1" applyBorder="1" applyAlignment="1" applyProtection="1">
      <alignment horizontal="center"/>
      <protection hidden="1"/>
    </xf>
    <xf numFmtId="3" fontId="5" fillId="0" borderId="10" xfId="2" applyNumberFormat="1" applyFont="1" applyBorder="1" applyAlignment="1" applyProtection="1">
      <alignment horizontal="center"/>
      <protection locked="0"/>
    </xf>
    <xf numFmtId="0" fontId="9" fillId="0" borderId="0" xfId="4" applyFont="1" applyAlignment="1" applyProtection="1">
      <alignment horizontal="center"/>
      <protection locked="0"/>
    </xf>
    <xf numFmtId="0" fontId="12" fillId="0" borderId="12" xfId="2" applyFont="1" applyBorder="1" applyAlignment="1" applyProtection="1">
      <alignment horizontal="center"/>
      <protection locked="0"/>
    </xf>
    <xf numFmtId="0" fontId="12" fillId="0" borderId="0" xfId="2" applyFont="1" applyAlignment="1" applyProtection="1">
      <alignment horizontal="center" vertical="center"/>
      <protection locked="0"/>
    </xf>
    <xf numFmtId="0" fontId="6" fillId="0" borderId="0" xfId="4" applyFont="1" applyAlignment="1" applyProtection="1">
      <alignment horizontal="center"/>
      <protection locked="0"/>
    </xf>
    <xf numFmtId="0" fontId="5" fillId="0" borderId="0" xfId="2" applyFont="1" applyAlignment="1" applyProtection="1">
      <alignment horizontal="center"/>
      <protection locked="0"/>
    </xf>
    <xf numFmtId="3" fontId="13" fillId="0" borderId="0" xfId="2" applyNumberFormat="1" applyFont="1" applyAlignment="1" applyProtection="1">
      <alignment horizontal="centerContinuous"/>
      <protection hidden="1"/>
    </xf>
    <xf numFmtId="1" fontId="6" fillId="0" borderId="0" xfId="2" quotePrefix="1" applyNumberFormat="1" applyFont="1" applyAlignment="1" applyProtection="1">
      <alignment horizontal="right"/>
      <protection hidden="1"/>
    </xf>
    <xf numFmtId="3" fontId="13" fillId="0" borderId="0" xfId="2" applyNumberFormat="1" applyFont="1" applyAlignment="1" applyProtection="1">
      <alignment horizontal="center"/>
      <protection hidden="1"/>
    </xf>
    <xf numFmtId="0" fontId="13" fillId="0" borderId="0" xfId="2" applyFont="1" applyProtection="1">
      <protection hidden="1"/>
    </xf>
    <xf numFmtId="1" fontId="9" fillId="0" borderId="0" xfId="2" quotePrefix="1" applyNumberFormat="1" applyFont="1" applyAlignment="1" applyProtection="1">
      <alignment horizontal="right"/>
      <protection hidden="1"/>
    </xf>
    <xf numFmtId="3" fontId="12" fillId="0" borderId="0" xfId="2" applyNumberFormat="1" applyFont="1" applyAlignment="1" applyProtection="1">
      <alignment horizontal="center"/>
      <protection hidden="1"/>
    </xf>
    <xf numFmtId="3" fontId="5" fillId="0" borderId="0" xfId="2" applyNumberFormat="1" applyFont="1" applyProtection="1">
      <protection hidden="1"/>
    </xf>
    <xf numFmtId="3" fontId="5" fillId="0" borderId="0" xfId="2" applyNumberFormat="1" applyFont="1" applyAlignment="1" applyProtection="1">
      <alignment horizontal="center"/>
      <protection hidden="1"/>
    </xf>
    <xf numFmtId="3" fontId="5" fillId="0" borderId="0" xfId="2" quotePrefix="1" applyNumberFormat="1" applyFont="1" applyAlignment="1" applyProtection="1">
      <alignment horizontal="right"/>
      <protection hidden="1"/>
    </xf>
    <xf numFmtId="3" fontId="5" fillId="0" borderId="10" xfId="2" applyNumberFormat="1" applyFont="1" applyBorder="1" applyProtection="1">
      <protection hidden="1"/>
    </xf>
    <xf numFmtId="3" fontId="9" fillId="0" borderId="12" xfId="2" applyNumberFormat="1" applyFont="1" applyBorder="1" applyProtection="1">
      <protection hidden="1"/>
    </xf>
    <xf numFmtId="3" fontId="5" fillId="0" borderId="12" xfId="2" applyNumberFormat="1" applyFont="1" applyBorder="1" applyProtection="1">
      <protection hidden="1"/>
    </xf>
    <xf numFmtId="3" fontId="9" fillId="0" borderId="0" xfId="2" applyNumberFormat="1" applyFont="1" applyProtection="1">
      <protection hidden="1"/>
    </xf>
    <xf numFmtId="3" fontId="9" fillId="0" borderId="13" xfId="2" applyNumberFormat="1" applyFont="1" applyBorder="1" applyProtection="1">
      <protection hidden="1"/>
    </xf>
    <xf numFmtId="3" fontId="5" fillId="0" borderId="13" xfId="2" applyNumberFormat="1" applyFont="1" applyBorder="1" applyProtection="1">
      <protection hidden="1"/>
    </xf>
    <xf numFmtId="3" fontId="12" fillId="0" borderId="0" xfId="2" applyNumberFormat="1" applyFont="1" applyProtection="1">
      <protection hidden="1"/>
    </xf>
    <xf numFmtId="3" fontId="12" fillId="0" borderId="13" xfId="2" applyNumberFormat="1" applyFont="1" applyBorder="1" applyProtection="1">
      <protection hidden="1"/>
    </xf>
    <xf numFmtId="3" fontId="0" fillId="4" borderId="4" xfId="0" applyNumberFormat="1" applyFill="1" applyBorder="1" applyProtection="1">
      <protection hidden="1"/>
    </xf>
    <xf numFmtId="3" fontId="0" fillId="4" borderId="4" xfId="0" applyNumberFormat="1" applyFill="1" applyBorder="1" applyAlignment="1" applyProtection="1">
      <alignment horizontal="center"/>
      <protection hidden="1"/>
    </xf>
    <xf numFmtId="3" fontId="0" fillId="4" borderId="8" xfId="0" applyNumberFormat="1" applyFill="1" applyBorder="1" applyAlignment="1" applyProtection="1">
      <alignment horizontal="center"/>
      <protection hidden="1"/>
    </xf>
    <xf numFmtId="0" fontId="0" fillId="8" borderId="2" xfId="0" applyFill="1" applyBorder="1" applyProtection="1">
      <protection hidden="1"/>
    </xf>
    <xf numFmtId="0" fontId="1" fillId="8" borderId="3" xfId="0" applyFont="1" applyFill="1" applyBorder="1" applyProtection="1">
      <protection hidden="1"/>
    </xf>
    <xf numFmtId="0" fontId="1" fillId="8" borderId="3" xfId="0" applyFont="1" applyFill="1" applyBorder="1" applyAlignment="1" applyProtection="1">
      <alignment horizontal="right"/>
      <protection hidden="1"/>
    </xf>
    <xf numFmtId="0" fontId="1" fillId="8" borderId="3" xfId="0" applyFont="1" applyFill="1" applyBorder="1" applyAlignment="1" applyProtection="1">
      <alignment horizontal="center"/>
      <protection hidden="1"/>
    </xf>
    <xf numFmtId="0" fontId="1" fillId="8" borderId="4" xfId="0" applyFont="1" applyFill="1" applyBorder="1" applyAlignment="1" applyProtection="1">
      <alignment horizontal="center"/>
      <protection hidden="1"/>
    </xf>
    <xf numFmtId="0" fontId="1" fillId="8" borderId="4" xfId="0" applyFont="1" applyFill="1" applyBorder="1" applyAlignment="1" applyProtection="1">
      <alignment horizontal="right"/>
      <protection hidden="1"/>
    </xf>
    <xf numFmtId="0" fontId="1" fillId="8" borderId="2" xfId="0" applyFont="1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alignment horizontal="center"/>
      <protection hidden="1"/>
    </xf>
    <xf numFmtId="165" fontId="0" fillId="4" borderId="3" xfId="8" applyNumberFormat="1" applyFont="1" applyFill="1" applyBorder="1" applyAlignment="1" applyProtection="1">
      <alignment horizontal="center"/>
      <protection hidden="1"/>
    </xf>
    <xf numFmtId="165" fontId="0" fillId="4" borderId="1" xfId="8" applyNumberFormat="1" applyFont="1" applyFill="1" applyBorder="1" applyAlignment="1" applyProtection="1">
      <alignment horizontal="center"/>
      <protection hidden="1"/>
    </xf>
    <xf numFmtId="0" fontId="22" fillId="0" borderId="27" xfId="7" applyFill="1" applyBorder="1" applyProtection="1">
      <protection locked="0"/>
    </xf>
    <xf numFmtId="0" fontId="0" fillId="0" borderId="26" xfId="0" applyBorder="1" applyAlignment="1" applyProtection="1">
      <alignment horizontal="left"/>
      <protection locked="0"/>
    </xf>
    <xf numFmtId="165" fontId="0" fillId="0" borderId="2" xfId="8" applyNumberFormat="1" applyFont="1" applyBorder="1"/>
    <xf numFmtId="165" fontId="0" fillId="0" borderId="7" xfId="8" applyNumberFormat="1" applyFont="1" applyBorder="1"/>
    <xf numFmtId="165" fontId="1" fillId="0" borderId="2" xfId="8" applyNumberFormat="1" applyFont="1" applyBorder="1" applyAlignment="1">
      <alignment horizontal="center"/>
    </xf>
    <xf numFmtId="165" fontId="1" fillId="0" borderId="2" xfId="8" applyNumberFormat="1" applyFont="1" applyBorder="1"/>
    <xf numFmtId="165" fontId="0" fillId="0" borderId="0" xfId="0" applyNumberFormat="1"/>
    <xf numFmtId="165" fontId="0" fillId="9" borderId="0" xfId="0" applyNumberFormat="1" applyFill="1"/>
    <xf numFmtId="0" fontId="31" fillId="0" borderId="0" xfId="2" applyFont="1" applyAlignment="1">
      <alignment horizontal="right"/>
    </xf>
    <xf numFmtId="0" fontId="25" fillId="0" borderId="0" xfId="0" applyFont="1" applyAlignment="1">
      <alignment horizontal="right"/>
    </xf>
    <xf numFmtId="0" fontId="33" fillId="0" borderId="0" xfId="2" applyFont="1"/>
    <xf numFmtId="0" fontId="25" fillId="0" borderId="0" xfId="2" applyFont="1"/>
    <xf numFmtId="3" fontId="31" fillId="0" borderId="0" xfId="2" applyNumberFormat="1" applyFont="1"/>
    <xf numFmtId="1" fontId="9" fillId="0" borderId="0" xfId="1" quotePrefix="1" applyNumberFormat="1" applyFont="1" applyAlignment="1" applyProtection="1">
      <alignment horizontal="right"/>
      <protection hidden="1"/>
    </xf>
    <xf numFmtId="0" fontId="34" fillId="0" borderId="0" xfId="4" applyFont="1"/>
    <xf numFmtId="0" fontId="34" fillId="0" borderId="0" xfId="2" applyFont="1"/>
    <xf numFmtId="165" fontId="0" fillId="6" borderId="21" xfId="8" applyNumberFormat="1" applyFont="1" applyFill="1" applyBorder="1" applyProtection="1">
      <protection hidden="1"/>
    </xf>
    <xf numFmtId="165" fontId="0" fillId="6" borderId="22" xfId="8" applyNumberFormat="1" applyFont="1" applyFill="1" applyBorder="1" applyProtection="1">
      <protection hidden="1"/>
    </xf>
    <xf numFmtId="165" fontId="0" fillId="6" borderId="23" xfId="8" applyNumberFormat="1" applyFont="1" applyFill="1" applyBorder="1" applyProtection="1">
      <protection hidden="1"/>
    </xf>
    <xf numFmtId="0" fontId="1" fillId="8" borderId="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11" xfId="0" applyFont="1" applyFill="1" applyBorder="1" applyAlignment="1">
      <alignment horizontal="center"/>
    </xf>
    <xf numFmtId="0" fontId="0" fillId="0" borderId="0" xfId="0" applyAlignment="1">
      <alignment horizontal="center"/>
    </xf>
    <xf numFmtId="37" fontId="6" fillId="0" borderId="0" xfId="3" applyFont="1" applyAlignment="1">
      <alignment horizontal="center"/>
    </xf>
    <xf numFmtId="4" fontId="4" fillId="0" borderId="0" xfId="2" applyNumberFormat="1"/>
    <xf numFmtId="0" fontId="35" fillId="6" borderId="0" xfId="0" applyFont="1" applyFill="1" applyAlignment="1">
      <alignment horizontal="center"/>
    </xf>
    <xf numFmtId="0" fontId="1" fillId="8" borderId="9" xfId="0" applyFont="1" applyFill="1" applyBorder="1" applyAlignment="1">
      <alignment horizontal="center"/>
    </xf>
    <xf numFmtId="0" fontId="1" fillId="8" borderId="10" xfId="0" applyFont="1" applyFill="1" applyBorder="1" applyAlignment="1">
      <alignment horizontal="center"/>
    </xf>
    <xf numFmtId="0" fontId="1" fillId="8" borderId="1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3" fillId="0" borderId="0" xfId="1" applyFont="1" applyAlignment="1">
      <alignment horizontal="center"/>
    </xf>
    <xf numFmtId="0" fontId="4" fillId="0" borderId="0" xfId="2" applyAlignment="1">
      <alignment horizontal="center"/>
    </xf>
    <xf numFmtId="0" fontId="6" fillId="0" borderId="0" xfId="1" applyFont="1" applyAlignment="1">
      <alignment horizontal="center" vertical="center"/>
    </xf>
    <xf numFmtId="37" fontId="6" fillId="0" borderId="0" xfId="3" applyFont="1" applyAlignment="1">
      <alignment horizontal="center"/>
    </xf>
    <xf numFmtId="4" fontId="3" fillId="0" borderId="0" xfId="2" applyNumberFormat="1" applyFont="1" applyAlignment="1">
      <alignment horizontal="center"/>
    </xf>
    <xf numFmtId="4" fontId="4" fillId="0" borderId="0" xfId="2" applyNumberFormat="1"/>
  </cellXfs>
  <cellStyles count="9">
    <cellStyle name="Hyperkobling" xfId="7" builtinId="8"/>
    <cellStyle name="Komma" xfId="8" builtinId="3"/>
    <cellStyle name="Navn" xfId="6" xr:uid="{00000000-0005-0000-0000-000002000000}"/>
    <cellStyle name="Normal" xfId="0" builtinId="0"/>
    <cellStyle name="Normal 2" xfId="1" xr:uid="{00000000-0005-0000-0000-000004000000}"/>
    <cellStyle name="Normal 5" xfId="2" xr:uid="{00000000-0005-0000-0000-000005000000}"/>
    <cellStyle name="Overskrift" xfId="4" xr:uid="{00000000-0005-0000-0000-000006000000}"/>
    <cellStyle name="Rapport" xfId="3" xr:uid="{00000000-0005-0000-0000-000007000000}"/>
    <cellStyle name="Sum" xfId="5" xr:uid="{00000000-0005-0000-0000-000008000000}"/>
  </cellStyles>
  <dxfs count="4021"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bgColor rgb="FFFFFFB9"/>
        </patternFill>
      </fill>
    </dxf>
    <dxf>
      <fill>
        <patternFill>
          <bgColor rgb="FFFFFFB9"/>
        </patternFill>
      </fill>
    </dxf>
    <dxf>
      <fill>
        <patternFill>
          <bgColor rgb="FFFFFFB9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theme="0"/>
      </font>
    </dxf>
    <dxf>
      <numFmt numFmtId="4" formatCode="#,##0.00"/>
    </dxf>
    <dxf>
      <font>
        <color theme="0"/>
      </font>
    </dxf>
    <dxf>
      <numFmt numFmtId="4" formatCode="#,##0.00"/>
    </dxf>
    <dxf>
      <alignment horizontal="left" readingOrder="0"/>
    </dxf>
    <dxf>
      <alignment horizontal="center" readingOrder="0"/>
    </dxf>
    <dxf>
      <fill>
        <patternFill patternType="none">
          <bgColor auto="1"/>
        </patternFill>
      </fill>
      <border>
        <bottom style="thin">
          <color theme="4" tint="0.39994506668294322"/>
        </bottom>
      </border>
    </dxf>
  </dxfs>
  <tableStyles count="0" defaultTableStyle="TableStyleMedium2" defaultPivotStyle="PivotStyleLight16"/>
  <colors>
    <mruColors>
      <color rgb="FFDDEBF7"/>
      <color rgb="FFFFFFB9"/>
      <color rgb="FFFFFFDD"/>
      <color rgb="FF596F8D"/>
      <color rgb="FF7086A4"/>
      <color rgb="FFCED6E0"/>
      <color rgb="FF9BC2E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pivotCacheDefinition" Target="pivotCache/pivotCacheDefinition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47625</xdr:rowOff>
    </xdr:from>
    <xdr:to>
      <xdr:col>7</xdr:col>
      <xdr:colOff>429476</xdr:colOff>
      <xdr:row>15</xdr:row>
      <xdr:rowOff>12385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7219" y="1059656"/>
          <a:ext cx="6096851" cy="3429479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57150</xdr:colOff>
      <xdr:row>17</xdr:row>
      <xdr:rowOff>104775</xdr:rowOff>
    </xdr:from>
    <xdr:to>
      <xdr:col>7</xdr:col>
      <xdr:colOff>486626</xdr:colOff>
      <xdr:row>35</xdr:row>
      <xdr:rowOff>105254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64369" y="4962525"/>
          <a:ext cx="6096851" cy="3429479"/>
        </a:xfrm>
        <a:prstGeom prst="rect">
          <a:avLst/>
        </a:prstGeom>
        <a:ln>
          <a:solidFill>
            <a:schemeClr val="tx1"/>
          </a:solidFill>
        </a:ln>
      </xdr:spPr>
    </xdr:pic>
    <xdr:clientData/>
  </xdr:twoCellAnchor>
  <xdr:twoCellAnchor editAs="oneCell">
    <xdr:from>
      <xdr:col>1</xdr:col>
      <xdr:colOff>59532</xdr:colOff>
      <xdr:row>37</xdr:row>
      <xdr:rowOff>130969</xdr:rowOff>
    </xdr:from>
    <xdr:to>
      <xdr:col>7</xdr:col>
      <xdr:colOff>489008</xdr:colOff>
      <xdr:row>55</xdr:row>
      <xdr:rowOff>131448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1" y="8798719"/>
          <a:ext cx="6096851" cy="3429479"/>
        </a:xfrm>
        <a:prstGeom prst="rect">
          <a:avLst/>
        </a:prstGeom>
      </xdr:spPr>
    </xdr:pic>
    <xdr:clientData/>
  </xdr:twoCellAnchor>
  <xdr:twoCellAnchor editAs="oneCell">
    <xdr:from>
      <xdr:col>1</xdr:col>
      <xdr:colOff>71438</xdr:colOff>
      <xdr:row>78</xdr:row>
      <xdr:rowOff>83344</xdr:rowOff>
    </xdr:from>
    <xdr:to>
      <xdr:col>7</xdr:col>
      <xdr:colOff>500914</xdr:colOff>
      <xdr:row>96</xdr:row>
      <xdr:rowOff>83823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78657" y="16561594"/>
          <a:ext cx="6096851" cy="3429479"/>
        </a:xfrm>
        <a:prstGeom prst="rect">
          <a:avLst/>
        </a:prstGeom>
      </xdr:spPr>
    </xdr:pic>
    <xdr:clientData/>
  </xdr:twoCellAnchor>
  <xdr:twoCellAnchor editAs="oneCell">
    <xdr:from>
      <xdr:col>1</xdr:col>
      <xdr:colOff>95250</xdr:colOff>
      <xdr:row>57</xdr:row>
      <xdr:rowOff>178594</xdr:rowOff>
    </xdr:from>
    <xdr:to>
      <xdr:col>7</xdr:col>
      <xdr:colOff>524726</xdr:colOff>
      <xdr:row>75</xdr:row>
      <xdr:rowOff>179073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702469" y="12656344"/>
          <a:ext cx="6096851" cy="3429479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285750</xdr:colOff>
      <xdr:row>7</xdr:row>
      <xdr:rowOff>83344</xdr:rowOff>
    </xdr:from>
    <xdr:to>
      <xdr:col>9</xdr:col>
      <xdr:colOff>4202906</xdr:colOff>
      <xdr:row>16</xdr:row>
      <xdr:rowOff>119062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11251406" y="1583532"/>
          <a:ext cx="3917156" cy="17502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Løpende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balanserapport for idrettslaget. </a:t>
          </a: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Viser løpende idrettslagets balanse. Beløpet for «kontroll» skal til enhver tid være «null».</a:t>
          </a:r>
        </a:p>
        <a:p>
          <a:endParaRPr lang="nb-NO" sz="110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7</xdr:col>
      <xdr:colOff>942975</xdr:colOff>
      <xdr:row>2</xdr:row>
      <xdr:rowOff>180975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6572250" y="190500"/>
          <a:ext cx="2676525" cy="51435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Dette arket er ikke beskyttet .</a:t>
          </a:r>
          <a:r>
            <a:rPr lang="en-US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Ikke gjør  unødvendige endringer!</a:t>
          </a:r>
          <a:endParaRPr lang="nb-NO">
            <a:effectLst/>
          </a:endParaRPr>
        </a:p>
        <a:p>
          <a:endParaRPr lang="en-US" sz="1100"/>
        </a:p>
      </xdr:txBody>
    </xdr:sp>
    <xdr:clientData/>
  </xdr:twoCellAnchor>
  <xdr:twoCellAnchor>
    <xdr:from>
      <xdr:col>11</xdr:col>
      <xdr:colOff>19050</xdr:colOff>
      <xdr:row>7</xdr:row>
      <xdr:rowOff>161924</xdr:rowOff>
    </xdr:from>
    <xdr:to>
      <xdr:col>11</xdr:col>
      <xdr:colOff>5086349</xdr:colOff>
      <xdr:row>32</xdr:row>
      <xdr:rowOff>57149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12687300" y="1504949"/>
          <a:ext cx="5067299" cy="46767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Hovedboken viser alle bilagsføringer som er gjort per dags dato, sortert på kontonummer.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Dette er en pivottabell og oppdateres hver gang man lukker og åpner regnearket. Ønsker man å se oppdaterte tall uten å avslutte programmet, må man «høyreklikke» i tabellen og trykke på knappen oppdater/refresh.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Dersom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rapporten er tom etter første gang det er ført bilag. Sett musepeker i celle C6 og høyreklikk for å få frem bildet under.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nb-NO" sz="1100"/>
        </a:p>
        <a:p>
          <a:endParaRPr lang="nb-NO" sz="1100"/>
        </a:p>
      </xdr:txBody>
    </xdr:sp>
    <xdr:clientData/>
  </xdr:twoCellAnchor>
  <xdr:twoCellAnchor editAs="oneCell">
    <xdr:from>
      <xdr:col>11</xdr:col>
      <xdr:colOff>123824</xdr:colOff>
      <xdr:row>16</xdr:row>
      <xdr:rowOff>123825</xdr:rowOff>
    </xdr:from>
    <xdr:to>
      <xdr:col>11</xdr:col>
      <xdr:colOff>3437889</xdr:colOff>
      <xdr:row>31</xdr:row>
      <xdr:rowOff>75565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92074" y="3200400"/>
          <a:ext cx="3314065" cy="280924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190499</xdr:colOff>
      <xdr:row>8</xdr:row>
      <xdr:rowOff>85725</xdr:rowOff>
    </xdr:from>
    <xdr:to>
      <xdr:col>13</xdr:col>
      <xdr:colOff>0</xdr:colOff>
      <xdr:row>20</xdr:row>
      <xdr:rowOff>104775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14725649" y="1619250"/>
          <a:ext cx="2809876" cy="23050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Oversikt over saldo for alle kunder og leverandører fremgår i denne fanen.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utgangspunktet fremgår kunder fra rad 8 til 58 og leverandører fra rad 59 til 109. Det er med filterknappene i celle K7 og L7 mulig å velge henholdsvis kunde/leverandør og filtrere bort kunder og leverandører uten beløp. 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Kunder og leverandører som fremgår med beløp i kolonne J «UB» må overføres til neste års regnskap.</a:t>
          </a:r>
        </a:p>
        <a:p>
          <a:endParaRPr lang="nb-NO" sz="110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1019175</xdr:colOff>
      <xdr:row>4</xdr:row>
      <xdr:rowOff>38100</xdr:rowOff>
    </xdr:from>
    <xdr:to>
      <xdr:col>11</xdr:col>
      <xdr:colOff>476250</xdr:colOff>
      <xdr:row>8</xdr:row>
      <xdr:rowOff>66675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10629900" y="1019175"/>
          <a:ext cx="1981200" cy="9429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Dette arket er ikke beskyttet .</a:t>
          </a:r>
          <a:r>
            <a:rPr lang="en-US" sz="1100" baseline="0"/>
            <a:t> Ikke gjør  unødvendige endringer!</a:t>
          </a:r>
          <a:endParaRPr lang="en-US" sz="1100"/>
        </a:p>
      </xdr:txBody>
    </xdr:sp>
    <xdr:clientData/>
  </xdr:twoCellAnchor>
  <xdr:twoCellAnchor>
    <xdr:from>
      <xdr:col>9</xdr:col>
      <xdr:colOff>180974</xdr:colOff>
      <xdr:row>13</xdr:row>
      <xdr:rowOff>9525</xdr:rowOff>
    </xdr:from>
    <xdr:to>
      <xdr:col>13</xdr:col>
      <xdr:colOff>3114675</xdr:colOff>
      <xdr:row>47</xdr:row>
      <xdr:rowOff>57150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10820399" y="2933700"/>
          <a:ext cx="5648326" cy="64389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denne fanen vises oversikt over bokført innestående på hver av idrettslagets bankkontoer og en samlet oversikt over alle bilagsføringer på kontoene.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Øverste tabell viser status per bankkonto: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Inngående balanse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Beløp som er ført inn i bank (debet)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Beløp som er ført ut av bank (kredit)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Innestående på bank (bokført beløp)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kolonne H er det mulighet for å legge inn beløp fra kontoutskrift og avstemme regnskapsførte tall mot faktisk innestående på hver bankkonto.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Vider vises alle bilagsføringer som er gjort per dags dato, sortert på bankkontonummer. Dette er en pivottabell og oppdateres hver gang man lukker og åpner regnearket. Ønsker man å se oppdaterte tall uten å avslutte programmet, må man «høyreklikke» i tabellen og trykke på knappen oppdater/refresh.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Dersom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rapporten er tom etter første gang det er ført bilag. Sett musepeker i celle C13 og høyreklikk for å få frem bildet under. </a:t>
          </a:r>
          <a:endParaRPr lang="nb-NO">
            <a:effectLst/>
          </a:endParaRP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endParaRPr lang="nb-NO" sz="1100"/>
        </a:p>
      </xdr:txBody>
    </xdr:sp>
    <xdr:clientData/>
  </xdr:twoCellAnchor>
  <xdr:twoCellAnchor editAs="oneCell">
    <xdr:from>
      <xdr:col>9</xdr:col>
      <xdr:colOff>285749</xdr:colOff>
      <xdr:row>31</xdr:row>
      <xdr:rowOff>66675</xdr:rowOff>
    </xdr:from>
    <xdr:to>
      <xdr:col>13</xdr:col>
      <xdr:colOff>885189</xdr:colOff>
      <xdr:row>46</xdr:row>
      <xdr:rowOff>18415</xdr:rowOff>
    </xdr:to>
    <xdr:pic>
      <xdr:nvPicPr>
        <xdr:cNvPr id="4" name="Bilde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25174" y="6334125"/>
          <a:ext cx="3314065" cy="280924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714375</xdr:colOff>
      <xdr:row>3</xdr:row>
      <xdr:rowOff>38099</xdr:rowOff>
    </xdr:from>
    <xdr:to>
      <xdr:col>12</xdr:col>
      <xdr:colOff>247650</xdr:colOff>
      <xdr:row>12</xdr:row>
      <xdr:rowOff>142875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SpPr txBox="1"/>
      </xdr:nvSpPr>
      <xdr:spPr>
        <a:xfrm>
          <a:off x="6534150" y="628649"/>
          <a:ext cx="4724400" cy="2066926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Rapporten viser idrettslagets samlede offisielle resultatregnskap ved årets slutt. Notehenvisninger og fjorårets regnskapstall må legges inn manuelt. Budsjettall hentes automatisk på kontoklassenivå.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Rapporten er tilpasset til utskrift på én side.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Disponering av årets resultat gjøres i denne fanen. Dersom noe av et eventuelt overskudd skal øremerkes senere aktivitet eller lignende legges dette beløpet inn i celle D33 (Til bundne midler). Beløpet vil da fremgå i balansen under konto "Egenkapital bundet".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742950</xdr:colOff>
      <xdr:row>5</xdr:row>
      <xdr:rowOff>85725</xdr:rowOff>
    </xdr:from>
    <xdr:to>
      <xdr:col>13</xdr:col>
      <xdr:colOff>476250</xdr:colOff>
      <xdr:row>14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SpPr txBox="1"/>
      </xdr:nvSpPr>
      <xdr:spPr>
        <a:xfrm>
          <a:off x="7696200" y="1476375"/>
          <a:ext cx="4724400" cy="1609725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Rapporten viser idrettslagets samlede offisielle balanse ved årets slutt. Notehenvisninger og fjorårets regnskapstall må legges inn manuelt. Videre må også de som skal signere regnskapet og sted/dato legges inn manuelt.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Rapporten er tilpasset til utskrift på én side.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571500</xdr:colOff>
      <xdr:row>8</xdr:row>
      <xdr:rowOff>19050</xdr:rowOff>
    </xdr:from>
    <xdr:to>
      <xdr:col>11</xdr:col>
      <xdr:colOff>0</xdr:colOff>
      <xdr:row>18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 txBox="1"/>
      </xdr:nvSpPr>
      <xdr:spPr>
        <a:xfrm>
          <a:off x="6257925" y="1657350"/>
          <a:ext cx="4105275" cy="1990725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Rapporten viser idrettslagets samlede saldobalanse ved årets slutt. </a:t>
          </a: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celle G6 er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det lagt inn filter for å filtrere bort kontoer som ikke er benyttet det aktuelle året</a:t>
          </a: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Denne benyttes som inngående balanse (IB) i år 201X + 1.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392907</xdr:colOff>
      <xdr:row>4</xdr:row>
      <xdr:rowOff>130969</xdr:rowOff>
    </xdr:from>
    <xdr:to>
      <xdr:col>24</xdr:col>
      <xdr:colOff>0</xdr:colOff>
      <xdr:row>13</xdr:row>
      <xdr:rowOff>107156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SpPr txBox="1"/>
      </xdr:nvSpPr>
      <xdr:spPr>
        <a:xfrm>
          <a:off x="15240001" y="1059657"/>
          <a:ext cx="4464843" cy="1928812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Rapporten viser inntekter, kostnader og resultat per avdeling sammenstilt mot budsjett.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å filtrere bort prosjekter som ikke er i bruk benyttes filterknappen i celle O10.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595313</xdr:colOff>
      <xdr:row>7</xdr:row>
      <xdr:rowOff>142875</xdr:rowOff>
    </xdr:from>
    <xdr:to>
      <xdr:col>24</xdr:col>
      <xdr:colOff>202406</xdr:colOff>
      <xdr:row>16</xdr:row>
      <xdr:rowOff>119062</xdr:rowOff>
    </xdr:to>
    <xdr:sp macro="" textlink="">
      <xdr:nvSpPr>
        <xdr:cNvPr id="3" name="TextBox 1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SpPr txBox="1"/>
      </xdr:nvSpPr>
      <xdr:spPr>
        <a:xfrm>
          <a:off x="15109032" y="1845469"/>
          <a:ext cx="4464843" cy="1928812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Rapporten viser inntekter, kostnader og resultat per prosjekt sammenstilt mot budsjett.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å filtrere bort prosjekter som ikke er i bruk benyttes filterknappen i celle P14.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285750</xdr:colOff>
      <xdr:row>23</xdr:row>
      <xdr:rowOff>23812</xdr:rowOff>
    </xdr:from>
    <xdr:to>
      <xdr:col>9</xdr:col>
      <xdr:colOff>1047750</xdr:colOff>
      <xdr:row>38</xdr:row>
      <xdr:rowOff>23812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6750844" y="5048250"/>
          <a:ext cx="4524375" cy="2857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Med avdelinger tenker vi for eksempel på ulike idrettsgrener som fotball, håndball ski osv. Det 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må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defineres minimum én avdeling. Dersom idrettslaget kun har én avdeling eller ønsker å føre regnskapet med kun én avdeling kan for eksempel «klubben» benyttes som avdelingsnavn.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Hvert avdelingsnavn må bestå av 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minimum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tre bokstaver.  Det kan maksimalt defineres 15 avdelinger. Det oppstår en feilmelding hvis du velger navn med færre enn tre bokstaver. Vær obs på at det er mulig å slette innholdet i cellene uten å få feilmelding.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 er mulig å opprette nye avdelinger ved behov, men 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unngå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å endre navn på allerede definerte avdelinger. </a:t>
          </a:r>
        </a:p>
      </xdr:txBody>
    </xdr:sp>
    <xdr:clientData fLocksWithSheet="0"/>
  </xdr:twoCellAnchor>
  <xdr:twoCellAnchor>
    <xdr:from>
      <xdr:col>5</xdr:col>
      <xdr:colOff>0</xdr:colOff>
      <xdr:row>44</xdr:row>
      <xdr:rowOff>0</xdr:rowOff>
    </xdr:from>
    <xdr:to>
      <xdr:col>9</xdr:col>
      <xdr:colOff>1095375</xdr:colOff>
      <xdr:row>60</xdr:row>
      <xdr:rowOff>23812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798469" y="9036844"/>
          <a:ext cx="4524375" cy="307181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Med prosjekter tenker vi på avgrenset aktivitet innen én avdeling. Det 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bør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defineres minimum ett prosjekt. Det er fullt mulig å benytte kun ett prosjekt under hver avdeling.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eksempel vil det under avdeling «fotball» kunne være aktuelt med prosjekter som «Junioravdeling», «Gutter 11», «Jenter 15», «A-lag damer», «Bama-cup» osv. Vi anbefaler at eventuell aktivitet som går på tvers av flere avdelinger for eksempel «idrettslagets dag» legges som en egen avdeling og ikke et prosjekt.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Hvert prosjekt må bestå av 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minimum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tre bokstaver.  Det kan maksimalt defineres 50 prosjekter. Det oppstår en feilmelding hvis du velger navn med færre enn tre bokstaver. Vær obs på at det er mulig å slette innholdet i cellene uten å få feilmelding.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 er mulig å opprette nye prosjekter ved behov, men 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unngå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å endre navn på allerede definerte prosjekter.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</xdr:txBody>
    </xdr:sp>
    <xdr:clientData fLocksWithSheet="0"/>
  </xdr:twoCellAnchor>
  <xdr:twoCellAnchor>
    <xdr:from>
      <xdr:col>4</xdr:col>
      <xdr:colOff>202406</xdr:colOff>
      <xdr:row>101</xdr:row>
      <xdr:rowOff>59529</xdr:rowOff>
    </xdr:from>
    <xdr:to>
      <xdr:col>11</xdr:col>
      <xdr:colOff>83343</xdr:colOff>
      <xdr:row>107</xdr:row>
      <xdr:rowOff>71436</xdr:rowOff>
    </xdr:to>
    <xdr:sp macro="" textlink="">
      <xdr:nvSpPr>
        <xdr:cNvPr id="4" name="TekstSylinder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667500" y="20038217"/>
          <a:ext cx="5262562" cy="115490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 er forhåndsdefinert fire bankkontoer. Idrettslaget kan selv navngi disse kontoene, eksempelvis «brukskonto», «sparekonto», «avsatte midler» etc.</a:t>
          </a:r>
        </a:p>
        <a:p>
          <a:endParaRPr lang="nb-NO" sz="1100"/>
        </a:p>
        <a:p>
          <a:r>
            <a:rPr lang="nb-NO" sz="1100"/>
            <a:t>I tillegg ligger konto 1950 skattetrekkskonto</a:t>
          </a:r>
          <a:r>
            <a:rPr lang="nb-NO" sz="1100" baseline="0"/>
            <a:t> forhåndsdefinert i saldobalansen</a:t>
          </a:r>
        </a:p>
        <a:p>
          <a:endParaRPr lang="nb-NO" sz="11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Unngå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å endre navn på bankkontoer etter at bilagsregistrering er startet. </a:t>
          </a:r>
        </a:p>
        <a:p>
          <a:endParaRPr lang="nb-NO" sz="1100"/>
        </a:p>
      </xdr:txBody>
    </xdr:sp>
    <xdr:clientData/>
  </xdr:twoCellAnchor>
  <xdr:twoCellAnchor>
    <xdr:from>
      <xdr:col>4</xdr:col>
      <xdr:colOff>190500</xdr:colOff>
      <xdr:row>110</xdr:row>
      <xdr:rowOff>35718</xdr:rowOff>
    </xdr:from>
    <xdr:to>
      <xdr:col>11</xdr:col>
      <xdr:colOff>440531</xdr:colOff>
      <xdr:row>118</xdr:row>
      <xdr:rowOff>11905</xdr:rowOff>
    </xdr:to>
    <xdr:sp macro="" textlink="">
      <xdr:nvSpPr>
        <xdr:cNvPr id="5" name="TekstSylinder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SpPr txBox="1"/>
      </xdr:nvSpPr>
      <xdr:spPr>
        <a:xfrm>
          <a:off x="6655594" y="21740812"/>
          <a:ext cx="5631656" cy="150018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 tillegg til de forhåndsdefinerte kontoene kan idrettslaget selv navngi to kontoer under hver kontoklasse.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- 3997 og 3998 er inntektskontoer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- 4997 og 4998 er varekostnadskontoer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- 5997 og 5998 er lønnskontoer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- 7997 og 7998 er andre kostnadskontoer</a:t>
          </a:r>
        </a:p>
        <a:p>
          <a:pPr lvl="0"/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Unngå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å endre navn på egendefinerte regnskapskontoer etter at bilagsregistrering er startet.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2</xdr:row>
      <xdr:rowOff>161925</xdr:rowOff>
    </xdr:from>
    <xdr:to>
      <xdr:col>2</xdr:col>
      <xdr:colOff>1152525</xdr:colOff>
      <xdr:row>5</xdr:row>
      <xdr:rowOff>28575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628650" y="714375"/>
          <a:ext cx="2324100" cy="476250"/>
        </a:xfrm>
        <a:prstGeom prst="rect">
          <a:avLst/>
        </a:prstGeom>
        <a:solidFill>
          <a:schemeClr val="bg2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aseline="0"/>
            <a:t>Debetposter (Positivt)</a:t>
          </a:r>
        </a:p>
        <a:p>
          <a:r>
            <a:rPr lang="en-US" sz="1100" baseline="0"/>
            <a:t>Kreditposter (Negativt)</a:t>
          </a:r>
          <a:endParaRPr lang="en-US" sz="1100"/>
        </a:p>
      </xdr:txBody>
    </xdr:sp>
    <xdr:clientData/>
  </xdr:twoCellAnchor>
  <xdr:twoCellAnchor>
    <xdr:from>
      <xdr:col>5</xdr:col>
      <xdr:colOff>190499</xdr:colOff>
      <xdr:row>7</xdr:row>
      <xdr:rowOff>95250</xdr:rowOff>
    </xdr:from>
    <xdr:to>
      <xdr:col>8</xdr:col>
      <xdr:colOff>1562099</xdr:colOff>
      <xdr:row>19</xdr:row>
      <xdr:rowOff>76200</xdr:rowOff>
    </xdr:to>
    <xdr:sp macro="" textlink="">
      <xdr:nvSpPr>
        <xdr:cNvPr id="3" name="TekstSylinde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791449" y="1647825"/>
          <a:ext cx="3609975" cy="2266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Inngående balanse må legges inn manuelt fra forrige års regnskap. Balansen følger standard kontering der (+) beløp er eiendeler og (-) er egenkapital/gjeld. Summen av den inngående balansen skal bli «null». Dersom dette ikke er tilfelle vil cellen for kontroll i bunnen av den inngående balansen vises rødt.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Den inngående balansen kan legges inn «når som helst» gjennom året, men det anbefales at denne registreres straks fjorårsregnskapet er avsluttet. Utgående balanse i regnskapet vil ikke være korrekt før inngående balanse er lagt inn.</a:t>
          </a:r>
        </a:p>
        <a:p>
          <a:endParaRPr lang="nb-NO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38099</xdr:rowOff>
    </xdr:from>
    <xdr:to>
      <xdr:col>8</xdr:col>
      <xdr:colOff>742950</xdr:colOff>
      <xdr:row>10</xdr:row>
      <xdr:rowOff>9524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714375" y="523874"/>
          <a:ext cx="9239250" cy="18573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Samlede budsjettall for hele idrettslaget må legges inn i den første tabellen «Budsjettall som fremkommer i årsregnskapet». Disse verdiene benyttes i årsregnskapet for å tilfredsstille NIFs regler om utforming av årsregnskap.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Videre kan idrettslaget selv velge om det ønsker å legge inn budsjettall på: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 Avdelingsnivå</a:t>
          </a:r>
        </a:p>
        <a:p>
          <a:pPr lvl="0"/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  Prosjektnivå</a:t>
          </a: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Tallene settes inn manuelt for hver avdeling/prosjekt. Budsjettall som legges inn vil automatisk fremkomme i regnskapsrapport for avdelinger og rapport for prosjekter. I tabellen under overskriften «Sum av budsjettall for avdelinger og prosjekter» vises sum av budsjettall som er lagt inn. Det kan velges mellom visning for «avdelinger» og «prosjekter».</a:t>
          </a:r>
        </a:p>
        <a:p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Det er lagt inn et filter i celle </a:t>
          </a:r>
          <a:r>
            <a:rPr lang="nb-NO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O31 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for å velge visning kun av prosjekter og avdelinger der det lagt inn budsjettall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10581</xdr:colOff>
      <xdr:row>2</xdr:row>
      <xdr:rowOff>126998</xdr:rowOff>
    </xdr:from>
    <xdr:to>
      <xdr:col>5</xdr:col>
      <xdr:colOff>1121834</xdr:colOff>
      <xdr:row>6</xdr:row>
      <xdr:rowOff>1407583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391581" y="592665"/>
          <a:ext cx="7694086" cy="2127251"/>
        </a:xfrm>
        <a:prstGeom prst="rect">
          <a:avLst/>
        </a:prstGeom>
        <a:solidFill>
          <a:sysClr val="window" lastClr="FFFFFF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Kunder (rad 9 til 59):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Legg inn kundenavn og inngående saldo, (+) angir fordring og (-) gjeld). Videre er det valgfritt å legge inn organisasjonsnummer og adresse for kunden. Kommentarfeltet er ment til å inneholde fakturanummer og liknende.</a:t>
          </a:r>
        </a:p>
        <a:p>
          <a:endParaRPr lang="nb-NO" sz="1100" i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 b="1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Leverandører (rad 60 til 110):</a:t>
          </a:r>
          <a:r>
            <a:rPr lang="nb-NO" sz="11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Legge inn leverandørnavn og inngående saldo, (-) angir gjeld og (+) fordring. Videre er det valgfritt å legge inn organisasjonsnummer og adresse for leverandøren. Kommentarfeltet er ment til å inneholde fakturanummer og liknende.</a:t>
          </a: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På høyre side i modellen er det lagt til filter. I celle J9 er det filter for «kunder og leverandører i bruk» og i celle K9 for å velge enten kunder eller leverandører. </a:t>
          </a:r>
        </a:p>
        <a:p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Øverst i bildet er det lagt til en kontroll mot inngående balanse. Avviket må være «null» for at modellen skal fungere. Sum IB kundereskontro summerer alle kundeposter i dette arket og sammenlikner mot verdien på konto 1500 i fane Inngående Balanse. Det gjelder tilsvarende for leverandørgjeld. Avvikskolonnen skal vise 0.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1845469</xdr:colOff>
      <xdr:row>1</xdr:row>
      <xdr:rowOff>166687</xdr:rowOff>
    </xdr:from>
    <xdr:to>
      <xdr:col>7</xdr:col>
      <xdr:colOff>1333500</xdr:colOff>
      <xdr:row>4</xdr:row>
      <xdr:rowOff>35718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3905250" y="357187"/>
          <a:ext cx="4560094" cy="1000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b-NO" sz="1100"/>
            <a:t>For</a:t>
          </a:r>
          <a:r>
            <a:rPr lang="nb-NO" sz="1100" baseline="0"/>
            <a:t> informasjon knyttet til å registerer transaksjoner vises det til side seks i veiledningen</a:t>
          </a:r>
          <a:endParaRPr lang="nb-NO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392906</xdr:colOff>
      <xdr:row>8</xdr:row>
      <xdr:rowOff>71438</xdr:rowOff>
    </xdr:from>
    <xdr:to>
      <xdr:col>12</xdr:col>
      <xdr:colOff>1619250</xdr:colOff>
      <xdr:row>17</xdr:row>
      <xdr:rowOff>107156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14061281" y="1702594"/>
          <a:ext cx="3833813" cy="17502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Løpende resultatrapport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for idrettslaget. </a:t>
          </a: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Fra nedtrekksmenyen i celle C4 velges det hvilken periode man ønsker å se resultatrapporten for. «Totalt» vil alltid vise akkumulert resultatet for alle bokførte bilag. </a:t>
          </a:r>
        </a:p>
        <a:p>
          <a:endParaRPr lang="nb-NO" sz="1100"/>
        </a:p>
        <a:p>
          <a:r>
            <a:rPr lang="nb-NO" sz="1100"/>
            <a:t>I celle L7 kan det velges om</a:t>
          </a:r>
          <a:r>
            <a:rPr lang="nb-NO" sz="1100" baseline="0"/>
            <a:t> kontoer der det ikke er ført inntekter/kostnader skal vises eller ikke.</a:t>
          </a:r>
          <a:endParaRPr lang="nb-NO" sz="1100"/>
        </a:p>
        <a:p>
          <a:endParaRPr lang="nb-NO" sz="110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261938</xdr:colOff>
      <xdr:row>8</xdr:row>
      <xdr:rowOff>11906</xdr:rowOff>
    </xdr:from>
    <xdr:to>
      <xdr:col>12</xdr:col>
      <xdr:colOff>1571626</xdr:colOff>
      <xdr:row>17</xdr:row>
      <xdr:rowOff>47624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13823157" y="1702594"/>
          <a:ext cx="3833813" cy="17502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Løpende avdelingsrapport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for idrettslaget. </a:t>
          </a: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Fra nedtrekksmenyen i celle C3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kan det velges hvilken avdeling som skal vises og i celle C4 kan det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velges det hvilken periode man ønsker å se rapporten for. «Totalt» vil alltid vise akkumulert resultatet for alle bokførte bilag. </a:t>
          </a:r>
        </a:p>
        <a:p>
          <a:endParaRPr lang="nb-NO" sz="1100"/>
        </a:p>
        <a:p>
          <a:r>
            <a:rPr lang="nb-NO" sz="1100"/>
            <a:t>I celle L7 kan det velges om</a:t>
          </a:r>
          <a:r>
            <a:rPr lang="nb-NO" sz="1100" baseline="0"/>
            <a:t> kontoer der det ikke er ført inntekter/kostnader skal vises eller ikke.</a:t>
          </a:r>
          <a:endParaRPr lang="nb-NO" sz="1100"/>
        </a:p>
        <a:p>
          <a:endParaRPr lang="nb-NO" sz="110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238124</xdr:colOff>
      <xdr:row>7</xdr:row>
      <xdr:rowOff>130969</xdr:rowOff>
    </xdr:from>
    <xdr:to>
      <xdr:col>12</xdr:col>
      <xdr:colOff>1333500</xdr:colOff>
      <xdr:row>16</xdr:row>
      <xdr:rowOff>166687</xdr:rowOff>
    </xdr:to>
    <xdr:sp macro="" textlink="">
      <xdr:nvSpPr>
        <xdr:cNvPr id="2" name="TekstSylinde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13501687" y="1631157"/>
          <a:ext cx="3833813" cy="1750218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Løpende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prosjektrapport for idrettslaget. </a:t>
          </a: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nb-NO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Fra nedtrekksmenyen i celle C3</a:t>
          </a:r>
          <a:r>
            <a:rPr lang="nb-NO" sz="11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kan det velges hvilket prosjekt som skal vises og i celle C4 kan det </a:t>
          </a:r>
          <a:r>
            <a:rPr lang="nb-NO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velges det hvilken periode man ønsker å se rapporten for. «Totalt» vil alltid vise akkumulert resultatet for alle bokførte bilag. </a:t>
          </a:r>
        </a:p>
        <a:p>
          <a:endParaRPr lang="nb-NO" sz="1100"/>
        </a:p>
        <a:p>
          <a:r>
            <a:rPr lang="nb-NO" sz="1100"/>
            <a:t>I celle L7 kan det velges om</a:t>
          </a:r>
          <a:r>
            <a:rPr lang="nb-NO" sz="1100" baseline="0"/>
            <a:t> kontoer der det ikke er ført inntekter/kostnader skal vises eller ikke.</a:t>
          </a:r>
          <a:endParaRPr lang="nb-NO" sz="1100"/>
        </a:p>
        <a:p>
          <a:endParaRPr lang="nb-NO" sz="1100"/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Torp, Morten Aarlia" refreshedDate="46029.42347199074" createdVersion="5" refreshedVersion="8" minRefreshableVersion="3" recordCount="1998" xr:uid="{00000000-000A-0000-FFFF-FFFF1D000000}">
  <cacheSource type="worksheet">
    <worksheetSource ref="A1:H1999" sheet="Underlag HB"/>
  </cacheSource>
  <cacheFields count="8">
    <cacheField name="Føringsnr:" numFmtId="0">
      <sharedItems containsSemiMixedTypes="0" containsString="0" containsNumber="1" containsInteger="1" minValue="1" maxValue="999" count="999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</sharedItems>
    </cacheField>
    <cacheField name="Konto" numFmtId="0">
      <sharedItems containsSemiMixedTypes="0" containsString="0" containsNumber="1" containsInteger="1" minValue="0" maxValue="0" count="1">
        <n v="0"/>
      </sharedItems>
    </cacheField>
    <cacheField name="Beløp" numFmtId="0">
      <sharedItems containsSemiMixedTypes="0" containsString="0" containsNumber="1" containsInteger="1" minValue="0" maxValue="0"/>
    </cacheField>
    <cacheField name="Dato" numFmtId="14">
      <sharedItems containsSemiMixedTypes="0" containsNonDate="0" containsDate="1" containsString="0" minDate="1899-12-30T00:00:00" maxDate="1899-12-31T00:00:00" count="1">
        <d v="1899-12-30T00:00:00"/>
      </sharedItems>
    </cacheField>
    <cacheField name="Kontonavn" numFmtId="0">
      <sharedItems count="1">
        <s v=""/>
      </sharedItems>
    </cacheField>
    <cacheField name="Avdeling" numFmtId="0">
      <sharedItems containsSemiMixedTypes="0" containsString="0" containsNumber="1" containsInteger="1" minValue="0" maxValue="0" count="1">
        <n v="0"/>
      </sharedItems>
    </cacheField>
    <cacheField name="Prosjekt" numFmtId="0">
      <sharedItems containsSemiMixedTypes="0" containsString="0" containsNumber="1" containsInteger="1" minValue="0" maxValue="0" count="1">
        <n v="0"/>
      </sharedItems>
    </cacheField>
    <cacheField name="Kommentar" numFmtId="0">
      <sharedItems count="1">
        <s v="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98">
  <r>
    <x v="0"/>
    <x v="0"/>
    <n v="0"/>
    <x v="0"/>
    <x v="0"/>
    <x v="0"/>
    <x v="0"/>
    <x v="0"/>
  </r>
  <r>
    <x v="1"/>
    <x v="0"/>
    <n v="0"/>
    <x v="0"/>
    <x v="0"/>
    <x v="0"/>
    <x v="0"/>
    <x v="0"/>
  </r>
  <r>
    <x v="2"/>
    <x v="0"/>
    <n v="0"/>
    <x v="0"/>
    <x v="0"/>
    <x v="0"/>
    <x v="0"/>
    <x v="0"/>
  </r>
  <r>
    <x v="3"/>
    <x v="0"/>
    <n v="0"/>
    <x v="0"/>
    <x v="0"/>
    <x v="0"/>
    <x v="0"/>
    <x v="0"/>
  </r>
  <r>
    <x v="4"/>
    <x v="0"/>
    <n v="0"/>
    <x v="0"/>
    <x v="0"/>
    <x v="0"/>
    <x v="0"/>
    <x v="0"/>
  </r>
  <r>
    <x v="5"/>
    <x v="0"/>
    <n v="0"/>
    <x v="0"/>
    <x v="0"/>
    <x v="0"/>
    <x v="0"/>
    <x v="0"/>
  </r>
  <r>
    <x v="6"/>
    <x v="0"/>
    <n v="0"/>
    <x v="0"/>
    <x v="0"/>
    <x v="0"/>
    <x v="0"/>
    <x v="0"/>
  </r>
  <r>
    <x v="7"/>
    <x v="0"/>
    <n v="0"/>
    <x v="0"/>
    <x v="0"/>
    <x v="0"/>
    <x v="0"/>
    <x v="0"/>
  </r>
  <r>
    <x v="8"/>
    <x v="0"/>
    <n v="0"/>
    <x v="0"/>
    <x v="0"/>
    <x v="0"/>
    <x v="0"/>
    <x v="0"/>
  </r>
  <r>
    <x v="9"/>
    <x v="0"/>
    <n v="0"/>
    <x v="0"/>
    <x v="0"/>
    <x v="0"/>
    <x v="0"/>
    <x v="0"/>
  </r>
  <r>
    <x v="10"/>
    <x v="0"/>
    <n v="0"/>
    <x v="0"/>
    <x v="0"/>
    <x v="0"/>
    <x v="0"/>
    <x v="0"/>
  </r>
  <r>
    <x v="11"/>
    <x v="0"/>
    <n v="0"/>
    <x v="0"/>
    <x v="0"/>
    <x v="0"/>
    <x v="0"/>
    <x v="0"/>
  </r>
  <r>
    <x v="12"/>
    <x v="0"/>
    <n v="0"/>
    <x v="0"/>
    <x v="0"/>
    <x v="0"/>
    <x v="0"/>
    <x v="0"/>
  </r>
  <r>
    <x v="13"/>
    <x v="0"/>
    <n v="0"/>
    <x v="0"/>
    <x v="0"/>
    <x v="0"/>
    <x v="0"/>
    <x v="0"/>
  </r>
  <r>
    <x v="14"/>
    <x v="0"/>
    <n v="0"/>
    <x v="0"/>
    <x v="0"/>
    <x v="0"/>
    <x v="0"/>
    <x v="0"/>
  </r>
  <r>
    <x v="15"/>
    <x v="0"/>
    <n v="0"/>
    <x v="0"/>
    <x v="0"/>
    <x v="0"/>
    <x v="0"/>
    <x v="0"/>
  </r>
  <r>
    <x v="16"/>
    <x v="0"/>
    <n v="0"/>
    <x v="0"/>
    <x v="0"/>
    <x v="0"/>
    <x v="0"/>
    <x v="0"/>
  </r>
  <r>
    <x v="17"/>
    <x v="0"/>
    <n v="0"/>
    <x v="0"/>
    <x v="0"/>
    <x v="0"/>
    <x v="0"/>
    <x v="0"/>
  </r>
  <r>
    <x v="18"/>
    <x v="0"/>
    <n v="0"/>
    <x v="0"/>
    <x v="0"/>
    <x v="0"/>
    <x v="0"/>
    <x v="0"/>
  </r>
  <r>
    <x v="19"/>
    <x v="0"/>
    <n v="0"/>
    <x v="0"/>
    <x v="0"/>
    <x v="0"/>
    <x v="0"/>
    <x v="0"/>
  </r>
  <r>
    <x v="20"/>
    <x v="0"/>
    <n v="0"/>
    <x v="0"/>
    <x v="0"/>
    <x v="0"/>
    <x v="0"/>
    <x v="0"/>
  </r>
  <r>
    <x v="21"/>
    <x v="0"/>
    <n v="0"/>
    <x v="0"/>
    <x v="0"/>
    <x v="0"/>
    <x v="0"/>
    <x v="0"/>
  </r>
  <r>
    <x v="22"/>
    <x v="0"/>
    <n v="0"/>
    <x v="0"/>
    <x v="0"/>
    <x v="0"/>
    <x v="0"/>
    <x v="0"/>
  </r>
  <r>
    <x v="23"/>
    <x v="0"/>
    <n v="0"/>
    <x v="0"/>
    <x v="0"/>
    <x v="0"/>
    <x v="0"/>
    <x v="0"/>
  </r>
  <r>
    <x v="24"/>
    <x v="0"/>
    <n v="0"/>
    <x v="0"/>
    <x v="0"/>
    <x v="0"/>
    <x v="0"/>
    <x v="0"/>
  </r>
  <r>
    <x v="25"/>
    <x v="0"/>
    <n v="0"/>
    <x v="0"/>
    <x v="0"/>
    <x v="0"/>
    <x v="0"/>
    <x v="0"/>
  </r>
  <r>
    <x v="26"/>
    <x v="0"/>
    <n v="0"/>
    <x v="0"/>
    <x v="0"/>
    <x v="0"/>
    <x v="0"/>
    <x v="0"/>
  </r>
  <r>
    <x v="27"/>
    <x v="0"/>
    <n v="0"/>
    <x v="0"/>
    <x v="0"/>
    <x v="0"/>
    <x v="0"/>
    <x v="0"/>
  </r>
  <r>
    <x v="28"/>
    <x v="0"/>
    <n v="0"/>
    <x v="0"/>
    <x v="0"/>
    <x v="0"/>
    <x v="0"/>
    <x v="0"/>
  </r>
  <r>
    <x v="29"/>
    <x v="0"/>
    <n v="0"/>
    <x v="0"/>
    <x v="0"/>
    <x v="0"/>
    <x v="0"/>
    <x v="0"/>
  </r>
  <r>
    <x v="30"/>
    <x v="0"/>
    <n v="0"/>
    <x v="0"/>
    <x v="0"/>
    <x v="0"/>
    <x v="0"/>
    <x v="0"/>
  </r>
  <r>
    <x v="31"/>
    <x v="0"/>
    <n v="0"/>
    <x v="0"/>
    <x v="0"/>
    <x v="0"/>
    <x v="0"/>
    <x v="0"/>
  </r>
  <r>
    <x v="32"/>
    <x v="0"/>
    <n v="0"/>
    <x v="0"/>
    <x v="0"/>
    <x v="0"/>
    <x v="0"/>
    <x v="0"/>
  </r>
  <r>
    <x v="33"/>
    <x v="0"/>
    <n v="0"/>
    <x v="0"/>
    <x v="0"/>
    <x v="0"/>
    <x v="0"/>
    <x v="0"/>
  </r>
  <r>
    <x v="34"/>
    <x v="0"/>
    <n v="0"/>
    <x v="0"/>
    <x v="0"/>
    <x v="0"/>
    <x v="0"/>
    <x v="0"/>
  </r>
  <r>
    <x v="35"/>
    <x v="0"/>
    <n v="0"/>
    <x v="0"/>
    <x v="0"/>
    <x v="0"/>
    <x v="0"/>
    <x v="0"/>
  </r>
  <r>
    <x v="36"/>
    <x v="0"/>
    <n v="0"/>
    <x v="0"/>
    <x v="0"/>
    <x v="0"/>
    <x v="0"/>
    <x v="0"/>
  </r>
  <r>
    <x v="37"/>
    <x v="0"/>
    <n v="0"/>
    <x v="0"/>
    <x v="0"/>
    <x v="0"/>
    <x v="0"/>
    <x v="0"/>
  </r>
  <r>
    <x v="38"/>
    <x v="0"/>
    <n v="0"/>
    <x v="0"/>
    <x v="0"/>
    <x v="0"/>
    <x v="0"/>
    <x v="0"/>
  </r>
  <r>
    <x v="39"/>
    <x v="0"/>
    <n v="0"/>
    <x v="0"/>
    <x v="0"/>
    <x v="0"/>
    <x v="0"/>
    <x v="0"/>
  </r>
  <r>
    <x v="40"/>
    <x v="0"/>
    <n v="0"/>
    <x v="0"/>
    <x v="0"/>
    <x v="0"/>
    <x v="0"/>
    <x v="0"/>
  </r>
  <r>
    <x v="41"/>
    <x v="0"/>
    <n v="0"/>
    <x v="0"/>
    <x v="0"/>
    <x v="0"/>
    <x v="0"/>
    <x v="0"/>
  </r>
  <r>
    <x v="42"/>
    <x v="0"/>
    <n v="0"/>
    <x v="0"/>
    <x v="0"/>
    <x v="0"/>
    <x v="0"/>
    <x v="0"/>
  </r>
  <r>
    <x v="43"/>
    <x v="0"/>
    <n v="0"/>
    <x v="0"/>
    <x v="0"/>
    <x v="0"/>
    <x v="0"/>
    <x v="0"/>
  </r>
  <r>
    <x v="44"/>
    <x v="0"/>
    <n v="0"/>
    <x v="0"/>
    <x v="0"/>
    <x v="0"/>
    <x v="0"/>
    <x v="0"/>
  </r>
  <r>
    <x v="45"/>
    <x v="0"/>
    <n v="0"/>
    <x v="0"/>
    <x v="0"/>
    <x v="0"/>
    <x v="0"/>
    <x v="0"/>
  </r>
  <r>
    <x v="46"/>
    <x v="0"/>
    <n v="0"/>
    <x v="0"/>
    <x v="0"/>
    <x v="0"/>
    <x v="0"/>
    <x v="0"/>
  </r>
  <r>
    <x v="47"/>
    <x v="0"/>
    <n v="0"/>
    <x v="0"/>
    <x v="0"/>
    <x v="0"/>
    <x v="0"/>
    <x v="0"/>
  </r>
  <r>
    <x v="48"/>
    <x v="0"/>
    <n v="0"/>
    <x v="0"/>
    <x v="0"/>
    <x v="0"/>
    <x v="0"/>
    <x v="0"/>
  </r>
  <r>
    <x v="49"/>
    <x v="0"/>
    <n v="0"/>
    <x v="0"/>
    <x v="0"/>
    <x v="0"/>
    <x v="0"/>
    <x v="0"/>
  </r>
  <r>
    <x v="50"/>
    <x v="0"/>
    <n v="0"/>
    <x v="0"/>
    <x v="0"/>
    <x v="0"/>
    <x v="0"/>
    <x v="0"/>
  </r>
  <r>
    <x v="51"/>
    <x v="0"/>
    <n v="0"/>
    <x v="0"/>
    <x v="0"/>
    <x v="0"/>
    <x v="0"/>
    <x v="0"/>
  </r>
  <r>
    <x v="52"/>
    <x v="0"/>
    <n v="0"/>
    <x v="0"/>
    <x v="0"/>
    <x v="0"/>
    <x v="0"/>
    <x v="0"/>
  </r>
  <r>
    <x v="53"/>
    <x v="0"/>
    <n v="0"/>
    <x v="0"/>
    <x v="0"/>
    <x v="0"/>
    <x v="0"/>
    <x v="0"/>
  </r>
  <r>
    <x v="54"/>
    <x v="0"/>
    <n v="0"/>
    <x v="0"/>
    <x v="0"/>
    <x v="0"/>
    <x v="0"/>
    <x v="0"/>
  </r>
  <r>
    <x v="55"/>
    <x v="0"/>
    <n v="0"/>
    <x v="0"/>
    <x v="0"/>
    <x v="0"/>
    <x v="0"/>
    <x v="0"/>
  </r>
  <r>
    <x v="56"/>
    <x v="0"/>
    <n v="0"/>
    <x v="0"/>
    <x v="0"/>
    <x v="0"/>
    <x v="0"/>
    <x v="0"/>
  </r>
  <r>
    <x v="57"/>
    <x v="0"/>
    <n v="0"/>
    <x v="0"/>
    <x v="0"/>
    <x v="0"/>
    <x v="0"/>
    <x v="0"/>
  </r>
  <r>
    <x v="58"/>
    <x v="0"/>
    <n v="0"/>
    <x v="0"/>
    <x v="0"/>
    <x v="0"/>
    <x v="0"/>
    <x v="0"/>
  </r>
  <r>
    <x v="59"/>
    <x v="0"/>
    <n v="0"/>
    <x v="0"/>
    <x v="0"/>
    <x v="0"/>
    <x v="0"/>
    <x v="0"/>
  </r>
  <r>
    <x v="60"/>
    <x v="0"/>
    <n v="0"/>
    <x v="0"/>
    <x v="0"/>
    <x v="0"/>
    <x v="0"/>
    <x v="0"/>
  </r>
  <r>
    <x v="61"/>
    <x v="0"/>
    <n v="0"/>
    <x v="0"/>
    <x v="0"/>
    <x v="0"/>
    <x v="0"/>
    <x v="0"/>
  </r>
  <r>
    <x v="62"/>
    <x v="0"/>
    <n v="0"/>
    <x v="0"/>
    <x v="0"/>
    <x v="0"/>
    <x v="0"/>
    <x v="0"/>
  </r>
  <r>
    <x v="63"/>
    <x v="0"/>
    <n v="0"/>
    <x v="0"/>
    <x v="0"/>
    <x v="0"/>
    <x v="0"/>
    <x v="0"/>
  </r>
  <r>
    <x v="64"/>
    <x v="0"/>
    <n v="0"/>
    <x v="0"/>
    <x v="0"/>
    <x v="0"/>
    <x v="0"/>
    <x v="0"/>
  </r>
  <r>
    <x v="65"/>
    <x v="0"/>
    <n v="0"/>
    <x v="0"/>
    <x v="0"/>
    <x v="0"/>
    <x v="0"/>
    <x v="0"/>
  </r>
  <r>
    <x v="66"/>
    <x v="0"/>
    <n v="0"/>
    <x v="0"/>
    <x v="0"/>
    <x v="0"/>
    <x v="0"/>
    <x v="0"/>
  </r>
  <r>
    <x v="67"/>
    <x v="0"/>
    <n v="0"/>
    <x v="0"/>
    <x v="0"/>
    <x v="0"/>
    <x v="0"/>
    <x v="0"/>
  </r>
  <r>
    <x v="68"/>
    <x v="0"/>
    <n v="0"/>
    <x v="0"/>
    <x v="0"/>
    <x v="0"/>
    <x v="0"/>
    <x v="0"/>
  </r>
  <r>
    <x v="69"/>
    <x v="0"/>
    <n v="0"/>
    <x v="0"/>
    <x v="0"/>
    <x v="0"/>
    <x v="0"/>
    <x v="0"/>
  </r>
  <r>
    <x v="70"/>
    <x v="0"/>
    <n v="0"/>
    <x v="0"/>
    <x v="0"/>
    <x v="0"/>
    <x v="0"/>
    <x v="0"/>
  </r>
  <r>
    <x v="71"/>
    <x v="0"/>
    <n v="0"/>
    <x v="0"/>
    <x v="0"/>
    <x v="0"/>
    <x v="0"/>
    <x v="0"/>
  </r>
  <r>
    <x v="72"/>
    <x v="0"/>
    <n v="0"/>
    <x v="0"/>
    <x v="0"/>
    <x v="0"/>
    <x v="0"/>
    <x v="0"/>
  </r>
  <r>
    <x v="73"/>
    <x v="0"/>
    <n v="0"/>
    <x v="0"/>
    <x v="0"/>
    <x v="0"/>
    <x v="0"/>
    <x v="0"/>
  </r>
  <r>
    <x v="74"/>
    <x v="0"/>
    <n v="0"/>
    <x v="0"/>
    <x v="0"/>
    <x v="0"/>
    <x v="0"/>
    <x v="0"/>
  </r>
  <r>
    <x v="75"/>
    <x v="0"/>
    <n v="0"/>
    <x v="0"/>
    <x v="0"/>
    <x v="0"/>
    <x v="0"/>
    <x v="0"/>
  </r>
  <r>
    <x v="76"/>
    <x v="0"/>
    <n v="0"/>
    <x v="0"/>
    <x v="0"/>
    <x v="0"/>
    <x v="0"/>
    <x v="0"/>
  </r>
  <r>
    <x v="77"/>
    <x v="0"/>
    <n v="0"/>
    <x v="0"/>
    <x v="0"/>
    <x v="0"/>
    <x v="0"/>
    <x v="0"/>
  </r>
  <r>
    <x v="78"/>
    <x v="0"/>
    <n v="0"/>
    <x v="0"/>
    <x v="0"/>
    <x v="0"/>
    <x v="0"/>
    <x v="0"/>
  </r>
  <r>
    <x v="79"/>
    <x v="0"/>
    <n v="0"/>
    <x v="0"/>
    <x v="0"/>
    <x v="0"/>
    <x v="0"/>
    <x v="0"/>
  </r>
  <r>
    <x v="80"/>
    <x v="0"/>
    <n v="0"/>
    <x v="0"/>
    <x v="0"/>
    <x v="0"/>
    <x v="0"/>
    <x v="0"/>
  </r>
  <r>
    <x v="81"/>
    <x v="0"/>
    <n v="0"/>
    <x v="0"/>
    <x v="0"/>
    <x v="0"/>
    <x v="0"/>
    <x v="0"/>
  </r>
  <r>
    <x v="82"/>
    <x v="0"/>
    <n v="0"/>
    <x v="0"/>
    <x v="0"/>
    <x v="0"/>
    <x v="0"/>
    <x v="0"/>
  </r>
  <r>
    <x v="83"/>
    <x v="0"/>
    <n v="0"/>
    <x v="0"/>
    <x v="0"/>
    <x v="0"/>
    <x v="0"/>
    <x v="0"/>
  </r>
  <r>
    <x v="84"/>
    <x v="0"/>
    <n v="0"/>
    <x v="0"/>
    <x v="0"/>
    <x v="0"/>
    <x v="0"/>
    <x v="0"/>
  </r>
  <r>
    <x v="85"/>
    <x v="0"/>
    <n v="0"/>
    <x v="0"/>
    <x v="0"/>
    <x v="0"/>
    <x v="0"/>
    <x v="0"/>
  </r>
  <r>
    <x v="86"/>
    <x v="0"/>
    <n v="0"/>
    <x v="0"/>
    <x v="0"/>
    <x v="0"/>
    <x v="0"/>
    <x v="0"/>
  </r>
  <r>
    <x v="87"/>
    <x v="0"/>
    <n v="0"/>
    <x v="0"/>
    <x v="0"/>
    <x v="0"/>
    <x v="0"/>
    <x v="0"/>
  </r>
  <r>
    <x v="88"/>
    <x v="0"/>
    <n v="0"/>
    <x v="0"/>
    <x v="0"/>
    <x v="0"/>
    <x v="0"/>
    <x v="0"/>
  </r>
  <r>
    <x v="89"/>
    <x v="0"/>
    <n v="0"/>
    <x v="0"/>
    <x v="0"/>
    <x v="0"/>
    <x v="0"/>
    <x v="0"/>
  </r>
  <r>
    <x v="90"/>
    <x v="0"/>
    <n v="0"/>
    <x v="0"/>
    <x v="0"/>
    <x v="0"/>
    <x v="0"/>
    <x v="0"/>
  </r>
  <r>
    <x v="91"/>
    <x v="0"/>
    <n v="0"/>
    <x v="0"/>
    <x v="0"/>
    <x v="0"/>
    <x v="0"/>
    <x v="0"/>
  </r>
  <r>
    <x v="92"/>
    <x v="0"/>
    <n v="0"/>
    <x v="0"/>
    <x v="0"/>
    <x v="0"/>
    <x v="0"/>
    <x v="0"/>
  </r>
  <r>
    <x v="93"/>
    <x v="0"/>
    <n v="0"/>
    <x v="0"/>
    <x v="0"/>
    <x v="0"/>
    <x v="0"/>
    <x v="0"/>
  </r>
  <r>
    <x v="94"/>
    <x v="0"/>
    <n v="0"/>
    <x v="0"/>
    <x v="0"/>
    <x v="0"/>
    <x v="0"/>
    <x v="0"/>
  </r>
  <r>
    <x v="95"/>
    <x v="0"/>
    <n v="0"/>
    <x v="0"/>
    <x v="0"/>
    <x v="0"/>
    <x v="0"/>
    <x v="0"/>
  </r>
  <r>
    <x v="96"/>
    <x v="0"/>
    <n v="0"/>
    <x v="0"/>
    <x v="0"/>
    <x v="0"/>
    <x v="0"/>
    <x v="0"/>
  </r>
  <r>
    <x v="97"/>
    <x v="0"/>
    <n v="0"/>
    <x v="0"/>
    <x v="0"/>
    <x v="0"/>
    <x v="0"/>
    <x v="0"/>
  </r>
  <r>
    <x v="98"/>
    <x v="0"/>
    <n v="0"/>
    <x v="0"/>
    <x v="0"/>
    <x v="0"/>
    <x v="0"/>
    <x v="0"/>
  </r>
  <r>
    <x v="99"/>
    <x v="0"/>
    <n v="0"/>
    <x v="0"/>
    <x v="0"/>
    <x v="0"/>
    <x v="0"/>
    <x v="0"/>
  </r>
  <r>
    <x v="100"/>
    <x v="0"/>
    <n v="0"/>
    <x v="0"/>
    <x v="0"/>
    <x v="0"/>
    <x v="0"/>
    <x v="0"/>
  </r>
  <r>
    <x v="101"/>
    <x v="0"/>
    <n v="0"/>
    <x v="0"/>
    <x v="0"/>
    <x v="0"/>
    <x v="0"/>
    <x v="0"/>
  </r>
  <r>
    <x v="102"/>
    <x v="0"/>
    <n v="0"/>
    <x v="0"/>
    <x v="0"/>
    <x v="0"/>
    <x v="0"/>
    <x v="0"/>
  </r>
  <r>
    <x v="103"/>
    <x v="0"/>
    <n v="0"/>
    <x v="0"/>
    <x v="0"/>
    <x v="0"/>
    <x v="0"/>
    <x v="0"/>
  </r>
  <r>
    <x v="104"/>
    <x v="0"/>
    <n v="0"/>
    <x v="0"/>
    <x v="0"/>
    <x v="0"/>
    <x v="0"/>
    <x v="0"/>
  </r>
  <r>
    <x v="105"/>
    <x v="0"/>
    <n v="0"/>
    <x v="0"/>
    <x v="0"/>
    <x v="0"/>
    <x v="0"/>
    <x v="0"/>
  </r>
  <r>
    <x v="106"/>
    <x v="0"/>
    <n v="0"/>
    <x v="0"/>
    <x v="0"/>
    <x v="0"/>
    <x v="0"/>
    <x v="0"/>
  </r>
  <r>
    <x v="107"/>
    <x v="0"/>
    <n v="0"/>
    <x v="0"/>
    <x v="0"/>
    <x v="0"/>
    <x v="0"/>
    <x v="0"/>
  </r>
  <r>
    <x v="108"/>
    <x v="0"/>
    <n v="0"/>
    <x v="0"/>
    <x v="0"/>
    <x v="0"/>
    <x v="0"/>
    <x v="0"/>
  </r>
  <r>
    <x v="109"/>
    <x v="0"/>
    <n v="0"/>
    <x v="0"/>
    <x v="0"/>
    <x v="0"/>
    <x v="0"/>
    <x v="0"/>
  </r>
  <r>
    <x v="110"/>
    <x v="0"/>
    <n v="0"/>
    <x v="0"/>
    <x v="0"/>
    <x v="0"/>
    <x v="0"/>
    <x v="0"/>
  </r>
  <r>
    <x v="111"/>
    <x v="0"/>
    <n v="0"/>
    <x v="0"/>
    <x v="0"/>
    <x v="0"/>
    <x v="0"/>
    <x v="0"/>
  </r>
  <r>
    <x v="112"/>
    <x v="0"/>
    <n v="0"/>
    <x v="0"/>
    <x v="0"/>
    <x v="0"/>
    <x v="0"/>
    <x v="0"/>
  </r>
  <r>
    <x v="113"/>
    <x v="0"/>
    <n v="0"/>
    <x v="0"/>
    <x v="0"/>
    <x v="0"/>
    <x v="0"/>
    <x v="0"/>
  </r>
  <r>
    <x v="114"/>
    <x v="0"/>
    <n v="0"/>
    <x v="0"/>
    <x v="0"/>
    <x v="0"/>
    <x v="0"/>
    <x v="0"/>
  </r>
  <r>
    <x v="115"/>
    <x v="0"/>
    <n v="0"/>
    <x v="0"/>
    <x v="0"/>
    <x v="0"/>
    <x v="0"/>
    <x v="0"/>
  </r>
  <r>
    <x v="116"/>
    <x v="0"/>
    <n v="0"/>
    <x v="0"/>
    <x v="0"/>
    <x v="0"/>
    <x v="0"/>
    <x v="0"/>
  </r>
  <r>
    <x v="117"/>
    <x v="0"/>
    <n v="0"/>
    <x v="0"/>
    <x v="0"/>
    <x v="0"/>
    <x v="0"/>
    <x v="0"/>
  </r>
  <r>
    <x v="118"/>
    <x v="0"/>
    <n v="0"/>
    <x v="0"/>
    <x v="0"/>
    <x v="0"/>
    <x v="0"/>
    <x v="0"/>
  </r>
  <r>
    <x v="119"/>
    <x v="0"/>
    <n v="0"/>
    <x v="0"/>
    <x v="0"/>
    <x v="0"/>
    <x v="0"/>
    <x v="0"/>
  </r>
  <r>
    <x v="120"/>
    <x v="0"/>
    <n v="0"/>
    <x v="0"/>
    <x v="0"/>
    <x v="0"/>
    <x v="0"/>
    <x v="0"/>
  </r>
  <r>
    <x v="121"/>
    <x v="0"/>
    <n v="0"/>
    <x v="0"/>
    <x v="0"/>
    <x v="0"/>
    <x v="0"/>
    <x v="0"/>
  </r>
  <r>
    <x v="122"/>
    <x v="0"/>
    <n v="0"/>
    <x v="0"/>
    <x v="0"/>
    <x v="0"/>
    <x v="0"/>
    <x v="0"/>
  </r>
  <r>
    <x v="123"/>
    <x v="0"/>
    <n v="0"/>
    <x v="0"/>
    <x v="0"/>
    <x v="0"/>
    <x v="0"/>
    <x v="0"/>
  </r>
  <r>
    <x v="124"/>
    <x v="0"/>
    <n v="0"/>
    <x v="0"/>
    <x v="0"/>
    <x v="0"/>
    <x v="0"/>
    <x v="0"/>
  </r>
  <r>
    <x v="125"/>
    <x v="0"/>
    <n v="0"/>
    <x v="0"/>
    <x v="0"/>
    <x v="0"/>
    <x v="0"/>
    <x v="0"/>
  </r>
  <r>
    <x v="126"/>
    <x v="0"/>
    <n v="0"/>
    <x v="0"/>
    <x v="0"/>
    <x v="0"/>
    <x v="0"/>
    <x v="0"/>
  </r>
  <r>
    <x v="127"/>
    <x v="0"/>
    <n v="0"/>
    <x v="0"/>
    <x v="0"/>
    <x v="0"/>
    <x v="0"/>
    <x v="0"/>
  </r>
  <r>
    <x v="128"/>
    <x v="0"/>
    <n v="0"/>
    <x v="0"/>
    <x v="0"/>
    <x v="0"/>
    <x v="0"/>
    <x v="0"/>
  </r>
  <r>
    <x v="129"/>
    <x v="0"/>
    <n v="0"/>
    <x v="0"/>
    <x v="0"/>
    <x v="0"/>
    <x v="0"/>
    <x v="0"/>
  </r>
  <r>
    <x v="130"/>
    <x v="0"/>
    <n v="0"/>
    <x v="0"/>
    <x v="0"/>
    <x v="0"/>
    <x v="0"/>
    <x v="0"/>
  </r>
  <r>
    <x v="131"/>
    <x v="0"/>
    <n v="0"/>
    <x v="0"/>
    <x v="0"/>
    <x v="0"/>
    <x v="0"/>
    <x v="0"/>
  </r>
  <r>
    <x v="132"/>
    <x v="0"/>
    <n v="0"/>
    <x v="0"/>
    <x v="0"/>
    <x v="0"/>
    <x v="0"/>
    <x v="0"/>
  </r>
  <r>
    <x v="133"/>
    <x v="0"/>
    <n v="0"/>
    <x v="0"/>
    <x v="0"/>
    <x v="0"/>
    <x v="0"/>
    <x v="0"/>
  </r>
  <r>
    <x v="134"/>
    <x v="0"/>
    <n v="0"/>
    <x v="0"/>
    <x v="0"/>
    <x v="0"/>
    <x v="0"/>
    <x v="0"/>
  </r>
  <r>
    <x v="135"/>
    <x v="0"/>
    <n v="0"/>
    <x v="0"/>
    <x v="0"/>
    <x v="0"/>
    <x v="0"/>
    <x v="0"/>
  </r>
  <r>
    <x v="136"/>
    <x v="0"/>
    <n v="0"/>
    <x v="0"/>
    <x v="0"/>
    <x v="0"/>
    <x v="0"/>
    <x v="0"/>
  </r>
  <r>
    <x v="137"/>
    <x v="0"/>
    <n v="0"/>
    <x v="0"/>
    <x v="0"/>
    <x v="0"/>
    <x v="0"/>
    <x v="0"/>
  </r>
  <r>
    <x v="138"/>
    <x v="0"/>
    <n v="0"/>
    <x v="0"/>
    <x v="0"/>
    <x v="0"/>
    <x v="0"/>
    <x v="0"/>
  </r>
  <r>
    <x v="139"/>
    <x v="0"/>
    <n v="0"/>
    <x v="0"/>
    <x v="0"/>
    <x v="0"/>
    <x v="0"/>
    <x v="0"/>
  </r>
  <r>
    <x v="140"/>
    <x v="0"/>
    <n v="0"/>
    <x v="0"/>
    <x v="0"/>
    <x v="0"/>
    <x v="0"/>
    <x v="0"/>
  </r>
  <r>
    <x v="141"/>
    <x v="0"/>
    <n v="0"/>
    <x v="0"/>
    <x v="0"/>
    <x v="0"/>
    <x v="0"/>
    <x v="0"/>
  </r>
  <r>
    <x v="142"/>
    <x v="0"/>
    <n v="0"/>
    <x v="0"/>
    <x v="0"/>
    <x v="0"/>
    <x v="0"/>
    <x v="0"/>
  </r>
  <r>
    <x v="143"/>
    <x v="0"/>
    <n v="0"/>
    <x v="0"/>
    <x v="0"/>
    <x v="0"/>
    <x v="0"/>
    <x v="0"/>
  </r>
  <r>
    <x v="144"/>
    <x v="0"/>
    <n v="0"/>
    <x v="0"/>
    <x v="0"/>
    <x v="0"/>
    <x v="0"/>
    <x v="0"/>
  </r>
  <r>
    <x v="145"/>
    <x v="0"/>
    <n v="0"/>
    <x v="0"/>
    <x v="0"/>
    <x v="0"/>
    <x v="0"/>
    <x v="0"/>
  </r>
  <r>
    <x v="146"/>
    <x v="0"/>
    <n v="0"/>
    <x v="0"/>
    <x v="0"/>
    <x v="0"/>
    <x v="0"/>
    <x v="0"/>
  </r>
  <r>
    <x v="147"/>
    <x v="0"/>
    <n v="0"/>
    <x v="0"/>
    <x v="0"/>
    <x v="0"/>
    <x v="0"/>
    <x v="0"/>
  </r>
  <r>
    <x v="148"/>
    <x v="0"/>
    <n v="0"/>
    <x v="0"/>
    <x v="0"/>
    <x v="0"/>
    <x v="0"/>
    <x v="0"/>
  </r>
  <r>
    <x v="149"/>
    <x v="0"/>
    <n v="0"/>
    <x v="0"/>
    <x v="0"/>
    <x v="0"/>
    <x v="0"/>
    <x v="0"/>
  </r>
  <r>
    <x v="150"/>
    <x v="0"/>
    <n v="0"/>
    <x v="0"/>
    <x v="0"/>
    <x v="0"/>
    <x v="0"/>
    <x v="0"/>
  </r>
  <r>
    <x v="151"/>
    <x v="0"/>
    <n v="0"/>
    <x v="0"/>
    <x v="0"/>
    <x v="0"/>
    <x v="0"/>
    <x v="0"/>
  </r>
  <r>
    <x v="152"/>
    <x v="0"/>
    <n v="0"/>
    <x v="0"/>
    <x v="0"/>
    <x v="0"/>
    <x v="0"/>
    <x v="0"/>
  </r>
  <r>
    <x v="153"/>
    <x v="0"/>
    <n v="0"/>
    <x v="0"/>
    <x v="0"/>
    <x v="0"/>
    <x v="0"/>
    <x v="0"/>
  </r>
  <r>
    <x v="154"/>
    <x v="0"/>
    <n v="0"/>
    <x v="0"/>
    <x v="0"/>
    <x v="0"/>
    <x v="0"/>
    <x v="0"/>
  </r>
  <r>
    <x v="155"/>
    <x v="0"/>
    <n v="0"/>
    <x v="0"/>
    <x v="0"/>
    <x v="0"/>
    <x v="0"/>
    <x v="0"/>
  </r>
  <r>
    <x v="156"/>
    <x v="0"/>
    <n v="0"/>
    <x v="0"/>
    <x v="0"/>
    <x v="0"/>
    <x v="0"/>
    <x v="0"/>
  </r>
  <r>
    <x v="157"/>
    <x v="0"/>
    <n v="0"/>
    <x v="0"/>
    <x v="0"/>
    <x v="0"/>
    <x v="0"/>
    <x v="0"/>
  </r>
  <r>
    <x v="158"/>
    <x v="0"/>
    <n v="0"/>
    <x v="0"/>
    <x v="0"/>
    <x v="0"/>
    <x v="0"/>
    <x v="0"/>
  </r>
  <r>
    <x v="159"/>
    <x v="0"/>
    <n v="0"/>
    <x v="0"/>
    <x v="0"/>
    <x v="0"/>
    <x v="0"/>
    <x v="0"/>
  </r>
  <r>
    <x v="160"/>
    <x v="0"/>
    <n v="0"/>
    <x v="0"/>
    <x v="0"/>
    <x v="0"/>
    <x v="0"/>
    <x v="0"/>
  </r>
  <r>
    <x v="161"/>
    <x v="0"/>
    <n v="0"/>
    <x v="0"/>
    <x v="0"/>
    <x v="0"/>
    <x v="0"/>
    <x v="0"/>
  </r>
  <r>
    <x v="162"/>
    <x v="0"/>
    <n v="0"/>
    <x v="0"/>
    <x v="0"/>
    <x v="0"/>
    <x v="0"/>
    <x v="0"/>
  </r>
  <r>
    <x v="163"/>
    <x v="0"/>
    <n v="0"/>
    <x v="0"/>
    <x v="0"/>
    <x v="0"/>
    <x v="0"/>
    <x v="0"/>
  </r>
  <r>
    <x v="164"/>
    <x v="0"/>
    <n v="0"/>
    <x v="0"/>
    <x v="0"/>
    <x v="0"/>
    <x v="0"/>
    <x v="0"/>
  </r>
  <r>
    <x v="165"/>
    <x v="0"/>
    <n v="0"/>
    <x v="0"/>
    <x v="0"/>
    <x v="0"/>
    <x v="0"/>
    <x v="0"/>
  </r>
  <r>
    <x v="166"/>
    <x v="0"/>
    <n v="0"/>
    <x v="0"/>
    <x v="0"/>
    <x v="0"/>
    <x v="0"/>
    <x v="0"/>
  </r>
  <r>
    <x v="167"/>
    <x v="0"/>
    <n v="0"/>
    <x v="0"/>
    <x v="0"/>
    <x v="0"/>
    <x v="0"/>
    <x v="0"/>
  </r>
  <r>
    <x v="168"/>
    <x v="0"/>
    <n v="0"/>
    <x v="0"/>
    <x v="0"/>
    <x v="0"/>
    <x v="0"/>
    <x v="0"/>
  </r>
  <r>
    <x v="169"/>
    <x v="0"/>
    <n v="0"/>
    <x v="0"/>
    <x v="0"/>
    <x v="0"/>
    <x v="0"/>
    <x v="0"/>
  </r>
  <r>
    <x v="170"/>
    <x v="0"/>
    <n v="0"/>
    <x v="0"/>
    <x v="0"/>
    <x v="0"/>
    <x v="0"/>
    <x v="0"/>
  </r>
  <r>
    <x v="171"/>
    <x v="0"/>
    <n v="0"/>
    <x v="0"/>
    <x v="0"/>
    <x v="0"/>
    <x v="0"/>
    <x v="0"/>
  </r>
  <r>
    <x v="172"/>
    <x v="0"/>
    <n v="0"/>
    <x v="0"/>
    <x v="0"/>
    <x v="0"/>
    <x v="0"/>
    <x v="0"/>
  </r>
  <r>
    <x v="173"/>
    <x v="0"/>
    <n v="0"/>
    <x v="0"/>
    <x v="0"/>
    <x v="0"/>
    <x v="0"/>
    <x v="0"/>
  </r>
  <r>
    <x v="174"/>
    <x v="0"/>
    <n v="0"/>
    <x v="0"/>
    <x v="0"/>
    <x v="0"/>
    <x v="0"/>
    <x v="0"/>
  </r>
  <r>
    <x v="175"/>
    <x v="0"/>
    <n v="0"/>
    <x v="0"/>
    <x v="0"/>
    <x v="0"/>
    <x v="0"/>
    <x v="0"/>
  </r>
  <r>
    <x v="176"/>
    <x v="0"/>
    <n v="0"/>
    <x v="0"/>
    <x v="0"/>
    <x v="0"/>
    <x v="0"/>
    <x v="0"/>
  </r>
  <r>
    <x v="177"/>
    <x v="0"/>
    <n v="0"/>
    <x v="0"/>
    <x v="0"/>
    <x v="0"/>
    <x v="0"/>
    <x v="0"/>
  </r>
  <r>
    <x v="178"/>
    <x v="0"/>
    <n v="0"/>
    <x v="0"/>
    <x v="0"/>
    <x v="0"/>
    <x v="0"/>
    <x v="0"/>
  </r>
  <r>
    <x v="179"/>
    <x v="0"/>
    <n v="0"/>
    <x v="0"/>
    <x v="0"/>
    <x v="0"/>
    <x v="0"/>
    <x v="0"/>
  </r>
  <r>
    <x v="180"/>
    <x v="0"/>
    <n v="0"/>
    <x v="0"/>
    <x v="0"/>
    <x v="0"/>
    <x v="0"/>
    <x v="0"/>
  </r>
  <r>
    <x v="181"/>
    <x v="0"/>
    <n v="0"/>
    <x v="0"/>
    <x v="0"/>
    <x v="0"/>
    <x v="0"/>
    <x v="0"/>
  </r>
  <r>
    <x v="182"/>
    <x v="0"/>
    <n v="0"/>
    <x v="0"/>
    <x v="0"/>
    <x v="0"/>
    <x v="0"/>
    <x v="0"/>
  </r>
  <r>
    <x v="183"/>
    <x v="0"/>
    <n v="0"/>
    <x v="0"/>
    <x v="0"/>
    <x v="0"/>
    <x v="0"/>
    <x v="0"/>
  </r>
  <r>
    <x v="184"/>
    <x v="0"/>
    <n v="0"/>
    <x v="0"/>
    <x v="0"/>
    <x v="0"/>
    <x v="0"/>
    <x v="0"/>
  </r>
  <r>
    <x v="185"/>
    <x v="0"/>
    <n v="0"/>
    <x v="0"/>
    <x v="0"/>
    <x v="0"/>
    <x v="0"/>
    <x v="0"/>
  </r>
  <r>
    <x v="186"/>
    <x v="0"/>
    <n v="0"/>
    <x v="0"/>
    <x v="0"/>
    <x v="0"/>
    <x v="0"/>
    <x v="0"/>
  </r>
  <r>
    <x v="187"/>
    <x v="0"/>
    <n v="0"/>
    <x v="0"/>
    <x v="0"/>
    <x v="0"/>
    <x v="0"/>
    <x v="0"/>
  </r>
  <r>
    <x v="188"/>
    <x v="0"/>
    <n v="0"/>
    <x v="0"/>
    <x v="0"/>
    <x v="0"/>
    <x v="0"/>
    <x v="0"/>
  </r>
  <r>
    <x v="189"/>
    <x v="0"/>
    <n v="0"/>
    <x v="0"/>
    <x v="0"/>
    <x v="0"/>
    <x v="0"/>
    <x v="0"/>
  </r>
  <r>
    <x v="190"/>
    <x v="0"/>
    <n v="0"/>
    <x v="0"/>
    <x v="0"/>
    <x v="0"/>
    <x v="0"/>
    <x v="0"/>
  </r>
  <r>
    <x v="191"/>
    <x v="0"/>
    <n v="0"/>
    <x v="0"/>
    <x v="0"/>
    <x v="0"/>
    <x v="0"/>
    <x v="0"/>
  </r>
  <r>
    <x v="192"/>
    <x v="0"/>
    <n v="0"/>
    <x v="0"/>
    <x v="0"/>
    <x v="0"/>
    <x v="0"/>
    <x v="0"/>
  </r>
  <r>
    <x v="193"/>
    <x v="0"/>
    <n v="0"/>
    <x v="0"/>
    <x v="0"/>
    <x v="0"/>
    <x v="0"/>
    <x v="0"/>
  </r>
  <r>
    <x v="194"/>
    <x v="0"/>
    <n v="0"/>
    <x v="0"/>
    <x v="0"/>
    <x v="0"/>
    <x v="0"/>
    <x v="0"/>
  </r>
  <r>
    <x v="195"/>
    <x v="0"/>
    <n v="0"/>
    <x v="0"/>
    <x v="0"/>
    <x v="0"/>
    <x v="0"/>
    <x v="0"/>
  </r>
  <r>
    <x v="196"/>
    <x v="0"/>
    <n v="0"/>
    <x v="0"/>
    <x v="0"/>
    <x v="0"/>
    <x v="0"/>
    <x v="0"/>
  </r>
  <r>
    <x v="197"/>
    <x v="0"/>
    <n v="0"/>
    <x v="0"/>
    <x v="0"/>
    <x v="0"/>
    <x v="0"/>
    <x v="0"/>
  </r>
  <r>
    <x v="198"/>
    <x v="0"/>
    <n v="0"/>
    <x v="0"/>
    <x v="0"/>
    <x v="0"/>
    <x v="0"/>
    <x v="0"/>
  </r>
  <r>
    <x v="199"/>
    <x v="0"/>
    <n v="0"/>
    <x v="0"/>
    <x v="0"/>
    <x v="0"/>
    <x v="0"/>
    <x v="0"/>
  </r>
  <r>
    <x v="200"/>
    <x v="0"/>
    <n v="0"/>
    <x v="0"/>
    <x v="0"/>
    <x v="0"/>
    <x v="0"/>
    <x v="0"/>
  </r>
  <r>
    <x v="201"/>
    <x v="0"/>
    <n v="0"/>
    <x v="0"/>
    <x v="0"/>
    <x v="0"/>
    <x v="0"/>
    <x v="0"/>
  </r>
  <r>
    <x v="202"/>
    <x v="0"/>
    <n v="0"/>
    <x v="0"/>
    <x v="0"/>
    <x v="0"/>
    <x v="0"/>
    <x v="0"/>
  </r>
  <r>
    <x v="203"/>
    <x v="0"/>
    <n v="0"/>
    <x v="0"/>
    <x v="0"/>
    <x v="0"/>
    <x v="0"/>
    <x v="0"/>
  </r>
  <r>
    <x v="204"/>
    <x v="0"/>
    <n v="0"/>
    <x v="0"/>
    <x v="0"/>
    <x v="0"/>
    <x v="0"/>
    <x v="0"/>
  </r>
  <r>
    <x v="205"/>
    <x v="0"/>
    <n v="0"/>
    <x v="0"/>
    <x v="0"/>
    <x v="0"/>
    <x v="0"/>
    <x v="0"/>
  </r>
  <r>
    <x v="206"/>
    <x v="0"/>
    <n v="0"/>
    <x v="0"/>
    <x v="0"/>
    <x v="0"/>
    <x v="0"/>
    <x v="0"/>
  </r>
  <r>
    <x v="207"/>
    <x v="0"/>
    <n v="0"/>
    <x v="0"/>
    <x v="0"/>
    <x v="0"/>
    <x v="0"/>
    <x v="0"/>
  </r>
  <r>
    <x v="208"/>
    <x v="0"/>
    <n v="0"/>
    <x v="0"/>
    <x v="0"/>
    <x v="0"/>
    <x v="0"/>
    <x v="0"/>
  </r>
  <r>
    <x v="209"/>
    <x v="0"/>
    <n v="0"/>
    <x v="0"/>
    <x v="0"/>
    <x v="0"/>
    <x v="0"/>
    <x v="0"/>
  </r>
  <r>
    <x v="210"/>
    <x v="0"/>
    <n v="0"/>
    <x v="0"/>
    <x v="0"/>
    <x v="0"/>
    <x v="0"/>
    <x v="0"/>
  </r>
  <r>
    <x v="211"/>
    <x v="0"/>
    <n v="0"/>
    <x v="0"/>
    <x v="0"/>
    <x v="0"/>
    <x v="0"/>
    <x v="0"/>
  </r>
  <r>
    <x v="212"/>
    <x v="0"/>
    <n v="0"/>
    <x v="0"/>
    <x v="0"/>
    <x v="0"/>
    <x v="0"/>
    <x v="0"/>
  </r>
  <r>
    <x v="213"/>
    <x v="0"/>
    <n v="0"/>
    <x v="0"/>
    <x v="0"/>
    <x v="0"/>
    <x v="0"/>
    <x v="0"/>
  </r>
  <r>
    <x v="214"/>
    <x v="0"/>
    <n v="0"/>
    <x v="0"/>
    <x v="0"/>
    <x v="0"/>
    <x v="0"/>
    <x v="0"/>
  </r>
  <r>
    <x v="215"/>
    <x v="0"/>
    <n v="0"/>
    <x v="0"/>
    <x v="0"/>
    <x v="0"/>
    <x v="0"/>
    <x v="0"/>
  </r>
  <r>
    <x v="216"/>
    <x v="0"/>
    <n v="0"/>
    <x v="0"/>
    <x v="0"/>
    <x v="0"/>
    <x v="0"/>
    <x v="0"/>
  </r>
  <r>
    <x v="217"/>
    <x v="0"/>
    <n v="0"/>
    <x v="0"/>
    <x v="0"/>
    <x v="0"/>
    <x v="0"/>
    <x v="0"/>
  </r>
  <r>
    <x v="218"/>
    <x v="0"/>
    <n v="0"/>
    <x v="0"/>
    <x v="0"/>
    <x v="0"/>
    <x v="0"/>
    <x v="0"/>
  </r>
  <r>
    <x v="219"/>
    <x v="0"/>
    <n v="0"/>
    <x v="0"/>
    <x v="0"/>
    <x v="0"/>
    <x v="0"/>
    <x v="0"/>
  </r>
  <r>
    <x v="220"/>
    <x v="0"/>
    <n v="0"/>
    <x v="0"/>
    <x v="0"/>
    <x v="0"/>
    <x v="0"/>
    <x v="0"/>
  </r>
  <r>
    <x v="221"/>
    <x v="0"/>
    <n v="0"/>
    <x v="0"/>
    <x v="0"/>
    <x v="0"/>
    <x v="0"/>
    <x v="0"/>
  </r>
  <r>
    <x v="222"/>
    <x v="0"/>
    <n v="0"/>
    <x v="0"/>
    <x v="0"/>
    <x v="0"/>
    <x v="0"/>
    <x v="0"/>
  </r>
  <r>
    <x v="223"/>
    <x v="0"/>
    <n v="0"/>
    <x v="0"/>
    <x v="0"/>
    <x v="0"/>
    <x v="0"/>
    <x v="0"/>
  </r>
  <r>
    <x v="224"/>
    <x v="0"/>
    <n v="0"/>
    <x v="0"/>
    <x v="0"/>
    <x v="0"/>
    <x v="0"/>
    <x v="0"/>
  </r>
  <r>
    <x v="225"/>
    <x v="0"/>
    <n v="0"/>
    <x v="0"/>
    <x v="0"/>
    <x v="0"/>
    <x v="0"/>
    <x v="0"/>
  </r>
  <r>
    <x v="226"/>
    <x v="0"/>
    <n v="0"/>
    <x v="0"/>
    <x v="0"/>
    <x v="0"/>
    <x v="0"/>
    <x v="0"/>
  </r>
  <r>
    <x v="227"/>
    <x v="0"/>
    <n v="0"/>
    <x v="0"/>
    <x v="0"/>
    <x v="0"/>
    <x v="0"/>
    <x v="0"/>
  </r>
  <r>
    <x v="228"/>
    <x v="0"/>
    <n v="0"/>
    <x v="0"/>
    <x v="0"/>
    <x v="0"/>
    <x v="0"/>
    <x v="0"/>
  </r>
  <r>
    <x v="229"/>
    <x v="0"/>
    <n v="0"/>
    <x v="0"/>
    <x v="0"/>
    <x v="0"/>
    <x v="0"/>
    <x v="0"/>
  </r>
  <r>
    <x v="230"/>
    <x v="0"/>
    <n v="0"/>
    <x v="0"/>
    <x v="0"/>
    <x v="0"/>
    <x v="0"/>
    <x v="0"/>
  </r>
  <r>
    <x v="231"/>
    <x v="0"/>
    <n v="0"/>
    <x v="0"/>
    <x v="0"/>
    <x v="0"/>
    <x v="0"/>
    <x v="0"/>
  </r>
  <r>
    <x v="232"/>
    <x v="0"/>
    <n v="0"/>
    <x v="0"/>
    <x v="0"/>
    <x v="0"/>
    <x v="0"/>
    <x v="0"/>
  </r>
  <r>
    <x v="233"/>
    <x v="0"/>
    <n v="0"/>
    <x v="0"/>
    <x v="0"/>
    <x v="0"/>
    <x v="0"/>
    <x v="0"/>
  </r>
  <r>
    <x v="234"/>
    <x v="0"/>
    <n v="0"/>
    <x v="0"/>
    <x v="0"/>
    <x v="0"/>
    <x v="0"/>
    <x v="0"/>
  </r>
  <r>
    <x v="235"/>
    <x v="0"/>
    <n v="0"/>
    <x v="0"/>
    <x v="0"/>
    <x v="0"/>
    <x v="0"/>
    <x v="0"/>
  </r>
  <r>
    <x v="236"/>
    <x v="0"/>
    <n v="0"/>
    <x v="0"/>
    <x v="0"/>
    <x v="0"/>
    <x v="0"/>
    <x v="0"/>
  </r>
  <r>
    <x v="237"/>
    <x v="0"/>
    <n v="0"/>
    <x v="0"/>
    <x v="0"/>
    <x v="0"/>
    <x v="0"/>
    <x v="0"/>
  </r>
  <r>
    <x v="238"/>
    <x v="0"/>
    <n v="0"/>
    <x v="0"/>
    <x v="0"/>
    <x v="0"/>
    <x v="0"/>
    <x v="0"/>
  </r>
  <r>
    <x v="239"/>
    <x v="0"/>
    <n v="0"/>
    <x v="0"/>
    <x v="0"/>
    <x v="0"/>
    <x v="0"/>
    <x v="0"/>
  </r>
  <r>
    <x v="240"/>
    <x v="0"/>
    <n v="0"/>
    <x v="0"/>
    <x v="0"/>
    <x v="0"/>
    <x v="0"/>
    <x v="0"/>
  </r>
  <r>
    <x v="241"/>
    <x v="0"/>
    <n v="0"/>
    <x v="0"/>
    <x v="0"/>
    <x v="0"/>
    <x v="0"/>
    <x v="0"/>
  </r>
  <r>
    <x v="242"/>
    <x v="0"/>
    <n v="0"/>
    <x v="0"/>
    <x v="0"/>
    <x v="0"/>
    <x v="0"/>
    <x v="0"/>
  </r>
  <r>
    <x v="243"/>
    <x v="0"/>
    <n v="0"/>
    <x v="0"/>
    <x v="0"/>
    <x v="0"/>
    <x v="0"/>
    <x v="0"/>
  </r>
  <r>
    <x v="244"/>
    <x v="0"/>
    <n v="0"/>
    <x v="0"/>
    <x v="0"/>
    <x v="0"/>
    <x v="0"/>
    <x v="0"/>
  </r>
  <r>
    <x v="245"/>
    <x v="0"/>
    <n v="0"/>
    <x v="0"/>
    <x v="0"/>
    <x v="0"/>
    <x v="0"/>
    <x v="0"/>
  </r>
  <r>
    <x v="246"/>
    <x v="0"/>
    <n v="0"/>
    <x v="0"/>
    <x v="0"/>
    <x v="0"/>
    <x v="0"/>
    <x v="0"/>
  </r>
  <r>
    <x v="247"/>
    <x v="0"/>
    <n v="0"/>
    <x v="0"/>
    <x v="0"/>
    <x v="0"/>
    <x v="0"/>
    <x v="0"/>
  </r>
  <r>
    <x v="248"/>
    <x v="0"/>
    <n v="0"/>
    <x v="0"/>
    <x v="0"/>
    <x v="0"/>
    <x v="0"/>
    <x v="0"/>
  </r>
  <r>
    <x v="249"/>
    <x v="0"/>
    <n v="0"/>
    <x v="0"/>
    <x v="0"/>
    <x v="0"/>
    <x v="0"/>
    <x v="0"/>
  </r>
  <r>
    <x v="250"/>
    <x v="0"/>
    <n v="0"/>
    <x v="0"/>
    <x v="0"/>
    <x v="0"/>
    <x v="0"/>
    <x v="0"/>
  </r>
  <r>
    <x v="251"/>
    <x v="0"/>
    <n v="0"/>
    <x v="0"/>
    <x v="0"/>
    <x v="0"/>
    <x v="0"/>
    <x v="0"/>
  </r>
  <r>
    <x v="252"/>
    <x v="0"/>
    <n v="0"/>
    <x v="0"/>
    <x v="0"/>
    <x v="0"/>
    <x v="0"/>
    <x v="0"/>
  </r>
  <r>
    <x v="253"/>
    <x v="0"/>
    <n v="0"/>
    <x v="0"/>
    <x v="0"/>
    <x v="0"/>
    <x v="0"/>
    <x v="0"/>
  </r>
  <r>
    <x v="254"/>
    <x v="0"/>
    <n v="0"/>
    <x v="0"/>
    <x v="0"/>
    <x v="0"/>
    <x v="0"/>
    <x v="0"/>
  </r>
  <r>
    <x v="255"/>
    <x v="0"/>
    <n v="0"/>
    <x v="0"/>
    <x v="0"/>
    <x v="0"/>
    <x v="0"/>
    <x v="0"/>
  </r>
  <r>
    <x v="256"/>
    <x v="0"/>
    <n v="0"/>
    <x v="0"/>
    <x v="0"/>
    <x v="0"/>
    <x v="0"/>
    <x v="0"/>
  </r>
  <r>
    <x v="257"/>
    <x v="0"/>
    <n v="0"/>
    <x v="0"/>
    <x v="0"/>
    <x v="0"/>
    <x v="0"/>
    <x v="0"/>
  </r>
  <r>
    <x v="258"/>
    <x v="0"/>
    <n v="0"/>
    <x v="0"/>
    <x v="0"/>
    <x v="0"/>
    <x v="0"/>
    <x v="0"/>
  </r>
  <r>
    <x v="259"/>
    <x v="0"/>
    <n v="0"/>
    <x v="0"/>
    <x v="0"/>
    <x v="0"/>
    <x v="0"/>
    <x v="0"/>
  </r>
  <r>
    <x v="260"/>
    <x v="0"/>
    <n v="0"/>
    <x v="0"/>
    <x v="0"/>
    <x v="0"/>
    <x v="0"/>
    <x v="0"/>
  </r>
  <r>
    <x v="261"/>
    <x v="0"/>
    <n v="0"/>
    <x v="0"/>
    <x v="0"/>
    <x v="0"/>
    <x v="0"/>
    <x v="0"/>
  </r>
  <r>
    <x v="262"/>
    <x v="0"/>
    <n v="0"/>
    <x v="0"/>
    <x v="0"/>
    <x v="0"/>
    <x v="0"/>
    <x v="0"/>
  </r>
  <r>
    <x v="263"/>
    <x v="0"/>
    <n v="0"/>
    <x v="0"/>
    <x v="0"/>
    <x v="0"/>
    <x v="0"/>
    <x v="0"/>
  </r>
  <r>
    <x v="264"/>
    <x v="0"/>
    <n v="0"/>
    <x v="0"/>
    <x v="0"/>
    <x v="0"/>
    <x v="0"/>
    <x v="0"/>
  </r>
  <r>
    <x v="265"/>
    <x v="0"/>
    <n v="0"/>
    <x v="0"/>
    <x v="0"/>
    <x v="0"/>
    <x v="0"/>
    <x v="0"/>
  </r>
  <r>
    <x v="266"/>
    <x v="0"/>
    <n v="0"/>
    <x v="0"/>
    <x v="0"/>
    <x v="0"/>
    <x v="0"/>
    <x v="0"/>
  </r>
  <r>
    <x v="267"/>
    <x v="0"/>
    <n v="0"/>
    <x v="0"/>
    <x v="0"/>
    <x v="0"/>
    <x v="0"/>
    <x v="0"/>
  </r>
  <r>
    <x v="268"/>
    <x v="0"/>
    <n v="0"/>
    <x v="0"/>
    <x v="0"/>
    <x v="0"/>
    <x v="0"/>
    <x v="0"/>
  </r>
  <r>
    <x v="269"/>
    <x v="0"/>
    <n v="0"/>
    <x v="0"/>
    <x v="0"/>
    <x v="0"/>
    <x v="0"/>
    <x v="0"/>
  </r>
  <r>
    <x v="270"/>
    <x v="0"/>
    <n v="0"/>
    <x v="0"/>
    <x v="0"/>
    <x v="0"/>
    <x v="0"/>
    <x v="0"/>
  </r>
  <r>
    <x v="271"/>
    <x v="0"/>
    <n v="0"/>
    <x v="0"/>
    <x v="0"/>
    <x v="0"/>
    <x v="0"/>
    <x v="0"/>
  </r>
  <r>
    <x v="272"/>
    <x v="0"/>
    <n v="0"/>
    <x v="0"/>
    <x v="0"/>
    <x v="0"/>
    <x v="0"/>
    <x v="0"/>
  </r>
  <r>
    <x v="273"/>
    <x v="0"/>
    <n v="0"/>
    <x v="0"/>
    <x v="0"/>
    <x v="0"/>
    <x v="0"/>
    <x v="0"/>
  </r>
  <r>
    <x v="274"/>
    <x v="0"/>
    <n v="0"/>
    <x v="0"/>
    <x v="0"/>
    <x v="0"/>
    <x v="0"/>
    <x v="0"/>
  </r>
  <r>
    <x v="275"/>
    <x v="0"/>
    <n v="0"/>
    <x v="0"/>
    <x v="0"/>
    <x v="0"/>
    <x v="0"/>
    <x v="0"/>
  </r>
  <r>
    <x v="276"/>
    <x v="0"/>
    <n v="0"/>
    <x v="0"/>
    <x v="0"/>
    <x v="0"/>
    <x v="0"/>
    <x v="0"/>
  </r>
  <r>
    <x v="277"/>
    <x v="0"/>
    <n v="0"/>
    <x v="0"/>
    <x v="0"/>
    <x v="0"/>
    <x v="0"/>
    <x v="0"/>
  </r>
  <r>
    <x v="278"/>
    <x v="0"/>
    <n v="0"/>
    <x v="0"/>
    <x v="0"/>
    <x v="0"/>
    <x v="0"/>
    <x v="0"/>
  </r>
  <r>
    <x v="279"/>
    <x v="0"/>
    <n v="0"/>
    <x v="0"/>
    <x v="0"/>
    <x v="0"/>
    <x v="0"/>
    <x v="0"/>
  </r>
  <r>
    <x v="280"/>
    <x v="0"/>
    <n v="0"/>
    <x v="0"/>
    <x v="0"/>
    <x v="0"/>
    <x v="0"/>
    <x v="0"/>
  </r>
  <r>
    <x v="281"/>
    <x v="0"/>
    <n v="0"/>
    <x v="0"/>
    <x v="0"/>
    <x v="0"/>
    <x v="0"/>
    <x v="0"/>
  </r>
  <r>
    <x v="282"/>
    <x v="0"/>
    <n v="0"/>
    <x v="0"/>
    <x v="0"/>
    <x v="0"/>
    <x v="0"/>
    <x v="0"/>
  </r>
  <r>
    <x v="283"/>
    <x v="0"/>
    <n v="0"/>
    <x v="0"/>
    <x v="0"/>
    <x v="0"/>
    <x v="0"/>
    <x v="0"/>
  </r>
  <r>
    <x v="284"/>
    <x v="0"/>
    <n v="0"/>
    <x v="0"/>
    <x v="0"/>
    <x v="0"/>
    <x v="0"/>
    <x v="0"/>
  </r>
  <r>
    <x v="285"/>
    <x v="0"/>
    <n v="0"/>
    <x v="0"/>
    <x v="0"/>
    <x v="0"/>
    <x v="0"/>
    <x v="0"/>
  </r>
  <r>
    <x v="286"/>
    <x v="0"/>
    <n v="0"/>
    <x v="0"/>
    <x v="0"/>
    <x v="0"/>
    <x v="0"/>
    <x v="0"/>
  </r>
  <r>
    <x v="287"/>
    <x v="0"/>
    <n v="0"/>
    <x v="0"/>
    <x v="0"/>
    <x v="0"/>
    <x v="0"/>
    <x v="0"/>
  </r>
  <r>
    <x v="288"/>
    <x v="0"/>
    <n v="0"/>
    <x v="0"/>
    <x v="0"/>
    <x v="0"/>
    <x v="0"/>
    <x v="0"/>
  </r>
  <r>
    <x v="289"/>
    <x v="0"/>
    <n v="0"/>
    <x v="0"/>
    <x v="0"/>
    <x v="0"/>
    <x v="0"/>
    <x v="0"/>
  </r>
  <r>
    <x v="290"/>
    <x v="0"/>
    <n v="0"/>
    <x v="0"/>
    <x v="0"/>
    <x v="0"/>
    <x v="0"/>
    <x v="0"/>
  </r>
  <r>
    <x v="291"/>
    <x v="0"/>
    <n v="0"/>
    <x v="0"/>
    <x v="0"/>
    <x v="0"/>
    <x v="0"/>
    <x v="0"/>
  </r>
  <r>
    <x v="292"/>
    <x v="0"/>
    <n v="0"/>
    <x v="0"/>
    <x v="0"/>
    <x v="0"/>
    <x v="0"/>
    <x v="0"/>
  </r>
  <r>
    <x v="293"/>
    <x v="0"/>
    <n v="0"/>
    <x v="0"/>
    <x v="0"/>
    <x v="0"/>
    <x v="0"/>
    <x v="0"/>
  </r>
  <r>
    <x v="294"/>
    <x v="0"/>
    <n v="0"/>
    <x v="0"/>
    <x v="0"/>
    <x v="0"/>
    <x v="0"/>
    <x v="0"/>
  </r>
  <r>
    <x v="295"/>
    <x v="0"/>
    <n v="0"/>
    <x v="0"/>
    <x v="0"/>
    <x v="0"/>
    <x v="0"/>
    <x v="0"/>
  </r>
  <r>
    <x v="296"/>
    <x v="0"/>
    <n v="0"/>
    <x v="0"/>
    <x v="0"/>
    <x v="0"/>
    <x v="0"/>
    <x v="0"/>
  </r>
  <r>
    <x v="297"/>
    <x v="0"/>
    <n v="0"/>
    <x v="0"/>
    <x v="0"/>
    <x v="0"/>
    <x v="0"/>
    <x v="0"/>
  </r>
  <r>
    <x v="298"/>
    <x v="0"/>
    <n v="0"/>
    <x v="0"/>
    <x v="0"/>
    <x v="0"/>
    <x v="0"/>
    <x v="0"/>
  </r>
  <r>
    <x v="299"/>
    <x v="0"/>
    <n v="0"/>
    <x v="0"/>
    <x v="0"/>
    <x v="0"/>
    <x v="0"/>
    <x v="0"/>
  </r>
  <r>
    <x v="300"/>
    <x v="0"/>
    <n v="0"/>
    <x v="0"/>
    <x v="0"/>
    <x v="0"/>
    <x v="0"/>
    <x v="0"/>
  </r>
  <r>
    <x v="301"/>
    <x v="0"/>
    <n v="0"/>
    <x v="0"/>
    <x v="0"/>
    <x v="0"/>
    <x v="0"/>
    <x v="0"/>
  </r>
  <r>
    <x v="302"/>
    <x v="0"/>
    <n v="0"/>
    <x v="0"/>
    <x v="0"/>
    <x v="0"/>
    <x v="0"/>
    <x v="0"/>
  </r>
  <r>
    <x v="303"/>
    <x v="0"/>
    <n v="0"/>
    <x v="0"/>
    <x v="0"/>
    <x v="0"/>
    <x v="0"/>
    <x v="0"/>
  </r>
  <r>
    <x v="304"/>
    <x v="0"/>
    <n v="0"/>
    <x v="0"/>
    <x v="0"/>
    <x v="0"/>
    <x v="0"/>
    <x v="0"/>
  </r>
  <r>
    <x v="305"/>
    <x v="0"/>
    <n v="0"/>
    <x v="0"/>
    <x v="0"/>
    <x v="0"/>
    <x v="0"/>
    <x v="0"/>
  </r>
  <r>
    <x v="306"/>
    <x v="0"/>
    <n v="0"/>
    <x v="0"/>
    <x v="0"/>
    <x v="0"/>
    <x v="0"/>
    <x v="0"/>
  </r>
  <r>
    <x v="307"/>
    <x v="0"/>
    <n v="0"/>
    <x v="0"/>
    <x v="0"/>
    <x v="0"/>
    <x v="0"/>
    <x v="0"/>
  </r>
  <r>
    <x v="308"/>
    <x v="0"/>
    <n v="0"/>
    <x v="0"/>
    <x v="0"/>
    <x v="0"/>
    <x v="0"/>
    <x v="0"/>
  </r>
  <r>
    <x v="309"/>
    <x v="0"/>
    <n v="0"/>
    <x v="0"/>
    <x v="0"/>
    <x v="0"/>
    <x v="0"/>
    <x v="0"/>
  </r>
  <r>
    <x v="310"/>
    <x v="0"/>
    <n v="0"/>
    <x v="0"/>
    <x v="0"/>
    <x v="0"/>
    <x v="0"/>
    <x v="0"/>
  </r>
  <r>
    <x v="311"/>
    <x v="0"/>
    <n v="0"/>
    <x v="0"/>
    <x v="0"/>
    <x v="0"/>
    <x v="0"/>
    <x v="0"/>
  </r>
  <r>
    <x v="312"/>
    <x v="0"/>
    <n v="0"/>
    <x v="0"/>
    <x v="0"/>
    <x v="0"/>
    <x v="0"/>
    <x v="0"/>
  </r>
  <r>
    <x v="313"/>
    <x v="0"/>
    <n v="0"/>
    <x v="0"/>
    <x v="0"/>
    <x v="0"/>
    <x v="0"/>
    <x v="0"/>
  </r>
  <r>
    <x v="314"/>
    <x v="0"/>
    <n v="0"/>
    <x v="0"/>
    <x v="0"/>
    <x v="0"/>
    <x v="0"/>
    <x v="0"/>
  </r>
  <r>
    <x v="315"/>
    <x v="0"/>
    <n v="0"/>
    <x v="0"/>
    <x v="0"/>
    <x v="0"/>
    <x v="0"/>
    <x v="0"/>
  </r>
  <r>
    <x v="316"/>
    <x v="0"/>
    <n v="0"/>
    <x v="0"/>
    <x v="0"/>
    <x v="0"/>
    <x v="0"/>
    <x v="0"/>
  </r>
  <r>
    <x v="317"/>
    <x v="0"/>
    <n v="0"/>
    <x v="0"/>
    <x v="0"/>
    <x v="0"/>
    <x v="0"/>
    <x v="0"/>
  </r>
  <r>
    <x v="318"/>
    <x v="0"/>
    <n v="0"/>
    <x v="0"/>
    <x v="0"/>
    <x v="0"/>
    <x v="0"/>
    <x v="0"/>
  </r>
  <r>
    <x v="319"/>
    <x v="0"/>
    <n v="0"/>
    <x v="0"/>
    <x v="0"/>
    <x v="0"/>
    <x v="0"/>
    <x v="0"/>
  </r>
  <r>
    <x v="320"/>
    <x v="0"/>
    <n v="0"/>
    <x v="0"/>
    <x v="0"/>
    <x v="0"/>
    <x v="0"/>
    <x v="0"/>
  </r>
  <r>
    <x v="321"/>
    <x v="0"/>
    <n v="0"/>
    <x v="0"/>
    <x v="0"/>
    <x v="0"/>
    <x v="0"/>
    <x v="0"/>
  </r>
  <r>
    <x v="322"/>
    <x v="0"/>
    <n v="0"/>
    <x v="0"/>
    <x v="0"/>
    <x v="0"/>
    <x v="0"/>
    <x v="0"/>
  </r>
  <r>
    <x v="323"/>
    <x v="0"/>
    <n v="0"/>
    <x v="0"/>
    <x v="0"/>
    <x v="0"/>
    <x v="0"/>
    <x v="0"/>
  </r>
  <r>
    <x v="324"/>
    <x v="0"/>
    <n v="0"/>
    <x v="0"/>
    <x v="0"/>
    <x v="0"/>
    <x v="0"/>
    <x v="0"/>
  </r>
  <r>
    <x v="325"/>
    <x v="0"/>
    <n v="0"/>
    <x v="0"/>
    <x v="0"/>
    <x v="0"/>
    <x v="0"/>
    <x v="0"/>
  </r>
  <r>
    <x v="326"/>
    <x v="0"/>
    <n v="0"/>
    <x v="0"/>
    <x v="0"/>
    <x v="0"/>
    <x v="0"/>
    <x v="0"/>
  </r>
  <r>
    <x v="327"/>
    <x v="0"/>
    <n v="0"/>
    <x v="0"/>
    <x v="0"/>
    <x v="0"/>
    <x v="0"/>
    <x v="0"/>
  </r>
  <r>
    <x v="328"/>
    <x v="0"/>
    <n v="0"/>
    <x v="0"/>
    <x v="0"/>
    <x v="0"/>
    <x v="0"/>
    <x v="0"/>
  </r>
  <r>
    <x v="329"/>
    <x v="0"/>
    <n v="0"/>
    <x v="0"/>
    <x v="0"/>
    <x v="0"/>
    <x v="0"/>
    <x v="0"/>
  </r>
  <r>
    <x v="330"/>
    <x v="0"/>
    <n v="0"/>
    <x v="0"/>
    <x v="0"/>
    <x v="0"/>
    <x v="0"/>
    <x v="0"/>
  </r>
  <r>
    <x v="331"/>
    <x v="0"/>
    <n v="0"/>
    <x v="0"/>
    <x v="0"/>
    <x v="0"/>
    <x v="0"/>
    <x v="0"/>
  </r>
  <r>
    <x v="332"/>
    <x v="0"/>
    <n v="0"/>
    <x v="0"/>
    <x v="0"/>
    <x v="0"/>
    <x v="0"/>
    <x v="0"/>
  </r>
  <r>
    <x v="333"/>
    <x v="0"/>
    <n v="0"/>
    <x v="0"/>
    <x v="0"/>
    <x v="0"/>
    <x v="0"/>
    <x v="0"/>
  </r>
  <r>
    <x v="334"/>
    <x v="0"/>
    <n v="0"/>
    <x v="0"/>
    <x v="0"/>
    <x v="0"/>
    <x v="0"/>
    <x v="0"/>
  </r>
  <r>
    <x v="335"/>
    <x v="0"/>
    <n v="0"/>
    <x v="0"/>
    <x v="0"/>
    <x v="0"/>
    <x v="0"/>
    <x v="0"/>
  </r>
  <r>
    <x v="336"/>
    <x v="0"/>
    <n v="0"/>
    <x v="0"/>
    <x v="0"/>
    <x v="0"/>
    <x v="0"/>
    <x v="0"/>
  </r>
  <r>
    <x v="337"/>
    <x v="0"/>
    <n v="0"/>
    <x v="0"/>
    <x v="0"/>
    <x v="0"/>
    <x v="0"/>
    <x v="0"/>
  </r>
  <r>
    <x v="338"/>
    <x v="0"/>
    <n v="0"/>
    <x v="0"/>
    <x v="0"/>
    <x v="0"/>
    <x v="0"/>
    <x v="0"/>
  </r>
  <r>
    <x v="339"/>
    <x v="0"/>
    <n v="0"/>
    <x v="0"/>
    <x v="0"/>
    <x v="0"/>
    <x v="0"/>
    <x v="0"/>
  </r>
  <r>
    <x v="340"/>
    <x v="0"/>
    <n v="0"/>
    <x v="0"/>
    <x v="0"/>
    <x v="0"/>
    <x v="0"/>
    <x v="0"/>
  </r>
  <r>
    <x v="341"/>
    <x v="0"/>
    <n v="0"/>
    <x v="0"/>
    <x v="0"/>
    <x v="0"/>
    <x v="0"/>
    <x v="0"/>
  </r>
  <r>
    <x v="342"/>
    <x v="0"/>
    <n v="0"/>
    <x v="0"/>
    <x v="0"/>
    <x v="0"/>
    <x v="0"/>
    <x v="0"/>
  </r>
  <r>
    <x v="343"/>
    <x v="0"/>
    <n v="0"/>
    <x v="0"/>
    <x v="0"/>
    <x v="0"/>
    <x v="0"/>
    <x v="0"/>
  </r>
  <r>
    <x v="344"/>
    <x v="0"/>
    <n v="0"/>
    <x v="0"/>
    <x v="0"/>
    <x v="0"/>
    <x v="0"/>
    <x v="0"/>
  </r>
  <r>
    <x v="345"/>
    <x v="0"/>
    <n v="0"/>
    <x v="0"/>
    <x v="0"/>
    <x v="0"/>
    <x v="0"/>
    <x v="0"/>
  </r>
  <r>
    <x v="346"/>
    <x v="0"/>
    <n v="0"/>
    <x v="0"/>
    <x v="0"/>
    <x v="0"/>
    <x v="0"/>
    <x v="0"/>
  </r>
  <r>
    <x v="347"/>
    <x v="0"/>
    <n v="0"/>
    <x v="0"/>
    <x v="0"/>
    <x v="0"/>
    <x v="0"/>
    <x v="0"/>
  </r>
  <r>
    <x v="348"/>
    <x v="0"/>
    <n v="0"/>
    <x v="0"/>
    <x v="0"/>
    <x v="0"/>
    <x v="0"/>
    <x v="0"/>
  </r>
  <r>
    <x v="349"/>
    <x v="0"/>
    <n v="0"/>
    <x v="0"/>
    <x v="0"/>
    <x v="0"/>
    <x v="0"/>
    <x v="0"/>
  </r>
  <r>
    <x v="350"/>
    <x v="0"/>
    <n v="0"/>
    <x v="0"/>
    <x v="0"/>
    <x v="0"/>
    <x v="0"/>
    <x v="0"/>
  </r>
  <r>
    <x v="351"/>
    <x v="0"/>
    <n v="0"/>
    <x v="0"/>
    <x v="0"/>
    <x v="0"/>
    <x v="0"/>
    <x v="0"/>
  </r>
  <r>
    <x v="352"/>
    <x v="0"/>
    <n v="0"/>
    <x v="0"/>
    <x v="0"/>
    <x v="0"/>
    <x v="0"/>
    <x v="0"/>
  </r>
  <r>
    <x v="353"/>
    <x v="0"/>
    <n v="0"/>
    <x v="0"/>
    <x v="0"/>
    <x v="0"/>
    <x v="0"/>
    <x v="0"/>
  </r>
  <r>
    <x v="354"/>
    <x v="0"/>
    <n v="0"/>
    <x v="0"/>
    <x v="0"/>
    <x v="0"/>
    <x v="0"/>
    <x v="0"/>
  </r>
  <r>
    <x v="355"/>
    <x v="0"/>
    <n v="0"/>
    <x v="0"/>
    <x v="0"/>
    <x v="0"/>
    <x v="0"/>
    <x v="0"/>
  </r>
  <r>
    <x v="356"/>
    <x v="0"/>
    <n v="0"/>
    <x v="0"/>
    <x v="0"/>
    <x v="0"/>
    <x v="0"/>
    <x v="0"/>
  </r>
  <r>
    <x v="357"/>
    <x v="0"/>
    <n v="0"/>
    <x v="0"/>
    <x v="0"/>
    <x v="0"/>
    <x v="0"/>
    <x v="0"/>
  </r>
  <r>
    <x v="358"/>
    <x v="0"/>
    <n v="0"/>
    <x v="0"/>
    <x v="0"/>
    <x v="0"/>
    <x v="0"/>
    <x v="0"/>
  </r>
  <r>
    <x v="359"/>
    <x v="0"/>
    <n v="0"/>
    <x v="0"/>
    <x v="0"/>
    <x v="0"/>
    <x v="0"/>
    <x v="0"/>
  </r>
  <r>
    <x v="360"/>
    <x v="0"/>
    <n v="0"/>
    <x v="0"/>
    <x v="0"/>
    <x v="0"/>
    <x v="0"/>
    <x v="0"/>
  </r>
  <r>
    <x v="361"/>
    <x v="0"/>
    <n v="0"/>
    <x v="0"/>
    <x v="0"/>
    <x v="0"/>
    <x v="0"/>
    <x v="0"/>
  </r>
  <r>
    <x v="362"/>
    <x v="0"/>
    <n v="0"/>
    <x v="0"/>
    <x v="0"/>
    <x v="0"/>
    <x v="0"/>
    <x v="0"/>
  </r>
  <r>
    <x v="363"/>
    <x v="0"/>
    <n v="0"/>
    <x v="0"/>
    <x v="0"/>
    <x v="0"/>
    <x v="0"/>
    <x v="0"/>
  </r>
  <r>
    <x v="364"/>
    <x v="0"/>
    <n v="0"/>
    <x v="0"/>
    <x v="0"/>
    <x v="0"/>
    <x v="0"/>
    <x v="0"/>
  </r>
  <r>
    <x v="365"/>
    <x v="0"/>
    <n v="0"/>
    <x v="0"/>
    <x v="0"/>
    <x v="0"/>
    <x v="0"/>
    <x v="0"/>
  </r>
  <r>
    <x v="366"/>
    <x v="0"/>
    <n v="0"/>
    <x v="0"/>
    <x v="0"/>
    <x v="0"/>
    <x v="0"/>
    <x v="0"/>
  </r>
  <r>
    <x v="367"/>
    <x v="0"/>
    <n v="0"/>
    <x v="0"/>
    <x v="0"/>
    <x v="0"/>
    <x v="0"/>
    <x v="0"/>
  </r>
  <r>
    <x v="368"/>
    <x v="0"/>
    <n v="0"/>
    <x v="0"/>
    <x v="0"/>
    <x v="0"/>
    <x v="0"/>
    <x v="0"/>
  </r>
  <r>
    <x v="369"/>
    <x v="0"/>
    <n v="0"/>
    <x v="0"/>
    <x v="0"/>
    <x v="0"/>
    <x v="0"/>
    <x v="0"/>
  </r>
  <r>
    <x v="370"/>
    <x v="0"/>
    <n v="0"/>
    <x v="0"/>
    <x v="0"/>
    <x v="0"/>
    <x v="0"/>
    <x v="0"/>
  </r>
  <r>
    <x v="371"/>
    <x v="0"/>
    <n v="0"/>
    <x v="0"/>
    <x v="0"/>
    <x v="0"/>
    <x v="0"/>
    <x v="0"/>
  </r>
  <r>
    <x v="372"/>
    <x v="0"/>
    <n v="0"/>
    <x v="0"/>
    <x v="0"/>
    <x v="0"/>
    <x v="0"/>
    <x v="0"/>
  </r>
  <r>
    <x v="373"/>
    <x v="0"/>
    <n v="0"/>
    <x v="0"/>
    <x v="0"/>
    <x v="0"/>
    <x v="0"/>
    <x v="0"/>
  </r>
  <r>
    <x v="374"/>
    <x v="0"/>
    <n v="0"/>
    <x v="0"/>
    <x v="0"/>
    <x v="0"/>
    <x v="0"/>
    <x v="0"/>
  </r>
  <r>
    <x v="375"/>
    <x v="0"/>
    <n v="0"/>
    <x v="0"/>
    <x v="0"/>
    <x v="0"/>
    <x v="0"/>
    <x v="0"/>
  </r>
  <r>
    <x v="376"/>
    <x v="0"/>
    <n v="0"/>
    <x v="0"/>
    <x v="0"/>
    <x v="0"/>
    <x v="0"/>
    <x v="0"/>
  </r>
  <r>
    <x v="377"/>
    <x v="0"/>
    <n v="0"/>
    <x v="0"/>
    <x v="0"/>
    <x v="0"/>
    <x v="0"/>
    <x v="0"/>
  </r>
  <r>
    <x v="378"/>
    <x v="0"/>
    <n v="0"/>
    <x v="0"/>
    <x v="0"/>
    <x v="0"/>
    <x v="0"/>
    <x v="0"/>
  </r>
  <r>
    <x v="379"/>
    <x v="0"/>
    <n v="0"/>
    <x v="0"/>
    <x v="0"/>
    <x v="0"/>
    <x v="0"/>
    <x v="0"/>
  </r>
  <r>
    <x v="380"/>
    <x v="0"/>
    <n v="0"/>
    <x v="0"/>
    <x v="0"/>
    <x v="0"/>
    <x v="0"/>
    <x v="0"/>
  </r>
  <r>
    <x v="381"/>
    <x v="0"/>
    <n v="0"/>
    <x v="0"/>
    <x v="0"/>
    <x v="0"/>
    <x v="0"/>
    <x v="0"/>
  </r>
  <r>
    <x v="382"/>
    <x v="0"/>
    <n v="0"/>
    <x v="0"/>
    <x v="0"/>
    <x v="0"/>
    <x v="0"/>
    <x v="0"/>
  </r>
  <r>
    <x v="383"/>
    <x v="0"/>
    <n v="0"/>
    <x v="0"/>
    <x v="0"/>
    <x v="0"/>
    <x v="0"/>
    <x v="0"/>
  </r>
  <r>
    <x v="384"/>
    <x v="0"/>
    <n v="0"/>
    <x v="0"/>
    <x v="0"/>
    <x v="0"/>
    <x v="0"/>
    <x v="0"/>
  </r>
  <r>
    <x v="385"/>
    <x v="0"/>
    <n v="0"/>
    <x v="0"/>
    <x v="0"/>
    <x v="0"/>
    <x v="0"/>
    <x v="0"/>
  </r>
  <r>
    <x v="386"/>
    <x v="0"/>
    <n v="0"/>
    <x v="0"/>
    <x v="0"/>
    <x v="0"/>
    <x v="0"/>
    <x v="0"/>
  </r>
  <r>
    <x v="387"/>
    <x v="0"/>
    <n v="0"/>
    <x v="0"/>
    <x v="0"/>
    <x v="0"/>
    <x v="0"/>
    <x v="0"/>
  </r>
  <r>
    <x v="388"/>
    <x v="0"/>
    <n v="0"/>
    <x v="0"/>
    <x v="0"/>
    <x v="0"/>
    <x v="0"/>
    <x v="0"/>
  </r>
  <r>
    <x v="389"/>
    <x v="0"/>
    <n v="0"/>
    <x v="0"/>
    <x v="0"/>
    <x v="0"/>
    <x v="0"/>
    <x v="0"/>
  </r>
  <r>
    <x v="390"/>
    <x v="0"/>
    <n v="0"/>
    <x v="0"/>
    <x v="0"/>
    <x v="0"/>
    <x v="0"/>
    <x v="0"/>
  </r>
  <r>
    <x v="391"/>
    <x v="0"/>
    <n v="0"/>
    <x v="0"/>
    <x v="0"/>
    <x v="0"/>
    <x v="0"/>
    <x v="0"/>
  </r>
  <r>
    <x v="392"/>
    <x v="0"/>
    <n v="0"/>
    <x v="0"/>
    <x v="0"/>
    <x v="0"/>
    <x v="0"/>
    <x v="0"/>
  </r>
  <r>
    <x v="393"/>
    <x v="0"/>
    <n v="0"/>
    <x v="0"/>
    <x v="0"/>
    <x v="0"/>
    <x v="0"/>
    <x v="0"/>
  </r>
  <r>
    <x v="394"/>
    <x v="0"/>
    <n v="0"/>
    <x v="0"/>
    <x v="0"/>
    <x v="0"/>
    <x v="0"/>
    <x v="0"/>
  </r>
  <r>
    <x v="395"/>
    <x v="0"/>
    <n v="0"/>
    <x v="0"/>
    <x v="0"/>
    <x v="0"/>
    <x v="0"/>
    <x v="0"/>
  </r>
  <r>
    <x v="396"/>
    <x v="0"/>
    <n v="0"/>
    <x v="0"/>
    <x v="0"/>
    <x v="0"/>
    <x v="0"/>
    <x v="0"/>
  </r>
  <r>
    <x v="397"/>
    <x v="0"/>
    <n v="0"/>
    <x v="0"/>
    <x v="0"/>
    <x v="0"/>
    <x v="0"/>
    <x v="0"/>
  </r>
  <r>
    <x v="398"/>
    <x v="0"/>
    <n v="0"/>
    <x v="0"/>
    <x v="0"/>
    <x v="0"/>
    <x v="0"/>
    <x v="0"/>
  </r>
  <r>
    <x v="399"/>
    <x v="0"/>
    <n v="0"/>
    <x v="0"/>
    <x v="0"/>
    <x v="0"/>
    <x v="0"/>
    <x v="0"/>
  </r>
  <r>
    <x v="400"/>
    <x v="0"/>
    <n v="0"/>
    <x v="0"/>
    <x v="0"/>
    <x v="0"/>
    <x v="0"/>
    <x v="0"/>
  </r>
  <r>
    <x v="401"/>
    <x v="0"/>
    <n v="0"/>
    <x v="0"/>
    <x v="0"/>
    <x v="0"/>
    <x v="0"/>
    <x v="0"/>
  </r>
  <r>
    <x v="402"/>
    <x v="0"/>
    <n v="0"/>
    <x v="0"/>
    <x v="0"/>
    <x v="0"/>
    <x v="0"/>
    <x v="0"/>
  </r>
  <r>
    <x v="403"/>
    <x v="0"/>
    <n v="0"/>
    <x v="0"/>
    <x v="0"/>
    <x v="0"/>
    <x v="0"/>
    <x v="0"/>
  </r>
  <r>
    <x v="404"/>
    <x v="0"/>
    <n v="0"/>
    <x v="0"/>
    <x v="0"/>
    <x v="0"/>
    <x v="0"/>
    <x v="0"/>
  </r>
  <r>
    <x v="405"/>
    <x v="0"/>
    <n v="0"/>
    <x v="0"/>
    <x v="0"/>
    <x v="0"/>
    <x v="0"/>
    <x v="0"/>
  </r>
  <r>
    <x v="406"/>
    <x v="0"/>
    <n v="0"/>
    <x v="0"/>
    <x v="0"/>
    <x v="0"/>
    <x v="0"/>
    <x v="0"/>
  </r>
  <r>
    <x v="407"/>
    <x v="0"/>
    <n v="0"/>
    <x v="0"/>
    <x v="0"/>
    <x v="0"/>
    <x v="0"/>
    <x v="0"/>
  </r>
  <r>
    <x v="408"/>
    <x v="0"/>
    <n v="0"/>
    <x v="0"/>
    <x v="0"/>
    <x v="0"/>
    <x v="0"/>
    <x v="0"/>
  </r>
  <r>
    <x v="409"/>
    <x v="0"/>
    <n v="0"/>
    <x v="0"/>
    <x v="0"/>
    <x v="0"/>
    <x v="0"/>
    <x v="0"/>
  </r>
  <r>
    <x v="410"/>
    <x v="0"/>
    <n v="0"/>
    <x v="0"/>
    <x v="0"/>
    <x v="0"/>
    <x v="0"/>
    <x v="0"/>
  </r>
  <r>
    <x v="411"/>
    <x v="0"/>
    <n v="0"/>
    <x v="0"/>
    <x v="0"/>
    <x v="0"/>
    <x v="0"/>
    <x v="0"/>
  </r>
  <r>
    <x v="412"/>
    <x v="0"/>
    <n v="0"/>
    <x v="0"/>
    <x v="0"/>
    <x v="0"/>
    <x v="0"/>
    <x v="0"/>
  </r>
  <r>
    <x v="413"/>
    <x v="0"/>
    <n v="0"/>
    <x v="0"/>
    <x v="0"/>
    <x v="0"/>
    <x v="0"/>
    <x v="0"/>
  </r>
  <r>
    <x v="414"/>
    <x v="0"/>
    <n v="0"/>
    <x v="0"/>
    <x v="0"/>
    <x v="0"/>
    <x v="0"/>
    <x v="0"/>
  </r>
  <r>
    <x v="415"/>
    <x v="0"/>
    <n v="0"/>
    <x v="0"/>
    <x v="0"/>
    <x v="0"/>
    <x v="0"/>
    <x v="0"/>
  </r>
  <r>
    <x v="416"/>
    <x v="0"/>
    <n v="0"/>
    <x v="0"/>
    <x v="0"/>
    <x v="0"/>
    <x v="0"/>
    <x v="0"/>
  </r>
  <r>
    <x v="417"/>
    <x v="0"/>
    <n v="0"/>
    <x v="0"/>
    <x v="0"/>
    <x v="0"/>
    <x v="0"/>
    <x v="0"/>
  </r>
  <r>
    <x v="418"/>
    <x v="0"/>
    <n v="0"/>
    <x v="0"/>
    <x v="0"/>
    <x v="0"/>
    <x v="0"/>
    <x v="0"/>
  </r>
  <r>
    <x v="419"/>
    <x v="0"/>
    <n v="0"/>
    <x v="0"/>
    <x v="0"/>
    <x v="0"/>
    <x v="0"/>
    <x v="0"/>
  </r>
  <r>
    <x v="420"/>
    <x v="0"/>
    <n v="0"/>
    <x v="0"/>
    <x v="0"/>
    <x v="0"/>
    <x v="0"/>
    <x v="0"/>
  </r>
  <r>
    <x v="421"/>
    <x v="0"/>
    <n v="0"/>
    <x v="0"/>
    <x v="0"/>
    <x v="0"/>
    <x v="0"/>
    <x v="0"/>
  </r>
  <r>
    <x v="422"/>
    <x v="0"/>
    <n v="0"/>
    <x v="0"/>
    <x v="0"/>
    <x v="0"/>
    <x v="0"/>
    <x v="0"/>
  </r>
  <r>
    <x v="423"/>
    <x v="0"/>
    <n v="0"/>
    <x v="0"/>
    <x v="0"/>
    <x v="0"/>
    <x v="0"/>
    <x v="0"/>
  </r>
  <r>
    <x v="424"/>
    <x v="0"/>
    <n v="0"/>
    <x v="0"/>
    <x v="0"/>
    <x v="0"/>
    <x v="0"/>
    <x v="0"/>
  </r>
  <r>
    <x v="425"/>
    <x v="0"/>
    <n v="0"/>
    <x v="0"/>
    <x v="0"/>
    <x v="0"/>
    <x v="0"/>
    <x v="0"/>
  </r>
  <r>
    <x v="426"/>
    <x v="0"/>
    <n v="0"/>
    <x v="0"/>
    <x v="0"/>
    <x v="0"/>
    <x v="0"/>
    <x v="0"/>
  </r>
  <r>
    <x v="427"/>
    <x v="0"/>
    <n v="0"/>
    <x v="0"/>
    <x v="0"/>
    <x v="0"/>
    <x v="0"/>
    <x v="0"/>
  </r>
  <r>
    <x v="428"/>
    <x v="0"/>
    <n v="0"/>
    <x v="0"/>
    <x v="0"/>
    <x v="0"/>
    <x v="0"/>
    <x v="0"/>
  </r>
  <r>
    <x v="429"/>
    <x v="0"/>
    <n v="0"/>
    <x v="0"/>
    <x v="0"/>
    <x v="0"/>
    <x v="0"/>
    <x v="0"/>
  </r>
  <r>
    <x v="430"/>
    <x v="0"/>
    <n v="0"/>
    <x v="0"/>
    <x v="0"/>
    <x v="0"/>
    <x v="0"/>
    <x v="0"/>
  </r>
  <r>
    <x v="431"/>
    <x v="0"/>
    <n v="0"/>
    <x v="0"/>
    <x v="0"/>
    <x v="0"/>
    <x v="0"/>
    <x v="0"/>
  </r>
  <r>
    <x v="432"/>
    <x v="0"/>
    <n v="0"/>
    <x v="0"/>
    <x v="0"/>
    <x v="0"/>
    <x v="0"/>
    <x v="0"/>
  </r>
  <r>
    <x v="433"/>
    <x v="0"/>
    <n v="0"/>
    <x v="0"/>
    <x v="0"/>
    <x v="0"/>
    <x v="0"/>
    <x v="0"/>
  </r>
  <r>
    <x v="434"/>
    <x v="0"/>
    <n v="0"/>
    <x v="0"/>
    <x v="0"/>
    <x v="0"/>
    <x v="0"/>
    <x v="0"/>
  </r>
  <r>
    <x v="435"/>
    <x v="0"/>
    <n v="0"/>
    <x v="0"/>
    <x v="0"/>
    <x v="0"/>
    <x v="0"/>
    <x v="0"/>
  </r>
  <r>
    <x v="436"/>
    <x v="0"/>
    <n v="0"/>
    <x v="0"/>
    <x v="0"/>
    <x v="0"/>
    <x v="0"/>
    <x v="0"/>
  </r>
  <r>
    <x v="437"/>
    <x v="0"/>
    <n v="0"/>
    <x v="0"/>
    <x v="0"/>
    <x v="0"/>
    <x v="0"/>
    <x v="0"/>
  </r>
  <r>
    <x v="438"/>
    <x v="0"/>
    <n v="0"/>
    <x v="0"/>
    <x v="0"/>
    <x v="0"/>
    <x v="0"/>
    <x v="0"/>
  </r>
  <r>
    <x v="439"/>
    <x v="0"/>
    <n v="0"/>
    <x v="0"/>
    <x v="0"/>
    <x v="0"/>
    <x v="0"/>
    <x v="0"/>
  </r>
  <r>
    <x v="440"/>
    <x v="0"/>
    <n v="0"/>
    <x v="0"/>
    <x v="0"/>
    <x v="0"/>
    <x v="0"/>
    <x v="0"/>
  </r>
  <r>
    <x v="441"/>
    <x v="0"/>
    <n v="0"/>
    <x v="0"/>
    <x v="0"/>
    <x v="0"/>
    <x v="0"/>
    <x v="0"/>
  </r>
  <r>
    <x v="442"/>
    <x v="0"/>
    <n v="0"/>
    <x v="0"/>
    <x v="0"/>
    <x v="0"/>
    <x v="0"/>
    <x v="0"/>
  </r>
  <r>
    <x v="443"/>
    <x v="0"/>
    <n v="0"/>
    <x v="0"/>
    <x v="0"/>
    <x v="0"/>
    <x v="0"/>
    <x v="0"/>
  </r>
  <r>
    <x v="444"/>
    <x v="0"/>
    <n v="0"/>
    <x v="0"/>
    <x v="0"/>
    <x v="0"/>
    <x v="0"/>
    <x v="0"/>
  </r>
  <r>
    <x v="445"/>
    <x v="0"/>
    <n v="0"/>
    <x v="0"/>
    <x v="0"/>
    <x v="0"/>
    <x v="0"/>
    <x v="0"/>
  </r>
  <r>
    <x v="446"/>
    <x v="0"/>
    <n v="0"/>
    <x v="0"/>
    <x v="0"/>
    <x v="0"/>
    <x v="0"/>
    <x v="0"/>
  </r>
  <r>
    <x v="447"/>
    <x v="0"/>
    <n v="0"/>
    <x v="0"/>
    <x v="0"/>
    <x v="0"/>
    <x v="0"/>
    <x v="0"/>
  </r>
  <r>
    <x v="448"/>
    <x v="0"/>
    <n v="0"/>
    <x v="0"/>
    <x v="0"/>
    <x v="0"/>
    <x v="0"/>
    <x v="0"/>
  </r>
  <r>
    <x v="449"/>
    <x v="0"/>
    <n v="0"/>
    <x v="0"/>
    <x v="0"/>
    <x v="0"/>
    <x v="0"/>
    <x v="0"/>
  </r>
  <r>
    <x v="450"/>
    <x v="0"/>
    <n v="0"/>
    <x v="0"/>
    <x v="0"/>
    <x v="0"/>
    <x v="0"/>
    <x v="0"/>
  </r>
  <r>
    <x v="451"/>
    <x v="0"/>
    <n v="0"/>
    <x v="0"/>
    <x v="0"/>
    <x v="0"/>
    <x v="0"/>
    <x v="0"/>
  </r>
  <r>
    <x v="452"/>
    <x v="0"/>
    <n v="0"/>
    <x v="0"/>
    <x v="0"/>
    <x v="0"/>
    <x v="0"/>
    <x v="0"/>
  </r>
  <r>
    <x v="453"/>
    <x v="0"/>
    <n v="0"/>
    <x v="0"/>
    <x v="0"/>
    <x v="0"/>
    <x v="0"/>
    <x v="0"/>
  </r>
  <r>
    <x v="454"/>
    <x v="0"/>
    <n v="0"/>
    <x v="0"/>
    <x v="0"/>
    <x v="0"/>
    <x v="0"/>
    <x v="0"/>
  </r>
  <r>
    <x v="455"/>
    <x v="0"/>
    <n v="0"/>
    <x v="0"/>
    <x v="0"/>
    <x v="0"/>
    <x v="0"/>
    <x v="0"/>
  </r>
  <r>
    <x v="456"/>
    <x v="0"/>
    <n v="0"/>
    <x v="0"/>
    <x v="0"/>
    <x v="0"/>
    <x v="0"/>
    <x v="0"/>
  </r>
  <r>
    <x v="457"/>
    <x v="0"/>
    <n v="0"/>
    <x v="0"/>
    <x v="0"/>
    <x v="0"/>
    <x v="0"/>
    <x v="0"/>
  </r>
  <r>
    <x v="458"/>
    <x v="0"/>
    <n v="0"/>
    <x v="0"/>
    <x v="0"/>
    <x v="0"/>
    <x v="0"/>
    <x v="0"/>
  </r>
  <r>
    <x v="459"/>
    <x v="0"/>
    <n v="0"/>
    <x v="0"/>
    <x v="0"/>
    <x v="0"/>
    <x v="0"/>
    <x v="0"/>
  </r>
  <r>
    <x v="460"/>
    <x v="0"/>
    <n v="0"/>
    <x v="0"/>
    <x v="0"/>
    <x v="0"/>
    <x v="0"/>
    <x v="0"/>
  </r>
  <r>
    <x v="461"/>
    <x v="0"/>
    <n v="0"/>
    <x v="0"/>
    <x v="0"/>
    <x v="0"/>
    <x v="0"/>
    <x v="0"/>
  </r>
  <r>
    <x v="462"/>
    <x v="0"/>
    <n v="0"/>
    <x v="0"/>
    <x v="0"/>
    <x v="0"/>
    <x v="0"/>
    <x v="0"/>
  </r>
  <r>
    <x v="463"/>
    <x v="0"/>
    <n v="0"/>
    <x v="0"/>
    <x v="0"/>
    <x v="0"/>
    <x v="0"/>
    <x v="0"/>
  </r>
  <r>
    <x v="464"/>
    <x v="0"/>
    <n v="0"/>
    <x v="0"/>
    <x v="0"/>
    <x v="0"/>
    <x v="0"/>
    <x v="0"/>
  </r>
  <r>
    <x v="465"/>
    <x v="0"/>
    <n v="0"/>
    <x v="0"/>
    <x v="0"/>
    <x v="0"/>
    <x v="0"/>
    <x v="0"/>
  </r>
  <r>
    <x v="466"/>
    <x v="0"/>
    <n v="0"/>
    <x v="0"/>
    <x v="0"/>
    <x v="0"/>
    <x v="0"/>
    <x v="0"/>
  </r>
  <r>
    <x v="467"/>
    <x v="0"/>
    <n v="0"/>
    <x v="0"/>
    <x v="0"/>
    <x v="0"/>
    <x v="0"/>
    <x v="0"/>
  </r>
  <r>
    <x v="468"/>
    <x v="0"/>
    <n v="0"/>
    <x v="0"/>
    <x v="0"/>
    <x v="0"/>
    <x v="0"/>
    <x v="0"/>
  </r>
  <r>
    <x v="469"/>
    <x v="0"/>
    <n v="0"/>
    <x v="0"/>
    <x v="0"/>
    <x v="0"/>
    <x v="0"/>
    <x v="0"/>
  </r>
  <r>
    <x v="470"/>
    <x v="0"/>
    <n v="0"/>
    <x v="0"/>
    <x v="0"/>
    <x v="0"/>
    <x v="0"/>
    <x v="0"/>
  </r>
  <r>
    <x v="471"/>
    <x v="0"/>
    <n v="0"/>
    <x v="0"/>
    <x v="0"/>
    <x v="0"/>
    <x v="0"/>
    <x v="0"/>
  </r>
  <r>
    <x v="472"/>
    <x v="0"/>
    <n v="0"/>
    <x v="0"/>
    <x v="0"/>
    <x v="0"/>
    <x v="0"/>
    <x v="0"/>
  </r>
  <r>
    <x v="473"/>
    <x v="0"/>
    <n v="0"/>
    <x v="0"/>
    <x v="0"/>
    <x v="0"/>
    <x v="0"/>
    <x v="0"/>
  </r>
  <r>
    <x v="474"/>
    <x v="0"/>
    <n v="0"/>
    <x v="0"/>
    <x v="0"/>
    <x v="0"/>
    <x v="0"/>
    <x v="0"/>
  </r>
  <r>
    <x v="475"/>
    <x v="0"/>
    <n v="0"/>
    <x v="0"/>
    <x v="0"/>
    <x v="0"/>
    <x v="0"/>
    <x v="0"/>
  </r>
  <r>
    <x v="476"/>
    <x v="0"/>
    <n v="0"/>
    <x v="0"/>
    <x v="0"/>
    <x v="0"/>
    <x v="0"/>
    <x v="0"/>
  </r>
  <r>
    <x v="477"/>
    <x v="0"/>
    <n v="0"/>
    <x v="0"/>
    <x v="0"/>
    <x v="0"/>
    <x v="0"/>
    <x v="0"/>
  </r>
  <r>
    <x v="478"/>
    <x v="0"/>
    <n v="0"/>
    <x v="0"/>
    <x v="0"/>
    <x v="0"/>
    <x v="0"/>
    <x v="0"/>
  </r>
  <r>
    <x v="479"/>
    <x v="0"/>
    <n v="0"/>
    <x v="0"/>
    <x v="0"/>
    <x v="0"/>
    <x v="0"/>
    <x v="0"/>
  </r>
  <r>
    <x v="480"/>
    <x v="0"/>
    <n v="0"/>
    <x v="0"/>
    <x v="0"/>
    <x v="0"/>
    <x v="0"/>
    <x v="0"/>
  </r>
  <r>
    <x v="481"/>
    <x v="0"/>
    <n v="0"/>
    <x v="0"/>
    <x v="0"/>
    <x v="0"/>
    <x v="0"/>
    <x v="0"/>
  </r>
  <r>
    <x v="482"/>
    <x v="0"/>
    <n v="0"/>
    <x v="0"/>
    <x v="0"/>
    <x v="0"/>
    <x v="0"/>
    <x v="0"/>
  </r>
  <r>
    <x v="483"/>
    <x v="0"/>
    <n v="0"/>
    <x v="0"/>
    <x v="0"/>
    <x v="0"/>
    <x v="0"/>
    <x v="0"/>
  </r>
  <r>
    <x v="484"/>
    <x v="0"/>
    <n v="0"/>
    <x v="0"/>
    <x v="0"/>
    <x v="0"/>
    <x v="0"/>
    <x v="0"/>
  </r>
  <r>
    <x v="485"/>
    <x v="0"/>
    <n v="0"/>
    <x v="0"/>
    <x v="0"/>
    <x v="0"/>
    <x v="0"/>
    <x v="0"/>
  </r>
  <r>
    <x v="486"/>
    <x v="0"/>
    <n v="0"/>
    <x v="0"/>
    <x v="0"/>
    <x v="0"/>
    <x v="0"/>
    <x v="0"/>
  </r>
  <r>
    <x v="487"/>
    <x v="0"/>
    <n v="0"/>
    <x v="0"/>
    <x v="0"/>
    <x v="0"/>
    <x v="0"/>
    <x v="0"/>
  </r>
  <r>
    <x v="488"/>
    <x v="0"/>
    <n v="0"/>
    <x v="0"/>
    <x v="0"/>
    <x v="0"/>
    <x v="0"/>
    <x v="0"/>
  </r>
  <r>
    <x v="489"/>
    <x v="0"/>
    <n v="0"/>
    <x v="0"/>
    <x v="0"/>
    <x v="0"/>
    <x v="0"/>
    <x v="0"/>
  </r>
  <r>
    <x v="490"/>
    <x v="0"/>
    <n v="0"/>
    <x v="0"/>
    <x v="0"/>
    <x v="0"/>
    <x v="0"/>
    <x v="0"/>
  </r>
  <r>
    <x v="491"/>
    <x v="0"/>
    <n v="0"/>
    <x v="0"/>
    <x v="0"/>
    <x v="0"/>
    <x v="0"/>
    <x v="0"/>
  </r>
  <r>
    <x v="492"/>
    <x v="0"/>
    <n v="0"/>
    <x v="0"/>
    <x v="0"/>
    <x v="0"/>
    <x v="0"/>
    <x v="0"/>
  </r>
  <r>
    <x v="493"/>
    <x v="0"/>
    <n v="0"/>
    <x v="0"/>
    <x v="0"/>
    <x v="0"/>
    <x v="0"/>
    <x v="0"/>
  </r>
  <r>
    <x v="494"/>
    <x v="0"/>
    <n v="0"/>
    <x v="0"/>
    <x v="0"/>
    <x v="0"/>
    <x v="0"/>
    <x v="0"/>
  </r>
  <r>
    <x v="495"/>
    <x v="0"/>
    <n v="0"/>
    <x v="0"/>
    <x v="0"/>
    <x v="0"/>
    <x v="0"/>
    <x v="0"/>
  </r>
  <r>
    <x v="496"/>
    <x v="0"/>
    <n v="0"/>
    <x v="0"/>
    <x v="0"/>
    <x v="0"/>
    <x v="0"/>
    <x v="0"/>
  </r>
  <r>
    <x v="497"/>
    <x v="0"/>
    <n v="0"/>
    <x v="0"/>
    <x v="0"/>
    <x v="0"/>
    <x v="0"/>
    <x v="0"/>
  </r>
  <r>
    <x v="498"/>
    <x v="0"/>
    <n v="0"/>
    <x v="0"/>
    <x v="0"/>
    <x v="0"/>
    <x v="0"/>
    <x v="0"/>
  </r>
  <r>
    <x v="499"/>
    <x v="0"/>
    <n v="0"/>
    <x v="0"/>
    <x v="0"/>
    <x v="0"/>
    <x v="0"/>
    <x v="0"/>
  </r>
  <r>
    <x v="500"/>
    <x v="0"/>
    <n v="0"/>
    <x v="0"/>
    <x v="0"/>
    <x v="0"/>
    <x v="0"/>
    <x v="0"/>
  </r>
  <r>
    <x v="501"/>
    <x v="0"/>
    <n v="0"/>
    <x v="0"/>
    <x v="0"/>
    <x v="0"/>
    <x v="0"/>
    <x v="0"/>
  </r>
  <r>
    <x v="502"/>
    <x v="0"/>
    <n v="0"/>
    <x v="0"/>
    <x v="0"/>
    <x v="0"/>
    <x v="0"/>
    <x v="0"/>
  </r>
  <r>
    <x v="503"/>
    <x v="0"/>
    <n v="0"/>
    <x v="0"/>
    <x v="0"/>
    <x v="0"/>
    <x v="0"/>
    <x v="0"/>
  </r>
  <r>
    <x v="504"/>
    <x v="0"/>
    <n v="0"/>
    <x v="0"/>
    <x v="0"/>
    <x v="0"/>
    <x v="0"/>
    <x v="0"/>
  </r>
  <r>
    <x v="505"/>
    <x v="0"/>
    <n v="0"/>
    <x v="0"/>
    <x v="0"/>
    <x v="0"/>
    <x v="0"/>
    <x v="0"/>
  </r>
  <r>
    <x v="506"/>
    <x v="0"/>
    <n v="0"/>
    <x v="0"/>
    <x v="0"/>
    <x v="0"/>
    <x v="0"/>
    <x v="0"/>
  </r>
  <r>
    <x v="507"/>
    <x v="0"/>
    <n v="0"/>
    <x v="0"/>
    <x v="0"/>
    <x v="0"/>
    <x v="0"/>
    <x v="0"/>
  </r>
  <r>
    <x v="508"/>
    <x v="0"/>
    <n v="0"/>
    <x v="0"/>
    <x v="0"/>
    <x v="0"/>
    <x v="0"/>
    <x v="0"/>
  </r>
  <r>
    <x v="509"/>
    <x v="0"/>
    <n v="0"/>
    <x v="0"/>
    <x v="0"/>
    <x v="0"/>
    <x v="0"/>
    <x v="0"/>
  </r>
  <r>
    <x v="510"/>
    <x v="0"/>
    <n v="0"/>
    <x v="0"/>
    <x v="0"/>
    <x v="0"/>
    <x v="0"/>
    <x v="0"/>
  </r>
  <r>
    <x v="511"/>
    <x v="0"/>
    <n v="0"/>
    <x v="0"/>
    <x v="0"/>
    <x v="0"/>
    <x v="0"/>
    <x v="0"/>
  </r>
  <r>
    <x v="512"/>
    <x v="0"/>
    <n v="0"/>
    <x v="0"/>
    <x v="0"/>
    <x v="0"/>
    <x v="0"/>
    <x v="0"/>
  </r>
  <r>
    <x v="513"/>
    <x v="0"/>
    <n v="0"/>
    <x v="0"/>
    <x v="0"/>
    <x v="0"/>
    <x v="0"/>
    <x v="0"/>
  </r>
  <r>
    <x v="514"/>
    <x v="0"/>
    <n v="0"/>
    <x v="0"/>
    <x v="0"/>
    <x v="0"/>
    <x v="0"/>
    <x v="0"/>
  </r>
  <r>
    <x v="515"/>
    <x v="0"/>
    <n v="0"/>
    <x v="0"/>
    <x v="0"/>
    <x v="0"/>
    <x v="0"/>
    <x v="0"/>
  </r>
  <r>
    <x v="516"/>
    <x v="0"/>
    <n v="0"/>
    <x v="0"/>
    <x v="0"/>
    <x v="0"/>
    <x v="0"/>
    <x v="0"/>
  </r>
  <r>
    <x v="517"/>
    <x v="0"/>
    <n v="0"/>
    <x v="0"/>
    <x v="0"/>
    <x v="0"/>
    <x v="0"/>
    <x v="0"/>
  </r>
  <r>
    <x v="518"/>
    <x v="0"/>
    <n v="0"/>
    <x v="0"/>
    <x v="0"/>
    <x v="0"/>
    <x v="0"/>
    <x v="0"/>
  </r>
  <r>
    <x v="519"/>
    <x v="0"/>
    <n v="0"/>
    <x v="0"/>
    <x v="0"/>
    <x v="0"/>
    <x v="0"/>
    <x v="0"/>
  </r>
  <r>
    <x v="520"/>
    <x v="0"/>
    <n v="0"/>
    <x v="0"/>
    <x v="0"/>
    <x v="0"/>
    <x v="0"/>
    <x v="0"/>
  </r>
  <r>
    <x v="521"/>
    <x v="0"/>
    <n v="0"/>
    <x v="0"/>
    <x v="0"/>
    <x v="0"/>
    <x v="0"/>
    <x v="0"/>
  </r>
  <r>
    <x v="522"/>
    <x v="0"/>
    <n v="0"/>
    <x v="0"/>
    <x v="0"/>
    <x v="0"/>
    <x v="0"/>
    <x v="0"/>
  </r>
  <r>
    <x v="523"/>
    <x v="0"/>
    <n v="0"/>
    <x v="0"/>
    <x v="0"/>
    <x v="0"/>
    <x v="0"/>
    <x v="0"/>
  </r>
  <r>
    <x v="524"/>
    <x v="0"/>
    <n v="0"/>
    <x v="0"/>
    <x v="0"/>
    <x v="0"/>
    <x v="0"/>
    <x v="0"/>
  </r>
  <r>
    <x v="525"/>
    <x v="0"/>
    <n v="0"/>
    <x v="0"/>
    <x v="0"/>
    <x v="0"/>
    <x v="0"/>
    <x v="0"/>
  </r>
  <r>
    <x v="526"/>
    <x v="0"/>
    <n v="0"/>
    <x v="0"/>
    <x v="0"/>
    <x v="0"/>
    <x v="0"/>
    <x v="0"/>
  </r>
  <r>
    <x v="527"/>
    <x v="0"/>
    <n v="0"/>
    <x v="0"/>
    <x v="0"/>
    <x v="0"/>
    <x v="0"/>
    <x v="0"/>
  </r>
  <r>
    <x v="528"/>
    <x v="0"/>
    <n v="0"/>
    <x v="0"/>
    <x v="0"/>
    <x v="0"/>
    <x v="0"/>
    <x v="0"/>
  </r>
  <r>
    <x v="529"/>
    <x v="0"/>
    <n v="0"/>
    <x v="0"/>
    <x v="0"/>
    <x v="0"/>
    <x v="0"/>
    <x v="0"/>
  </r>
  <r>
    <x v="530"/>
    <x v="0"/>
    <n v="0"/>
    <x v="0"/>
    <x v="0"/>
    <x v="0"/>
    <x v="0"/>
    <x v="0"/>
  </r>
  <r>
    <x v="531"/>
    <x v="0"/>
    <n v="0"/>
    <x v="0"/>
    <x v="0"/>
    <x v="0"/>
    <x v="0"/>
    <x v="0"/>
  </r>
  <r>
    <x v="532"/>
    <x v="0"/>
    <n v="0"/>
    <x v="0"/>
    <x v="0"/>
    <x v="0"/>
    <x v="0"/>
    <x v="0"/>
  </r>
  <r>
    <x v="533"/>
    <x v="0"/>
    <n v="0"/>
    <x v="0"/>
    <x v="0"/>
    <x v="0"/>
    <x v="0"/>
    <x v="0"/>
  </r>
  <r>
    <x v="534"/>
    <x v="0"/>
    <n v="0"/>
    <x v="0"/>
    <x v="0"/>
    <x v="0"/>
    <x v="0"/>
    <x v="0"/>
  </r>
  <r>
    <x v="535"/>
    <x v="0"/>
    <n v="0"/>
    <x v="0"/>
    <x v="0"/>
    <x v="0"/>
    <x v="0"/>
    <x v="0"/>
  </r>
  <r>
    <x v="536"/>
    <x v="0"/>
    <n v="0"/>
    <x v="0"/>
    <x v="0"/>
    <x v="0"/>
    <x v="0"/>
    <x v="0"/>
  </r>
  <r>
    <x v="537"/>
    <x v="0"/>
    <n v="0"/>
    <x v="0"/>
    <x v="0"/>
    <x v="0"/>
    <x v="0"/>
    <x v="0"/>
  </r>
  <r>
    <x v="538"/>
    <x v="0"/>
    <n v="0"/>
    <x v="0"/>
    <x v="0"/>
    <x v="0"/>
    <x v="0"/>
    <x v="0"/>
  </r>
  <r>
    <x v="539"/>
    <x v="0"/>
    <n v="0"/>
    <x v="0"/>
    <x v="0"/>
    <x v="0"/>
    <x v="0"/>
    <x v="0"/>
  </r>
  <r>
    <x v="540"/>
    <x v="0"/>
    <n v="0"/>
    <x v="0"/>
    <x v="0"/>
    <x v="0"/>
    <x v="0"/>
    <x v="0"/>
  </r>
  <r>
    <x v="541"/>
    <x v="0"/>
    <n v="0"/>
    <x v="0"/>
    <x v="0"/>
    <x v="0"/>
    <x v="0"/>
    <x v="0"/>
  </r>
  <r>
    <x v="542"/>
    <x v="0"/>
    <n v="0"/>
    <x v="0"/>
    <x v="0"/>
    <x v="0"/>
    <x v="0"/>
    <x v="0"/>
  </r>
  <r>
    <x v="543"/>
    <x v="0"/>
    <n v="0"/>
    <x v="0"/>
    <x v="0"/>
    <x v="0"/>
    <x v="0"/>
    <x v="0"/>
  </r>
  <r>
    <x v="544"/>
    <x v="0"/>
    <n v="0"/>
    <x v="0"/>
    <x v="0"/>
    <x v="0"/>
    <x v="0"/>
    <x v="0"/>
  </r>
  <r>
    <x v="545"/>
    <x v="0"/>
    <n v="0"/>
    <x v="0"/>
    <x v="0"/>
    <x v="0"/>
    <x v="0"/>
    <x v="0"/>
  </r>
  <r>
    <x v="546"/>
    <x v="0"/>
    <n v="0"/>
    <x v="0"/>
    <x v="0"/>
    <x v="0"/>
    <x v="0"/>
    <x v="0"/>
  </r>
  <r>
    <x v="547"/>
    <x v="0"/>
    <n v="0"/>
    <x v="0"/>
    <x v="0"/>
    <x v="0"/>
    <x v="0"/>
    <x v="0"/>
  </r>
  <r>
    <x v="548"/>
    <x v="0"/>
    <n v="0"/>
    <x v="0"/>
    <x v="0"/>
    <x v="0"/>
    <x v="0"/>
    <x v="0"/>
  </r>
  <r>
    <x v="549"/>
    <x v="0"/>
    <n v="0"/>
    <x v="0"/>
    <x v="0"/>
    <x v="0"/>
    <x v="0"/>
    <x v="0"/>
  </r>
  <r>
    <x v="550"/>
    <x v="0"/>
    <n v="0"/>
    <x v="0"/>
    <x v="0"/>
    <x v="0"/>
    <x v="0"/>
    <x v="0"/>
  </r>
  <r>
    <x v="551"/>
    <x v="0"/>
    <n v="0"/>
    <x v="0"/>
    <x v="0"/>
    <x v="0"/>
    <x v="0"/>
    <x v="0"/>
  </r>
  <r>
    <x v="552"/>
    <x v="0"/>
    <n v="0"/>
    <x v="0"/>
    <x v="0"/>
    <x v="0"/>
    <x v="0"/>
    <x v="0"/>
  </r>
  <r>
    <x v="553"/>
    <x v="0"/>
    <n v="0"/>
    <x v="0"/>
    <x v="0"/>
    <x v="0"/>
    <x v="0"/>
    <x v="0"/>
  </r>
  <r>
    <x v="554"/>
    <x v="0"/>
    <n v="0"/>
    <x v="0"/>
    <x v="0"/>
    <x v="0"/>
    <x v="0"/>
    <x v="0"/>
  </r>
  <r>
    <x v="555"/>
    <x v="0"/>
    <n v="0"/>
    <x v="0"/>
    <x v="0"/>
    <x v="0"/>
    <x v="0"/>
    <x v="0"/>
  </r>
  <r>
    <x v="556"/>
    <x v="0"/>
    <n v="0"/>
    <x v="0"/>
    <x v="0"/>
    <x v="0"/>
    <x v="0"/>
    <x v="0"/>
  </r>
  <r>
    <x v="557"/>
    <x v="0"/>
    <n v="0"/>
    <x v="0"/>
    <x v="0"/>
    <x v="0"/>
    <x v="0"/>
    <x v="0"/>
  </r>
  <r>
    <x v="558"/>
    <x v="0"/>
    <n v="0"/>
    <x v="0"/>
    <x v="0"/>
    <x v="0"/>
    <x v="0"/>
    <x v="0"/>
  </r>
  <r>
    <x v="559"/>
    <x v="0"/>
    <n v="0"/>
    <x v="0"/>
    <x v="0"/>
    <x v="0"/>
    <x v="0"/>
    <x v="0"/>
  </r>
  <r>
    <x v="560"/>
    <x v="0"/>
    <n v="0"/>
    <x v="0"/>
    <x v="0"/>
    <x v="0"/>
    <x v="0"/>
    <x v="0"/>
  </r>
  <r>
    <x v="561"/>
    <x v="0"/>
    <n v="0"/>
    <x v="0"/>
    <x v="0"/>
    <x v="0"/>
    <x v="0"/>
    <x v="0"/>
  </r>
  <r>
    <x v="562"/>
    <x v="0"/>
    <n v="0"/>
    <x v="0"/>
    <x v="0"/>
    <x v="0"/>
    <x v="0"/>
    <x v="0"/>
  </r>
  <r>
    <x v="563"/>
    <x v="0"/>
    <n v="0"/>
    <x v="0"/>
    <x v="0"/>
    <x v="0"/>
    <x v="0"/>
    <x v="0"/>
  </r>
  <r>
    <x v="564"/>
    <x v="0"/>
    <n v="0"/>
    <x v="0"/>
    <x v="0"/>
    <x v="0"/>
    <x v="0"/>
    <x v="0"/>
  </r>
  <r>
    <x v="565"/>
    <x v="0"/>
    <n v="0"/>
    <x v="0"/>
    <x v="0"/>
    <x v="0"/>
    <x v="0"/>
    <x v="0"/>
  </r>
  <r>
    <x v="566"/>
    <x v="0"/>
    <n v="0"/>
    <x v="0"/>
    <x v="0"/>
    <x v="0"/>
    <x v="0"/>
    <x v="0"/>
  </r>
  <r>
    <x v="567"/>
    <x v="0"/>
    <n v="0"/>
    <x v="0"/>
    <x v="0"/>
    <x v="0"/>
    <x v="0"/>
    <x v="0"/>
  </r>
  <r>
    <x v="568"/>
    <x v="0"/>
    <n v="0"/>
    <x v="0"/>
    <x v="0"/>
    <x v="0"/>
    <x v="0"/>
    <x v="0"/>
  </r>
  <r>
    <x v="569"/>
    <x v="0"/>
    <n v="0"/>
    <x v="0"/>
    <x v="0"/>
    <x v="0"/>
    <x v="0"/>
    <x v="0"/>
  </r>
  <r>
    <x v="570"/>
    <x v="0"/>
    <n v="0"/>
    <x v="0"/>
    <x v="0"/>
    <x v="0"/>
    <x v="0"/>
    <x v="0"/>
  </r>
  <r>
    <x v="571"/>
    <x v="0"/>
    <n v="0"/>
    <x v="0"/>
    <x v="0"/>
    <x v="0"/>
    <x v="0"/>
    <x v="0"/>
  </r>
  <r>
    <x v="572"/>
    <x v="0"/>
    <n v="0"/>
    <x v="0"/>
    <x v="0"/>
    <x v="0"/>
    <x v="0"/>
    <x v="0"/>
  </r>
  <r>
    <x v="573"/>
    <x v="0"/>
    <n v="0"/>
    <x v="0"/>
    <x v="0"/>
    <x v="0"/>
    <x v="0"/>
    <x v="0"/>
  </r>
  <r>
    <x v="574"/>
    <x v="0"/>
    <n v="0"/>
    <x v="0"/>
    <x v="0"/>
    <x v="0"/>
    <x v="0"/>
    <x v="0"/>
  </r>
  <r>
    <x v="575"/>
    <x v="0"/>
    <n v="0"/>
    <x v="0"/>
    <x v="0"/>
    <x v="0"/>
    <x v="0"/>
    <x v="0"/>
  </r>
  <r>
    <x v="576"/>
    <x v="0"/>
    <n v="0"/>
    <x v="0"/>
    <x v="0"/>
    <x v="0"/>
    <x v="0"/>
    <x v="0"/>
  </r>
  <r>
    <x v="577"/>
    <x v="0"/>
    <n v="0"/>
    <x v="0"/>
    <x v="0"/>
    <x v="0"/>
    <x v="0"/>
    <x v="0"/>
  </r>
  <r>
    <x v="578"/>
    <x v="0"/>
    <n v="0"/>
    <x v="0"/>
    <x v="0"/>
    <x v="0"/>
    <x v="0"/>
    <x v="0"/>
  </r>
  <r>
    <x v="579"/>
    <x v="0"/>
    <n v="0"/>
    <x v="0"/>
    <x v="0"/>
    <x v="0"/>
    <x v="0"/>
    <x v="0"/>
  </r>
  <r>
    <x v="580"/>
    <x v="0"/>
    <n v="0"/>
    <x v="0"/>
    <x v="0"/>
    <x v="0"/>
    <x v="0"/>
    <x v="0"/>
  </r>
  <r>
    <x v="581"/>
    <x v="0"/>
    <n v="0"/>
    <x v="0"/>
    <x v="0"/>
    <x v="0"/>
    <x v="0"/>
    <x v="0"/>
  </r>
  <r>
    <x v="582"/>
    <x v="0"/>
    <n v="0"/>
    <x v="0"/>
    <x v="0"/>
    <x v="0"/>
    <x v="0"/>
    <x v="0"/>
  </r>
  <r>
    <x v="583"/>
    <x v="0"/>
    <n v="0"/>
    <x v="0"/>
    <x v="0"/>
    <x v="0"/>
    <x v="0"/>
    <x v="0"/>
  </r>
  <r>
    <x v="584"/>
    <x v="0"/>
    <n v="0"/>
    <x v="0"/>
    <x v="0"/>
    <x v="0"/>
    <x v="0"/>
    <x v="0"/>
  </r>
  <r>
    <x v="585"/>
    <x v="0"/>
    <n v="0"/>
    <x v="0"/>
    <x v="0"/>
    <x v="0"/>
    <x v="0"/>
    <x v="0"/>
  </r>
  <r>
    <x v="586"/>
    <x v="0"/>
    <n v="0"/>
    <x v="0"/>
    <x v="0"/>
    <x v="0"/>
    <x v="0"/>
    <x v="0"/>
  </r>
  <r>
    <x v="587"/>
    <x v="0"/>
    <n v="0"/>
    <x v="0"/>
    <x v="0"/>
    <x v="0"/>
    <x v="0"/>
    <x v="0"/>
  </r>
  <r>
    <x v="588"/>
    <x v="0"/>
    <n v="0"/>
    <x v="0"/>
    <x v="0"/>
    <x v="0"/>
    <x v="0"/>
    <x v="0"/>
  </r>
  <r>
    <x v="589"/>
    <x v="0"/>
    <n v="0"/>
    <x v="0"/>
    <x v="0"/>
    <x v="0"/>
    <x v="0"/>
    <x v="0"/>
  </r>
  <r>
    <x v="590"/>
    <x v="0"/>
    <n v="0"/>
    <x v="0"/>
    <x v="0"/>
    <x v="0"/>
    <x v="0"/>
    <x v="0"/>
  </r>
  <r>
    <x v="591"/>
    <x v="0"/>
    <n v="0"/>
    <x v="0"/>
    <x v="0"/>
    <x v="0"/>
    <x v="0"/>
    <x v="0"/>
  </r>
  <r>
    <x v="592"/>
    <x v="0"/>
    <n v="0"/>
    <x v="0"/>
    <x v="0"/>
    <x v="0"/>
    <x v="0"/>
    <x v="0"/>
  </r>
  <r>
    <x v="593"/>
    <x v="0"/>
    <n v="0"/>
    <x v="0"/>
    <x v="0"/>
    <x v="0"/>
    <x v="0"/>
    <x v="0"/>
  </r>
  <r>
    <x v="594"/>
    <x v="0"/>
    <n v="0"/>
    <x v="0"/>
    <x v="0"/>
    <x v="0"/>
    <x v="0"/>
    <x v="0"/>
  </r>
  <r>
    <x v="595"/>
    <x v="0"/>
    <n v="0"/>
    <x v="0"/>
    <x v="0"/>
    <x v="0"/>
    <x v="0"/>
    <x v="0"/>
  </r>
  <r>
    <x v="596"/>
    <x v="0"/>
    <n v="0"/>
    <x v="0"/>
    <x v="0"/>
    <x v="0"/>
    <x v="0"/>
    <x v="0"/>
  </r>
  <r>
    <x v="597"/>
    <x v="0"/>
    <n v="0"/>
    <x v="0"/>
    <x v="0"/>
    <x v="0"/>
    <x v="0"/>
    <x v="0"/>
  </r>
  <r>
    <x v="598"/>
    <x v="0"/>
    <n v="0"/>
    <x v="0"/>
    <x v="0"/>
    <x v="0"/>
    <x v="0"/>
    <x v="0"/>
  </r>
  <r>
    <x v="599"/>
    <x v="0"/>
    <n v="0"/>
    <x v="0"/>
    <x v="0"/>
    <x v="0"/>
    <x v="0"/>
    <x v="0"/>
  </r>
  <r>
    <x v="600"/>
    <x v="0"/>
    <n v="0"/>
    <x v="0"/>
    <x v="0"/>
    <x v="0"/>
    <x v="0"/>
    <x v="0"/>
  </r>
  <r>
    <x v="601"/>
    <x v="0"/>
    <n v="0"/>
    <x v="0"/>
    <x v="0"/>
    <x v="0"/>
    <x v="0"/>
    <x v="0"/>
  </r>
  <r>
    <x v="602"/>
    <x v="0"/>
    <n v="0"/>
    <x v="0"/>
    <x v="0"/>
    <x v="0"/>
    <x v="0"/>
    <x v="0"/>
  </r>
  <r>
    <x v="603"/>
    <x v="0"/>
    <n v="0"/>
    <x v="0"/>
    <x v="0"/>
    <x v="0"/>
    <x v="0"/>
    <x v="0"/>
  </r>
  <r>
    <x v="604"/>
    <x v="0"/>
    <n v="0"/>
    <x v="0"/>
    <x v="0"/>
    <x v="0"/>
    <x v="0"/>
    <x v="0"/>
  </r>
  <r>
    <x v="605"/>
    <x v="0"/>
    <n v="0"/>
    <x v="0"/>
    <x v="0"/>
    <x v="0"/>
    <x v="0"/>
    <x v="0"/>
  </r>
  <r>
    <x v="606"/>
    <x v="0"/>
    <n v="0"/>
    <x v="0"/>
    <x v="0"/>
    <x v="0"/>
    <x v="0"/>
    <x v="0"/>
  </r>
  <r>
    <x v="607"/>
    <x v="0"/>
    <n v="0"/>
    <x v="0"/>
    <x v="0"/>
    <x v="0"/>
    <x v="0"/>
    <x v="0"/>
  </r>
  <r>
    <x v="608"/>
    <x v="0"/>
    <n v="0"/>
    <x v="0"/>
    <x v="0"/>
    <x v="0"/>
    <x v="0"/>
    <x v="0"/>
  </r>
  <r>
    <x v="609"/>
    <x v="0"/>
    <n v="0"/>
    <x v="0"/>
    <x v="0"/>
    <x v="0"/>
    <x v="0"/>
    <x v="0"/>
  </r>
  <r>
    <x v="610"/>
    <x v="0"/>
    <n v="0"/>
    <x v="0"/>
    <x v="0"/>
    <x v="0"/>
    <x v="0"/>
    <x v="0"/>
  </r>
  <r>
    <x v="611"/>
    <x v="0"/>
    <n v="0"/>
    <x v="0"/>
    <x v="0"/>
    <x v="0"/>
    <x v="0"/>
    <x v="0"/>
  </r>
  <r>
    <x v="612"/>
    <x v="0"/>
    <n v="0"/>
    <x v="0"/>
    <x v="0"/>
    <x v="0"/>
    <x v="0"/>
    <x v="0"/>
  </r>
  <r>
    <x v="613"/>
    <x v="0"/>
    <n v="0"/>
    <x v="0"/>
    <x v="0"/>
    <x v="0"/>
    <x v="0"/>
    <x v="0"/>
  </r>
  <r>
    <x v="614"/>
    <x v="0"/>
    <n v="0"/>
    <x v="0"/>
    <x v="0"/>
    <x v="0"/>
    <x v="0"/>
    <x v="0"/>
  </r>
  <r>
    <x v="615"/>
    <x v="0"/>
    <n v="0"/>
    <x v="0"/>
    <x v="0"/>
    <x v="0"/>
    <x v="0"/>
    <x v="0"/>
  </r>
  <r>
    <x v="616"/>
    <x v="0"/>
    <n v="0"/>
    <x v="0"/>
    <x v="0"/>
    <x v="0"/>
    <x v="0"/>
    <x v="0"/>
  </r>
  <r>
    <x v="617"/>
    <x v="0"/>
    <n v="0"/>
    <x v="0"/>
    <x v="0"/>
    <x v="0"/>
    <x v="0"/>
    <x v="0"/>
  </r>
  <r>
    <x v="618"/>
    <x v="0"/>
    <n v="0"/>
    <x v="0"/>
    <x v="0"/>
    <x v="0"/>
    <x v="0"/>
    <x v="0"/>
  </r>
  <r>
    <x v="619"/>
    <x v="0"/>
    <n v="0"/>
    <x v="0"/>
    <x v="0"/>
    <x v="0"/>
    <x v="0"/>
    <x v="0"/>
  </r>
  <r>
    <x v="620"/>
    <x v="0"/>
    <n v="0"/>
    <x v="0"/>
    <x v="0"/>
    <x v="0"/>
    <x v="0"/>
    <x v="0"/>
  </r>
  <r>
    <x v="621"/>
    <x v="0"/>
    <n v="0"/>
    <x v="0"/>
    <x v="0"/>
    <x v="0"/>
    <x v="0"/>
    <x v="0"/>
  </r>
  <r>
    <x v="622"/>
    <x v="0"/>
    <n v="0"/>
    <x v="0"/>
    <x v="0"/>
    <x v="0"/>
    <x v="0"/>
    <x v="0"/>
  </r>
  <r>
    <x v="623"/>
    <x v="0"/>
    <n v="0"/>
    <x v="0"/>
    <x v="0"/>
    <x v="0"/>
    <x v="0"/>
    <x v="0"/>
  </r>
  <r>
    <x v="624"/>
    <x v="0"/>
    <n v="0"/>
    <x v="0"/>
    <x v="0"/>
    <x v="0"/>
    <x v="0"/>
    <x v="0"/>
  </r>
  <r>
    <x v="625"/>
    <x v="0"/>
    <n v="0"/>
    <x v="0"/>
    <x v="0"/>
    <x v="0"/>
    <x v="0"/>
    <x v="0"/>
  </r>
  <r>
    <x v="626"/>
    <x v="0"/>
    <n v="0"/>
    <x v="0"/>
    <x v="0"/>
    <x v="0"/>
    <x v="0"/>
    <x v="0"/>
  </r>
  <r>
    <x v="627"/>
    <x v="0"/>
    <n v="0"/>
    <x v="0"/>
    <x v="0"/>
    <x v="0"/>
    <x v="0"/>
    <x v="0"/>
  </r>
  <r>
    <x v="628"/>
    <x v="0"/>
    <n v="0"/>
    <x v="0"/>
    <x v="0"/>
    <x v="0"/>
    <x v="0"/>
    <x v="0"/>
  </r>
  <r>
    <x v="629"/>
    <x v="0"/>
    <n v="0"/>
    <x v="0"/>
    <x v="0"/>
    <x v="0"/>
    <x v="0"/>
    <x v="0"/>
  </r>
  <r>
    <x v="630"/>
    <x v="0"/>
    <n v="0"/>
    <x v="0"/>
    <x v="0"/>
    <x v="0"/>
    <x v="0"/>
    <x v="0"/>
  </r>
  <r>
    <x v="631"/>
    <x v="0"/>
    <n v="0"/>
    <x v="0"/>
    <x v="0"/>
    <x v="0"/>
    <x v="0"/>
    <x v="0"/>
  </r>
  <r>
    <x v="632"/>
    <x v="0"/>
    <n v="0"/>
    <x v="0"/>
    <x v="0"/>
    <x v="0"/>
    <x v="0"/>
    <x v="0"/>
  </r>
  <r>
    <x v="633"/>
    <x v="0"/>
    <n v="0"/>
    <x v="0"/>
    <x v="0"/>
    <x v="0"/>
    <x v="0"/>
    <x v="0"/>
  </r>
  <r>
    <x v="634"/>
    <x v="0"/>
    <n v="0"/>
    <x v="0"/>
    <x v="0"/>
    <x v="0"/>
    <x v="0"/>
    <x v="0"/>
  </r>
  <r>
    <x v="635"/>
    <x v="0"/>
    <n v="0"/>
    <x v="0"/>
    <x v="0"/>
    <x v="0"/>
    <x v="0"/>
    <x v="0"/>
  </r>
  <r>
    <x v="636"/>
    <x v="0"/>
    <n v="0"/>
    <x v="0"/>
    <x v="0"/>
    <x v="0"/>
    <x v="0"/>
    <x v="0"/>
  </r>
  <r>
    <x v="637"/>
    <x v="0"/>
    <n v="0"/>
    <x v="0"/>
    <x v="0"/>
    <x v="0"/>
    <x v="0"/>
    <x v="0"/>
  </r>
  <r>
    <x v="638"/>
    <x v="0"/>
    <n v="0"/>
    <x v="0"/>
    <x v="0"/>
    <x v="0"/>
    <x v="0"/>
    <x v="0"/>
  </r>
  <r>
    <x v="639"/>
    <x v="0"/>
    <n v="0"/>
    <x v="0"/>
    <x v="0"/>
    <x v="0"/>
    <x v="0"/>
    <x v="0"/>
  </r>
  <r>
    <x v="640"/>
    <x v="0"/>
    <n v="0"/>
    <x v="0"/>
    <x v="0"/>
    <x v="0"/>
    <x v="0"/>
    <x v="0"/>
  </r>
  <r>
    <x v="641"/>
    <x v="0"/>
    <n v="0"/>
    <x v="0"/>
    <x v="0"/>
    <x v="0"/>
    <x v="0"/>
    <x v="0"/>
  </r>
  <r>
    <x v="642"/>
    <x v="0"/>
    <n v="0"/>
    <x v="0"/>
    <x v="0"/>
    <x v="0"/>
    <x v="0"/>
    <x v="0"/>
  </r>
  <r>
    <x v="643"/>
    <x v="0"/>
    <n v="0"/>
    <x v="0"/>
    <x v="0"/>
    <x v="0"/>
    <x v="0"/>
    <x v="0"/>
  </r>
  <r>
    <x v="644"/>
    <x v="0"/>
    <n v="0"/>
    <x v="0"/>
    <x v="0"/>
    <x v="0"/>
    <x v="0"/>
    <x v="0"/>
  </r>
  <r>
    <x v="645"/>
    <x v="0"/>
    <n v="0"/>
    <x v="0"/>
    <x v="0"/>
    <x v="0"/>
    <x v="0"/>
    <x v="0"/>
  </r>
  <r>
    <x v="646"/>
    <x v="0"/>
    <n v="0"/>
    <x v="0"/>
    <x v="0"/>
    <x v="0"/>
    <x v="0"/>
    <x v="0"/>
  </r>
  <r>
    <x v="647"/>
    <x v="0"/>
    <n v="0"/>
    <x v="0"/>
    <x v="0"/>
    <x v="0"/>
    <x v="0"/>
    <x v="0"/>
  </r>
  <r>
    <x v="648"/>
    <x v="0"/>
    <n v="0"/>
    <x v="0"/>
    <x v="0"/>
    <x v="0"/>
    <x v="0"/>
    <x v="0"/>
  </r>
  <r>
    <x v="649"/>
    <x v="0"/>
    <n v="0"/>
    <x v="0"/>
    <x v="0"/>
    <x v="0"/>
    <x v="0"/>
    <x v="0"/>
  </r>
  <r>
    <x v="650"/>
    <x v="0"/>
    <n v="0"/>
    <x v="0"/>
    <x v="0"/>
    <x v="0"/>
    <x v="0"/>
    <x v="0"/>
  </r>
  <r>
    <x v="651"/>
    <x v="0"/>
    <n v="0"/>
    <x v="0"/>
    <x v="0"/>
    <x v="0"/>
    <x v="0"/>
    <x v="0"/>
  </r>
  <r>
    <x v="652"/>
    <x v="0"/>
    <n v="0"/>
    <x v="0"/>
    <x v="0"/>
    <x v="0"/>
    <x v="0"/>
    <x v="0"/>
  </r>
  <r>
    <x v="653"/>
    <x v="0"/>
    <n v="0"/>
    <x v="0"/>
    <x v="0"/>
    <x v="0"/>
    <x v="0"/>
    <x v="0"/>
  </r>
  <r>
    <x v="654"/>
    <x v="0"/>
    <n v="0"/>
    <x v="0"/>
    <x v="0"/>
    <x v="0"/>
    <x v="0"/>
    <x v="0"/>
  </r>
  <r>
    <x v="655"/>
    <x v="0"/>
    <n v="0"/>
    <x v="0"/>
    <x v="0"/>
    <x v="0"/>
    <x v="0"/>
    <x v="0"/>
  </r>
  <r>
    <x v="656"/>
    <x v="0"/>
    <n v="0"/>
    <x v="0"/>
    <x v="0"/>
    <x v="0"/>
    <x v="0"/>
    <x v="0"/>
  </r>
  <r>
    <x v="657"/>
    <x v="0"/>
    <n v="0"/>
    <x v="0"/>
    <x v="0"/>
    <x v="0"/>
    <x v="0"/>
    <x v="0"/>
  </r>
  <r>
    <x v="658"/>
    <x v="0"/>
    <n v="0"/>
    <x v="0"/>
    <x v="0"/>
    <x v="0"/>
    <x v="0"/>
    <x v="0"/>
  </r>
  <r>
    <x v="659"/>
    <x v="0"/>
    <n v="0"/>
    <x v="0"/>
    <x v="0"/>
    <x v="0"/>
    <x v="0"/>
    <x v="0"/>
  </r>
  <r>
    <x v="660"/>
    <x v="0"/>
    <n v="0"/>
    <x v="0"/>
    <x v="0"/>
    <x v="0"/>
    <x v="0"/>
    <x v="0"/>
  </r>
  <r>
    <x v="661"/>
    <x v="0"/>
    <n v="0"/>
    <x v="0"/>
    <x v="0"/>
    <x v="0"/>
    <x v="0"/>
    <x v="0"/>
  </r>
  <r>
    <x v="662"/>
    <x v="0"/>
    <n v="0"/>
    <x v="0"/>
    <x v="0"/>
    <x v="0"/>
    <x v="0"/>
    <x v="0"/>
  </r>
  <r>
    <x v="663"/>
    <x v="0"/>
    <n v="0"/>
    <x v="0"/>
    <x v="0"/>
    <x v="0"/>
    <x v="0"/>
    <x v="0"/>
  </r>
  <r>
    <x v="664"/>
    <x v="0"/>
    <n v="0"/>
    <x v="0"/>
    <x v="0"/>
    <x v="0"/>
    <x v="0"/>
    <x v="0"/>
  </r>
  <r>
    <x v="665"/>
    <x v="0"/>
    <n v="0"/>
    <x v="0"/>
    <x v="0"/>
    <x v="0"/>
    <x v="0"/>
    <x v="0"/>
  </r>
  <r>
    <x v="666"/>
    <x v="0"/>
    <n v="0"/>
    <x v="0"/>
    <x v="0"/>
    <x v="0"/>
    <x v="0"/>
    <x v="0"/>
  </r>
  <r>
    <x v="667"/>
    <x v="0"/>
    <n v="0"/>
    <x v="0"/>
    <x v="0"/>
    <x v="0"/>
    <x v="0"/>
    <x v="0"/>
  </r>
  <r>
    <x v="668"/>
    <x v="0"/>
    <n v="0"/>
    <x v="0"/>
    <x v="0"/>
    <x v="0"/>
    <x v="0"/>
    <x v="0"/>
  </r>
  <r>
    <x v="669"/>
    <x v="0"/>
    <n v="0"/>
    <x v="0"/>
    <x v="0"/>
    <x v="0"/>
    <x v="0"/>
    <x v="0"/>
  </r>
  <r>
    <x v="670"/>
    <x v="0"/>
    <n v="0"/>
    <x v="0"/>
    <x v="0"/>
    <x v="0"/>
    <x v="0"/>
    <x v="0"/>
  </r>
  <r>
    <x v="671"/>
    <x v="0"/>
    <n v="0"/>
    <x v="0"/>
    <x v="0"/>
    <x v="0"/>
    <x v="0"/>
    <x v="0"/>
  </r>
  <r>
    <x v="672"/>
    <x v="0"/>
    <n v="0"/>
    <x v="0"/>
    <x v="0"/>
    <x v="0"/>
    <x v="0"/>
    <x v="0"/>
  </r>
  <r>
    <x v="673"/>
    <x v="0"/>
    <n v="0"/>
    <x v="0"/>
    <x v="0"/>
    <x v="0"/>
    <x v="0"/>
    <x v="0"/>
  </r>
  <r>
    <x v="674"/>
    <x v="0"/>
    <n v="0"/>
    <x v="0"/>
    <x v="0"/>
    <x v="0"/>
    <x v="0"/>
    <x v="0"/>
  </r>
  <r>
    <x v="675"/>
    <x v="0"/>
    <n v="0"/>
    <x v="0"/>
    <x v="0"/>
    <x v="0"/>
    <x v="0"/>
    <x v="0"/>
  </r>
  <r>
    <x v="676"/>
    <x v="0"/>
    <n v="0"/>
    <x v="0"/>
    <x v="0"/>
    <x v="0"/>
    <x v="0"/>
    <x v="0"/>
  </r>
  <r>
    <x v="677"/>
    <x v="0"/>
    <n v="0"/>
    <x v="0"/>
    <x v="0"/>
    <x v="0"/>
    <x v="0"/>
    <x v="0"/>
  </r>
  <r>
    <x v="678"/>
    <x v="0"/>
    <n v="0"/>
    <x v="0"/>
    <x v="0"/>
    <x v="0"/>
    <x v="0"/>
    <x v="0"/>
  </r>
  <r>
    <x v="679"/>
    <x v="0"/>
    <n v="0"/>
    <x v="0"/>
    <x v="0"/>
    <x v="0"/>
    <x v="0"/>
    <x v="0"/>
  </r>
  <r>
    <x v="680"/>
    <x v="0"/>
    <n v="0"/>
    <x v="0"/>
    <x v="0"/>
    <x v="0"/>
    <x v="0"/>
    <x v="0"/>
  </r>
  <r>
    <x v="681"/>
    <x v="0"/>
    <n v="0"/>
    <x v="0"/>
    <x v="0"/>
    <x v="0"/>
    <x v="0"/>
    <x v="0"/>
  </r>
  <r>
    <x v="682"/>
    <x v="0"/>
    <n v="0"/>
    <x v="0"/>
    <x v="0"/>
    <x v="0"/>
    <x v="0"/>
    <x v="0"/>
  </r>
  <r>
    <x v="683"/>
    <x v="0"/>
    <n v="0"/>
    <x v="0"/>
    <x v="0"/>
    <x v="0"/>
    <x v="0"/>
    <x v="0"/>
  </r>
  <r>
    <x v="684"/>
    <x v="0"/>
    <n v="0"/>
    <x v="0"/>
    <x v="0"/>
    <x v="0"/>
    <x v="0"/>
    <x v="0"/>
  </r>
  <r>
    <x v="685"/>
    <x v="0"/>
    <n v="0"/>
    <x v="0"/>
    <x v="0"/>
    <x v="0"/>
    <x v="0"/>
    <x v="0"/>
  </r>
  <r>
    <x v="686"/>
    <x v="0"/>
    <n v="0"/>
    <x v="0"/>
    <x v="0"/>
    <x v="0"/>
    <x v="0"/>
    <x v="0"/>
  </r>
  <r>
    <x v="687"/>
    <x v="0"/>
    <n v="0"/>
    <x v="0"/>
    <x v="0"/>
    <x v="0"/>
    <x v="0"/>
    <x v="0"/>
  </r>
  <r>
    <x v="688"/>
    <x v="0"/>
    <n v="0"/>
    <x v="0"/>
    <x v="0"/>
    <x v="0"/>
    <x v="0"/>
    <x v="0"/>
  </r>
  <r>
    <x v="689"/>
    <x v="0"/>
    <n v="0"/>
    <x v="0"/>
    <x v="0"/>
    <x v="0"/>
    <x v="0"/>
    <x v="0"/>
  </r>
  <r>
    <x v="690"/>
    <x v="0"/>
    <n v="0"/>
    <x v="0"/>
    <x v="0"/>
    <x v="0"/>
    <x v="0"/>
    <x v="0"/>
  </r>
  <r>
    <x v="691"/>
    <x v="0"/>
    <n v="0"/>
    <x v="0"/>
    <x v="0"/>
    <x v="0"/>
    <x v="0"/>
    <x v="0"/>
  </r>
  <r>
    <x v="692"/>
    <x v="0"/>
    <n v="0"/>
    <x v="0"/>
    <x v="0"/>
    <x v="0"/>
    <x v="0"/>
    <x v="0"/>
  </r>
  <r>
    <x v="693"/>
    <x v="0"/>
    <n v="0"/>
    <x v="0"/>
    <x v="0"/>
    <x v="0"/>
    <x v="0"/>
    <x v="0"/>
  </r>
  <r>
    <x v="694"/>
    <x v="0"/>
    <n v="0"/>
    <x v="0"/>
    <x v="0"/>
    <x v="0"/>
    <x v="0"/>
    <x v="0"/>
  </r>
  <r>
    <x v="695"/>
    <x v="0"/>
    <n v="0"/>
    <x v="0"/>
    <x v="0"/>
    <x v="0"/>
    <x v="0"/>
    <x v="0"/>
  </r>
  <r>
    <x v="696"/>
    <x v="0"/>
    <n v="0"/>
    <x v="0"/>
    <x v="0"/>
    <x v="0"/>
    <x v="0"/>
    <x v="0"/>
  </r>
  <r>
    <x v="697"/>
    <x v="0"/>
    <n v="0"/>
    <x v="0"/>
    <x v="0"/>
    <x v="0"/>
    <x v="0"/>
    <x v="0"/>
  </r>
  <r>
    <x v="698"/>
    <x v="0"/>
    <n v="0"/>
    <x v="0"/>
    <x v="0"/>
    <x v="0"/>
    <x v="0"/>
    <x v="0"/>
  </r>
  <r>
    <x v="699"/>
    <x v="0"/>
    <n v="0"/>
    <x v="0"/>
    <x v="0"/>
    <x v="0"/>
    <x v="0"/>
    <x v="0"/>
  </r>
  <r>
    <x v="700"/>
    <x v="0"/>
    <n v="0"/>
    <x v="0"/>
    <x v="0"/>
    <x v="0"/>
    <x v="0"/>
    <x v="0"/>
  </r>
  <r>
    <x v="701"/>
    <x v="0"/>
    <n v="0"/>
    <x v="0"/>
    <x v="0"/>
    <x v="0"/>
    <x v="0"/>
    <x v="0"/>
  </r>
  <r>
    <x v="702"/>
    <x v="0"/>
    <n v="0"/>
    <x v="0"/>
    <x v="0"/>
    <x v="0"/>
    <x v="0"/>
    <x v="0"/>
  </r>
  <r>
    <x v="703"/>
    <x v="0"/>
    <n v="0"/>
    <x v="0"/>
    <x v="0"/>
    <x v="0"/>
    <x v="0"/>
    <x v="0"/>
  </r>
  <r>
    <x v="704"/>
    <x v="0"/>
    <n v="0"/>
    <x v="0"/>
    <x v="0"/>
    <x v="0"/>
    <x v="0"/>
    <x v="0"/>
  </r>
  <r>
    <x v="705"/>
    <x v="0"/>
    <n v="0"/>
    <x v="0"/>
    <x v="0"/>
    <x v="0"/>
    <x v="0"/>
    <x v="0"/>
  </r>
  <r>
    <x v="706"/>
    <x v="0"/>
    <n v="0"/>
    <x v="0"/>
    <x v="0"/>
    <x v="0"/>
    <x v="0"/>
    <x v="0"/>
  </r>
  <r>
    <x v="707"/>
    <x v="0"/>
    <n v="0"/>
    <x v="0"/>
    <x v="0"/>
    <x v="0"/>
    <x v="0"/>
    <x v="0"/>
  </r>
  <r>
    <x v="708"/>
    <x v="0"/>
    <n v="0"/>
    <x v="0"/>
    <x v="0"/>
    <x v="0"/>
    <x v="0"/>
    <x v="0"/>
  </r>
  <r>
    <x v="709"/>
    <x v="0"/>
    <n v="0"/>
    <x v="0"/>
    <x v="0"/>
    <x v="0"/>
    <x v="0"/>
    <x v="0"/>
  </r>
  <r>
    <x v="710"/>
    <x v="0"/>
    <n v="0"/>
    <x v="0"/>
    <x v="0"/>
    <x v="0"/>
    <x v="0"/>
    <x v="0"/>
  </r>
  <r>
    <x v="711"/>
    <x v="0"/>
    <n v="0"/>
    <x v="0"/>
    <x v="0"/>
    <x v="0"/>
    <x v="0"/>
    <x v="0"/>
  </r>
  <r>
    <x v="712"/>
    <x v="0"/>
    <n v="0"/>
    <x v="0"/>
    <x v="0"/>
    <x v="0"/>
    <x v="0"/>
    <x v="0"/>
  </r>
  <r>
    <x v="713"/>
    <x v="0"/>
    <n v="0"/>
    <x v="0"/>
    <x v="0"/>
    <x v="0"/>
    <x v="0"/>
    <x v="0"/>
  </r>
  <r>
    <x v="714"/>
    <x v="0"/>
    <n v="0"/>
    <x v="0"/>
    <x v="0"/>
    <x v="0"/>
    <x v="0"/>
    <x v="0"/>
  </r>
  <r>
    <x v="715"/>
    <x v="0"/>
    <n v="0"/>
    <x v="0"/>
    <x v="0"/>
    <x v="0"/>
    <x v="0"/>
    <x v="0"/>
  </r>
  <r>
    <x v="716"/>
    <x v="0"/>
    <n v="0"/>
    <x v="0"/>
    <x v="0"/>
    <x v="0"/>
    <x v="0"/>
    <x v="0"/>
  </r>
  <r>
    <x v="717"/>
    <x v="0"/>
    <n v="0"/>
    <x v="0"/>
    <x v="0"/>
    <x v="0"/>
    <x v="0"/>
    <x v="0"/>
  </r>
  <r>
    <x v="718"/>
    <x v="0"/>
    <n v="0"/>
    <x v="0"/>
    <x v="0"/>
    <x v="0"/>
    <x v="0"/>
    <x v="0"/>
  </r>
  <r>
    <x v="719"/>
    <x v="0"/>
    <n v="0"/>
    <x v="0"/>
    <x v="0"/>
    <x v="0"/>
    <x v="0"/>
    <x v="0"/>
  </r>
  <r>
    <x v="720"/>
    <x v="0"/>
    <n v="0"/>
    <x v="0"/>
    <x v="0"/>
    <x v="0"/>
    <x v="0"/>
    <x v="0"/>
  </r>
  <r>
    <x v="721"/>
    <x v="0"/>
    <n v="0"/>
    <x v="0"/>
    <x v="0"/>
    <x v="0"/>
    <x v="0"/>
    <x v="0"/>
  </r>
  <r>
    <x v="722"/>
    <x v="0"/>
    <n v="0"/>
    <x v="0"/>
    <x v="0"/>
    <x v="0"/>
    <x v="0"/>
    <x v="0"/>
  </r>
  <r>
    <x v="723"/>
    <x v="0"/>
    <n v="0"/>
    <x v="0"/>
    <x v="0"/>
    <x v="0"/>
    <x v="0"/>
    <x v="0"/>
  </r>
  <r>
    <x v="724"/>
    <x v="0"/>
    <n v="0"/>
    <x v="0"/>
    <x v="0"/>
    <x v="0"/>
    <x v="0"/>
    <x v="0"/>
  </r>
  <r>
    <x v="725"/>
    <x v="0"/>
    <n v="0"/>
    <x v="0"/>
    <x v="0"/>
    <x v="0"/>
    <x v="0"/>
    <x v="0"/>
  </r>
  <r>
    <x v="726"/>
    <x v="0"/>
    <n v="0"/>
    <x v="0"/>
    <x v="0"/>
    <x v="0"/>
    <x v="0"/>
    <x v="0"/>
  </r>
  <r>
    <x v="727"/>
    <x v="0"/>
    <n v="0"/>
    <x v="0"/>
    <x v="0"/>
    <x v="0"/>
    <x v="0"/>
    <x v="0"/>
  </r>
  <r>
    <x v="728"/>
    <x v="0"/>
    <n v="0"/>
    <x v="0"/>
    <x v="0"/>
    <x v="0"/>
    <x v="0"/>
    <x v="0"/>
  </r>
  <r>
    <x v="729"/>
    <x v="0"/>
    <n v="0"/>
    <x v="0"/>
    <x v="0"/>
    <x v="0"/>
    <x v="0"/>
    <x v="0"/>
  </r>
  <r>
    <x v="730"/>
    <x v="0"/>
    <n v="0"/>
    <x v="0"/>
    <x v="0"/>
    <x v="0"/>
    <x v="0"/>
    <x v="0"/>
  </r>
  <r>
    <x v="731"/>
    <x v="0"/>
    <n v="0"/>
    <x v="0"/>
    <x v="0"/>
    <x v="0"/>
    <x v="0"/>
    <x v="0"/>
  </r>
  <r>
    <x v="732"/>
    <x v="0"/>
    <n v="0"/>
    <x v="0"/>
    <x v="0"/>
    <x v="0"/>
    <x v="0"/>
    <x v="0"/>
  </r>
  <r>
    <x v="733"/>
    <x v="0"/>
    <n v="0"/>
    <x v="0"/>
    <x v="0"/>
    <x v="0"/>
    <x v="0"/>
    <x v="0"/>
  </r>
  <r>
    <x v="734"/>
    <x v="0"/>
    <n v="0"/>
    <x v="0"/>
    <x v="0"/>
    <x v="0"/>
    <x v="0"/>
    <x v="0"/>
  </r>
  <r>
    <x v="735"/>
    <x v="0"/>
    <n v="0"/>
    <x v="0"/>
    <x v="0"/>
    <x v="0"/>
    <x v="0"/>
    <x v="0"/>
  </r>
  <r>
    <x v="736"/>
    <x v="0"/>
    <n v="0"/>
    <x v="0"/>
    <x v="0"/>
    <x v="0"/>
    <x v="0"/>
    <x v="0"/>
  </r>
  <r>
    <x v="737"/>
    <x v="0"/>
    <n v="0"/>
    <x v="0"/>
    <x v="0"/>
    <x v="0"/>
    <x v="0"/>
    <x v="0"/>
  </r>
  <r>
    <x v="738"/>
    <x v="0"/>
    <n v="0"/>
    <x v="0"/>
    <x v="0"/>
    <x v="0"/>
    <x v="0"/>
    <x v="0"/>
  </r>
  <r>
    <x v="739"/>
    <x v="0"/>
    <n v="0"/>
    <x v="0"/>
    <x v="0"/>
    <x v="0"/>
    <x v="0"/>
    <x v="0"/>
  </r>
  <r>
    <x v="740"/>
    <x v="0"/>
    <n v="0"/>
    <x v="0"/>
    <x v="0"/>
    <x v="0"/>
    <x v="0"/>
    <x v="0"/>
  </r>
  <r>
    <x v="741"/>
    <x v="0"/>
    <n v="0"/>
    <x v="0"/>
    <x v="0"/>
    <x v="0"/>
    <x v="0"/>
    <x v="0"/>
  </r>
  <r>
    <x v="742"/>
    <x v="0"/>
    <n v="0"/>
    <x v="0"/>
    <x v="0"/>
    <x v="0"/>
    <x v="0"/>
    <x v="0"/>
  </r>
  <r>
    <x v="743"/>
    <x v="0"/>
    <n v="0"/>
    <x v="0"/>
    <x v="0"/>
    <x v="0"/>
    <x v="0"/>
    <x v="0"/>
  </r>
  <r>
    <x v="744"/>
    <x v="0"/>
    <n v="0"/>
    <x v="0"/>
    <x v="0"/>
    <x v="0"/>
    <x v="0"/>
    <x v="0"/>
  </r>
  <r>
    <x v="745"/>
    <x v="0"/>
    <n v="0"/>
    <x v="0"/>
    <x v="0"/>
    <x v="0"/>
    <x v="0"/>
    <x v="0"/>
  </r>
  <r>
    <x v="746"/>
    <x v="0"/>
    <n v="0"/>
    <x v="0"/>
    <x v="0"/>
    <x v="0"/>
    <x v="0"/>
    <x v="0"/>
  </r>
  <r>
    <x v="747"/>
    <x v="0"/>
    <n v="0"/>
    <x v="0"/>
    <x v="0"/>
    <x v="0"/>
    <x v="0"/>
    <x v="0"/>
  </r>
  <r>
    <x v="748"/>
    <x v="0"/>
    <n v="0"/>
    <x v="0"/>
    <x v="0"/>
    <x v="0"/>
    <x v="0"/>
    <x v="0"/>
  </r>
  <r>
    <x v="749"/>
    <x v="0"/>
    <n v="0"/>
    <x v="0"/>
    <x v="0"/>
    <x v="0"/>
    <x v="0"/>
    <x v="0"/>
  </r>
  <r>
    <x v="750"/>
    <x v="0"/>
    <n v="0"/>
    <x v="0"/>
    <x v="0"/>
    <x v="0"/>
    <x v="0"/>
    <x v="0"/>
  </r>
  <r>
    <x v="751"/>
    <x v="0"/>
    <n v="0"/>
    <x v="0"/>
    <x v="0"/>
    <x v="0"/>
    <x v="0"/>
    <x v="0"/>
  </r>
  <r>
    <x v="752"/>
    <x v="0"/>
    <n v="0"/>
    <x v="0"/>
    <x v="0"/>
    <x v="0"/>
    <x v="0"/>
    <x v="0"/>
  </r>
  <r>
    <x v="753"/>
    <x v="0"/>
    <n v="0"/>
    <x v="0"/>
    <x v="0"/>
    <x v="0"/>
    <x v="0"/>
    <x v="0"/>
  </r>
  <r>
    <x v="754"/>
    <x v="0"/>
    <n v="0"/>
    <x v="0"/>
    <x v="0"/>
    <x v="0"/>
    <x v="0"/>
    <x v="0"/>
  </r>
  <r>
    <x v="755"/>
    <x v="0"/>
    <n v="0"/>
    <x v="0"/>
    <x v="0"/>
    <x v="0"/>
    <x v="0"/>
    <x v="0"/>
  </r>
  <r>
    <x v="756"/>
    <x v="0"/>
    <n v="0"/>
    <x v="0"/>
    <x v="0"/>
    <x v="0"/>
    <x v="0"/>
    <x v="0"/>
  </r>
  <r>
    <x v="757"/>
    <x v="0"/>
    <n v="0"/>
    <x v="0"/>
    <x v="0"/>
    <x v="0"/>
    <x v="0"/>
    <x v="0"/>
  </r>
  <r>
    <x v="758"/>
    <x v="0"/>
    <n v="0"/>
    <x v="0"/>
    <x v="0"/>
    <x v="0"/>
    <x v="0"/>
    <x v="0"/>
  </r>
  <r>
    <x v="759"/>
    <x v="0"/>
    <n v="0"/>
    <x v="0"/>
    <x v="0"/>
    <x v="0"/>
    <x v="0"/>
    <x v="0"/>
  </r>
  <r>
    <x v="760"/>
    <x v="0"/>
    <n v="0"/>
    <x v="0"/>
    <x v="0"/>
    <x v="0"/>
    <x v="0"/>
    <x v="0"/>
  </r>
  <r>
    <x v="761"/>
    <x v="0"/>
    <n v="0"/>
    <x v="0"/>
    <x v="0"/>
    <x v="0"/>
    <x v="0"/>
    <x v="0"/>
  </r>
  <r>
    <x v="762"/>
    <x v="0"/>
    <n v="0"/>
    <x v="0"/>
    <x v="0"/>
    <x v="0"/>
    <x v="0"/>
    <x v="0"/>
  </r>
  <r>
    <x v="763"/>
    <x v="0"/>
    <n v="0"/>
    <x v="0"/>
    <x v="0"/>
    <x v="0"/>
    <x v="0"/>
    <x v="0"/>
  </r>
  <r>
    <x v="764"/>
    <x v="0"/>
    <n v="0"/>
    <x v="0"/>
    <x v="0"/>
    <x v="0"/>
    <x v="0"/>
    <x v="0"/>
  </r>
  <r>
    <x v="765"/>
    <x v="0"/>
    <n v="0"/>
    <x v="0"/>
    <x v="0"/>
    <x v="0"/>
    <x v="0"/>
    <x v="0"/>
  </r>
  <r>
    <x v="766"/>
    <x v="0"/>
    <n v="0"/>
    <x v="0"/>
    <x v="0"/>
    <x v="0"/>
    <x v="0"/>
    <x v="0"/>
  </r>
  <r>
    <x v="767"/>
    <x v="0"/>
    <n v="0"/>
    <x v="0"/>
    <x v="0"/>
    <x v="0"/>
    <x v="0"/>
    <x v="0"/>
  </r>
  <r>
    <x v="768"/>
    <x v="0"/>
    <n v="0"/>
    <x v="0"/>
    <x v="0"/>
    <x v="0"/>
    <x v="0"/>
    <x v="0"/>
  </r>
  <r>
    <x v="769"/>
    <x v="0"/>
    <n v="0"/>
    <x v="0"/>
    <x v="0"/>
    <x v="0"/>
    <x v="0"/>
    <x v="0"/>
  </r>
  <r>
    <x v="770"/>
    <x v="0"/>
    <n v="0"/>
    <x v="0"/>
    <x v="0"/>
    <x v="0"/>
    <x v="0"/>
    <x v="0"/>
  </r>
  <r>
    <x v="771"/>
    <x v="0"/>
    <n v="0"/>
    <x v="0"/>
    <x v="0"/>
    <x v="0"/>
    <x v="0"/>
    <x v="0"/>
  </r>
  <r>
    <x v="772"/>
    <x v="0"/>
    <n v="0"/>
    <x v="0"/>
    <x v="0"/>
    <x v="0"/>
    <x v="0"/>
    <x v="0"/>
  </r>
  <r>
    <x v="773"/>
    <x v="0"/>
    <n v="0"/>
    <x v="0"/>
    <x v="0"/>
    <x v="0"/>
    <x v="0"/>
    <x v="0"/>
  </r>
  <r>
    <x v="774"/>
    <x v="0"/>
    <n v="0"/>
    <x v="0"/>
    <x v="0"/>
    <x v="0"/>
    <x v="0"/>
    <x v="0"/>
  </r>
  <r>
    <x v="775"/>
    <x v="0"/>
    <n v="0"/>
    <x v="0"/>
    <x v="0"/>
    <x v="0"/>
    <x v="0"/>
    <x v="0"/>
  </r>
  <r>
    <x v="776"/>
    <x v="0"/>
    <n v="0"/>
    <x v="0"/>
    <x v="0"/>
    <x v="0"/>
    <x v="0"/>
    <x v="0"/>
  </r>
  <r>
    <x v="777"/>
    <x v="0"/>
    <n v="0"/>
    <x v="0"/>
    <x v="0"/>
    <x v="0"/>
    <x v="0"/>
    <x v="0"/>
  </r>
  <r>
    <x v="778"/>
    <x v="0"/>
    <n v="0"/>
    <x v="0"/>
    <x v="0"/>
    <x v="0"/>
    <x v="0"/>
    <x v="0"/>
  </r>
  <r>
    <x v="779"/>
    <x v="0"/>
    <n v="0"/>
    <x v="0"/>
    <x v="0"/>
    <x v="0"/>
    <x v="0"/>
    <x v="0"/>
  </r>
  <r>
    <x v="780"/>
    <x v="0"/>
    <n v="0"/>
    <x v="0"/>
    <x v="0"/>
    <x v="0"/>
    <x v="0"/>
    <x v="0"/>
  </r>
  <r>
    <x v="781"/>
    <x v="0"/>
    <n v="0"/>
    <x v="0"/>
    <x v="0"/>
    <x v="0"/>
    <x v="0"/>
    <x v="0"/>
  </r>
  <r>
    <x v="782"/>
    <x v="0"/>
    <n v="0"/>
    <x v="0"/>
    <x v="0"/>
    <x v="0"/>
    <x v="0"/>
    <x v="0"/>
  </r>
  <r>
    <x v="783"/>
    <x v="0"/>
    <n v="0"/>
    <x v="0"/>
    <x v="0"/>
    <x v="0"/>
    <x v="0"/>
    <x v="0"/>
  </r>
  <r>
    <x v="784"/>
    <x v="0"/>
    <n v="0"/>
    <x v="0"/>
    <x v="0"/>
    <x v="0"/>
    <x v="0"/>
    <x v="0"/>
  </r>
  <r>
    <x v="785"/>
    <x v="0"/>
    <n v="0"/>
    <x v="0"/>
    <x v="0"/>
    <x v="0"/>
    <x v="0"/>
    <x v="0"/>
  </r>
  <r>
    <x v="786"/>
    <x v="0"/>
    <n v="0"/>
    <x v="0"/>
    <x v="0"/>
    <x v="0"/>
    <x v="0"/>
    <x v="0"/>
  </r>
  <r>
    <x v="787"/>
    <x v="0"/>
    <n v="0"/>
    <x v="0"/>
    <x v="0"/>
    <x v="0"/>
    <x v="0"/>
    <x v="0"/>
  </r>
  <r>
    <x v="788"/>
    <x v="0"/>
    <n v="0"/>
    <x v="0"/>
    <x v="0"/>
    <x v="0"/>
    <x v="0"/>
    <x v="0"/>
  </r>
  <r>
    <x v="789"/>
    <x v="0"/>
    <n v="0"/>
    <x v="0"/>
    <x v="0"/>
    <x v="0"/>
    <x v="0"/>
    <x v="0"/>
  </r>
  <r>
    <x v="790"/>
    <x v="0"/>
    <n v="0"/>
    <x v="0"/>
    <x v="0"/>
    <x v="0"/>
    <x v="0"/>
    <x v="0"/>
  </r>
  <r>
    <x v="791"/>
    <x v="0"/>
    <n v="0"/>
    <x v="0"/>
    <x v="0"/>
    <x v="0"/>
    <x v="0"/>
    <x v="0"/>
  </r>
  <r>
    <x v="792"/>
    <x v="0"/>
    <n v="0"/>
    <x v="0"/>
    <x v="0"/>
    <x v="0"/>
    <x v="0"/>
    <x v="0"/>
  </r>
  <r>
    <x v="793"/>
    <x v="0"/>
    <n v="0"/>
    <x v="0"/>
    <x v="0"/>
    <x v="0"/>
    <x v="0"/>
    <x v="0"/>
  </r>
  <r>
    <x v="794"/>
    <x v="0"/>
    <n v="0"/>
    <x v="0"/>
    <x v="0"/>
    <x v="0"/>
    <x v="0"/>
    <x v="0"/>
  </r>
  <r>
    <x v="795"/>
    <x v="0"/>
    <n v="0"/>
    <x v="0"/>
    <x v="0"/>
    <x v="0"/>
    <x v="0"/>
    <x v="0"/>
  </r>
  <r>
    <x v="796"/>
    <x v="0"/>
    <n v="0"/>
    <x v="0"/>
    <x v="0"/>
    <x v="0"/>
    <x v="0"/>
    <x v="0"/>
  </r>
  <r>
    <x v="797"/>
    <x v="0"/>
    <n v="0"/>
    <x v="0"/>
    <x v="0"/>
    <x v="0"/>
    <x v="0"/>
    <x v="0"/>
  </r>
  <r>
    <x v="798"/>
    <x v="0"/>
    <n v="0"/>
    <x v="0"/>
    <x v="0"/>
    <x v="0"/>
    <x v="0"/>
    <x v="0"/>
  </r>
  <r>
    <x v="799"/>
    <x v="0"/>
    <n v="0"/>
    <x v="0"/>
    <x v="0"/>
    <x v="0"/>
    <x v="0"/>
    <x v="0"/>
  </r>
  <r>
    <x v="800"/>
    <x v="0"/>
    <n v="0"/>
    <x v="0"/>
    <x v="0"/>
    <x v="0"/>
    <x v="0"/>
    <x v="0"/>
  </r>
  <r>
    <x v="801"/>
    <x v="0"/>
    <n v="0"/>
    <x v="0"/>
    <x v="0"/>
    <x v="0"/>
    <x v="0"/>
    <x v="0"/>
  </r>
  <r>
    <x v="802"/>
    <x v="0"/>
    <n v="0"/>
    <x v="0"/>
    <x v="0"/>
    <x v="0"/>
    <x v="0"/>
    <x v="0"/>
  </r>
  <r>
    <x v="803"/>
    <x v="0"/>
    <n v="0"/>
    <x v="0"/>
    <x v="0"/>
    <x v="0"/>
    <x v="0"/>
    <x v="0"/>
  </r>
  <r>
    <x v="804"/>
    <x v="0"/>
    <n v="0"/>
    <x v="0"/>
    <x v="0"/>
    <x v="0"/>
    <x v="0"/>
    <x v="0"/>
  </r>
  <r>
    <x v="805"/>
    <x v="0"/>
    <n v="0"/>
    <x v="0"/>
    <x v="0"/>
    <x v="0"/>
    <x v="0"/>
    <x v="0"/>
  </r>
  <r>
    <x v="806"/>
    <x v="0"/>
    <n v="0"/>
    <x v="0"/>
    <x v="0"/>
    <x v="0"/>
    <x v="0"/>
    <x v="0"/>
  </r>
  <r>
    <x v="807"/>
    <x v="0"/>
    <n v="0"/>
    <x v="0"/>
    <x v="0"/>
    <x v="0"/>
    <x v="0"/>
    <x v="0"/>
  </r>
  <r>
    <x v="808"/>
    <x v="0"/>
    <n v="0"/>
    <x v="0"/>
    <x v="0"/>
    <x v="0"/>
    <x v="0"/>
    <x v="0"/>
  </r>
  <r>
    <x v="809"/>
    <x v="0"/>
    <n v="0"/>
    <x v="0"/>
    <x v="0"/>
    <x v="0"/>
    <x v="0"/>
    <x v="0"/>
  </r>
  <r>
    <x v="810"/>
    <x v="0"/>
    <n v="0"/>
    <x v="0"/>
    <x v="0"/>
    <x v="0"/>
    <x v="0"/>
    <x v="0"/>
  </r>
  <r>
    <x v="811"/>
    <x v="0"/>
    <n v="0"/>
    <x v="0"/>
    <x v="0"/>
    <x v="0"/>
    <x v="0"/>
    <x v="0"/>
  </r>
  <r>
    <x v="812"/>
    <x v="0"/>
    <n v="0"/>
    <x v="0"/>
    <x v="0"/>
    <x v="0"/>
    <x v="0"/>
    <x v="0"/>
  </r>
  <r>
    <x v="813"/>
    <x v="0"/>
    <n v="0"/>
    <x v="0"/>
    <x v="0"/>
    <x v="0"/>
    <x v="0"/>
    <x v="0"/>
  </r>
  <r>
    <x v="814"/>
    <x v="0"/>
    <n v="0"/>
    <x v="0"/>
    <x v="0"/>
    <x v="0"/>
    <x v="0"/>
    <x v="0"/>
  </r>
  <r>
    <x v="815"/>
    <x v="0"/>
    <n v="0"/>
    <x v="0"/>
    <x v="0"/>
    <x v="0"/>
    <x v="0"/>
    <x v="0"/>
  </r>
  <r>
    <x v="816"/>
    <x v="0"/>
    <n v="0"/>
    <x v="0"/>
    <x v="0"/>
    <x v="0"/>
    <x v="0"/>
    <x v="0"/>
  </r>
  <r>
    <x v="817"/>
    <x v="0"/>
    <n v="0"/>
    <x v="0"/>
    <x v="0"/>
    <x v="0"/>
    <x v="0"/>
    <x v="0"/>
  </r>
  <r>
    <x v="818"/>
    <x v="0"/>
    <n v="0"/>
    <x v="0"/>
    <x v="0"/>
    <x v="0"/>
    <x v="0"/>
    <x v="0"/>
  </r>
  <r>
    <x v="819"/>
    <x v="0"/>
    <n v="0"/>
    <x v="0"/>
    <x v="0"/>
    <x v="0"/>
    <x v="0"/>
    <x v="0"/>
  </r>
  <r>
    <x v="820"/>
    <x v="0"/>
    <n v="0"/>
    <x v="0"/>
    <x v="0"/>
    <x v="0"/>
    <x v="0"/>
    <x v="0"/>
  </r>
  <r>
    <x v="821"/>
    <x v="0"/>
    <n v="0"/>
    <x v="0"/>
    <x v="0"/>
    <x v="0"/>
    <x v="0"/>
    <x v="0"/>
  </r>
  <r>
    <x v="822"/>
    <x v="0"/>
    <n v="0"/>
    <x v="0"/>
    <x v="0"/>
    <x v="0"/>
    <x v="0"/>
    <x v="0"/>
  </r>
  <r>
    <x v="823"/>
    <x v="0"/>
    <n v="0"/>
    <x v="0"/>
    <x v="0"/>
    <x v="0"/>
    <x v="0"/>
    <x v="0"/>
  </r>
  <r>
    <x v="824"/>
    <x v="0"/>
    <n v="0"/>
    <x v="0"/>
    <x v="0"/>
    <x v="0"/>
    <x v="0"/>
    <x v="0"/>
  </r>
  <r>
    <x v="825"/>
    <x v="0"/>
    <n v="0"/>
    <x v="0"/>
    <x v="0"/>
    <x v="0"/>
    <x v="0"/>
    <x v="0"/>
  </r>
  <r>
    <x v="826"/>
    <x v="0"/>
    <n v="0"/>
    <x v="0"/>
    <x v="0"/>
    <x v="0"/>
    <x v="0"/>
    <x v="0"/>
  </r>
  <r>
    <x v="827"/>
    <x v="0"/>
    <n v="0"/>
    <x v="0"/>
    <x v="0"/>
    <x v="0"/>
    <x v="0"/>
    <x v="0"/>
  </r>
  <r>
    <x v="828"/>
    <x v="0"/>
    <n v="0"/>
    <x v="0"/>
    <x v="0"/>
    <x v="0"/>
    <x v="0"/>
    <x v="0"/>
  </r>
  <r>
    <x v="829"/>
    <x v="0"/>
    <n v="0"/>
    <x v="0"/>
    <x v="0"/>
    <x v="0"/>
    <x v="0"/>
    <x v="0"/>
  </r>
  <r>
    <x v="830"/>
    <x v="0"/>
    <n v="0"/>
    <x v="0"/>
    <x v="0"/>
    <x v="0"/>
    <x v="0"/>
    <x v="0"/>
  </r>
  <r>
    <x v="831"/>
    <x v="0"/>
    <n v="0"/>
    <x v="0"/>
    <x v="0"/>
    <x v="0"/>
    <x v="0"/>
    <x v="0"/>
  </r>
  <r>
    <x v="832"/>
    <x v="0"/>
    <n v="0"/>
    <x v="0"/>
    <x v="0"/>
    <x v="0"/>
    <x v="0"/>
    <x v="0"/>
  </r>
  <r>
    <x v="833"/>
    <x v="0"/>
    <n v="0"/>
    <x v="0"/>
    <x v="0"/>
    <x v="0"/>
    <x v="0"/>
    <x v="0"/>
  </r>
  <r>
    <x v="834"/>
    <x v="0"/>
    <n v="0"/>
    <x v="0"/>
    <x v="0"/>
    <x v="0"/>
    <x v="0"/>
    <x v="0"/>
  </r>
  <r>
    <x v="835"/>
    <x v="0"/>
    <n v="0"/>
    <x v="0"/>
    <x v="0"/>
    <x v="0"/>
    <x v="0"/>
    <x v="0"/>
  </r>
  <r>
    <x v="836"/>
    <x v="0"/>
    <n v="0"/>
    <x v="0"/>
    <x v="0"/>
    <x v="0"/>
    <x v="0"/>
    <x v="0"/>
  </r>
  <r>
    <x v="837"/>
    <x v="0"/>
    <n v="0"/>
    <x v="0"/>
    <x v="0"/>
    <x v="0"/>
    <x v="0"/>
    <x v="0"/>
  </r>
  <r>
    <x v="838"/>
    <x v="0"/>
    <n v="0"/>
    <x v="0"/>
    <x v="0"/>
    <x v="0"/>
    <x v="0"/>
    <x v="0"/>
  </r>
  <r>
    <x v="839"/>
    <x v="0"/>
    <n v="0"/>
    <x v="0"/>
    <x v="0"/>
    <x v="0"/>
    <x v="0"/>
    <x v="0"/>
  </r>
  <r>
    <x v="840"/>
    <x v="0"/>
    <n v="0"/>
    <x v="0"/>
    <x v="0"/>
    <x v="0"/>
    <x v="0"/>
    <x v="0"/>
  </r>
  <r>
    <x v="841"/>
    <x v="0"/>
    <n v="0"/>
    <x v="0"/>
    <x v="0"/>
    <x v="0"/>
    <x v="0"/>
    <x v="0"/>
  </r>
  <r>
    <x v="842"/>
    <x v="0"/>
    <n v="0"/>
    <x v="0"/>
    <x v="0"/>
    <x v="0"/>
    <x v="0"/>
    <x v="0"/>
  </r>
  <r>
    <x v="843"/>
    <x v="0"/>
    <n v="0"/>
    <x v="0"/>
    <x v="0"/>
    <x v="0"/>
    <x v="0"/>
    <x v="0"/>
  </r>
  <r>
    <x v="844"/>
    <x v="0"/>
    <n v="0"/>
    <x v="0"/>
    <x v="0"/>
    <x v="0"/>
    <x v="0"/>
    <x v="0"/>
  </r>
  <r>
    <x v="845"/>
    <x v="0"/>
    <n v="0"/>
    <x v="0"/>
    <x v="0"/>
    <x v="0"/>
    <x v="0"/>
    <x v="0"/>
  </r>
  <r>
    <x v="846"/>
    <x v="0"/>
    <n v="0"/>
    <x v="0"/>
    <x v="0"/>
    <x v="0"/>
    <x v="0"/>
    <x v="0"/>
  </r>
  <r>
    <x v="847"/>
    <x v="0"/>
    <n v="0"/>
    <x v="0"/>
    <x v="0"/>
    <x v="0"/>
    <x v="0"/>
    <x v="0"/>
  </r>
  <r>
    <x v="848"/>
    <x v="0"/>
    <n v="0"/>
    <x v="0"/>
    <x v="0"/>
    <x v="0"/>
    <x v="0"/>
    <x v="0"/>
  </r>
  <r>
    <x v="849"/>
    <x v="0"/>
    <n v="0"/>
    <x v="0"/>
    <x v="0"/>
    <x v="0"/>
    <x v="0"/>
    <x v="0"/>
  </r>
  <r>
    <x v="850"/>
    <x v="0"/>
    <n v="0"/>
    <x v="0"/>
    <x v="0"/>
    <x v="0"/>
    <x v="0"/>
    <x v="0"/>
  </r>
  <r>
    <x v="851"/>
    <x v="0"/>
    <n v="0"/>
    <x v="0"/>
    <x v="0"/>
    <x v="0"/>
    <x v="0"/>
    <x v="0"/>
  </r>
  <r>
    <x v="852"/>
    <x v="0"/>
    <n v="0"/>
    <x v="0"/>
    <x v="0"/>
    <x v="0"/>
    <x v="0"/>
    <x v="0"/>
  </r>
  <r>
    <x v="853"/>
    <x v="0"/>
    <n v="0"/>
    <x v="0"/>
    <x v="0"/>
    <x v="0"/>
    <x v="0"/>
    <x v="0"/>
  </r>
  <r>
    <x v="854"/>
    <x v="0"/>
    <n v="0"/>
    <x v="0"/>
    <x v="0"/>
    <x v="0"/>
    <x v="0"/>
    <x v="0"/>
  </r>
  <r>
    <x v="855"/>
    <x v="0"/>
    <n v="0"/>
    <x v="0"/>
    <x v="0"/>
    <x v="0"/>
    <x v="0"/>
    <x v="0"/>
  </r>
  <r>
    <x v="856"/>
    <x v="0"/>
    <n v="0"/>
    <x v="0"/>
    <x v="0"/>
    <x v="0"/>
    <x v="0"/>
    <x v="0"/>
  </r>
  <r>
    <x v="857"/>
    <x v="0"/>
    <n v="0"/>
    <x v="0"/>
    <x v="0"/>
    <x v="0"/>
    <x v="0"/>
    <x v="0"/>
  </r>
  <r>
    <x v="858"/>
    <x v="0"/>
    <n v="0"/>
    <x v="0"/>
    <x v="0"/>
    <x v="0"/>
    <x v="0"/>
    <x v="0"/>
  </r>
  <r>
    <x v="859"/>
    <x v="0"/>
    <n v="0"/>
    <x v="0"/>
    <x v="0"/>
    <x v="0"/>
    <x v="0"/>
    <x v="0"/>
  </r>
  <r>
    <x v="860"/>
    <x v="0"/>
    <n v="0"/>
    <x v="0"/>
    <x v="0"/>
    <x v="0"/>
    <x v="0"/>
    <x v="0"/>
  </r>
  <r>
    <x v="861"/>
    <x v="0"/>
    <n v="0"/>
    <x v="0"/>
    <x v="0"/>
    <x v="0"/>
    <x v="0"/>
    <x v="0"/>
  </r>
  <r>
    <x v="862"/>
    <x v="0"/>
    <n v="0"/>
    <x v="0"/>
    <x v="0"/>
    <x v="0"/>
    <x v="0"/>
    <x v="0"/>
  </r>
  <r>
    <x v="863"/>
    <x v="0"/>
    <n v="0"/>
    <x v="0"/>
    <x v="0"/>
    <x v="0"/>
    <x v="0"/>
    <x v="0"/>
  </r>
  <r>
    <x v="864"/>
    <x v="0"/>
    <n v="0"/>
    <x v="0"/>
    <x v="0"/>
    <x v="0"/>
    <x v="0"/>
    <x v="0"/>
  </r>
  <r>
    <x v="865"/>
    <x v="0"/>
    <n v="0"/>
    <x v="0"/>
    <x v="0"/>
    <x v="0"/>
    <x v="0"/>
    <x v="0"/>
  </r>
  <r>
    <x v="866"/>
    <x v="0"/>
    <n v="0"/>
    <x v="0"/>
    <x v="0"/>
    <x v="0"/>
    <x v="0"/>
    <x v="0"/>
  </r>
  <r>
    <x v="867"/>
    <x v="0"/>
    <n v="0"/>
    <x v="0"/>
    <x v="0"/>
    <x v="0"/>
    <x v="0"/>
    <x v="0"/>
  </r>
  <r>
    <x v="868"/>
    <x v="0"/>
    <n v="0"/>
    <x v="0"/>
    <x v="0"/>
    <x v="0"/>
    <x v="0"/>
    <x v="0"/>
  </r>
  <r>
    <x v="869"/>
    <x v="0"/>
    <n v="0"/>
    <x v="0"/>
    <x v="0"/>
    <x v="0"/>
    <x v="0"/>
    <x v="0"/>
  </r>
  <r>
    <x v="870"/>
    <x v="0"/>
    <n v="0"/>
    <x v="0"/>
    <x v="0"/>
    <x v="0"/>
    <x v="0"/>
    <x v="0"/>
  </r>
  <r>
    <x v="871"/>
    <x v="0"/>
    <n v="0"/>
    <x v="0"/>
    <x v="0"/>
    <x v="0"/>
    <x v="0"/>
    <x v="0"/>
  </r>
  <r>
    <x v="872"/>
    <x v="0"/>
    <n v="0"/>
    <x v="0"/>
    <x v="0"/>
    <x v="0"/>
    <x v="0"/>
    <x v="0"/>
  </r>
  <r>
    <x v="873"/>
    <x v="0"/>
    <n v="0"/>
    <x v="0"/>
    <x v="0"/>
    <x v="0"/>
    <x v="0"/>
    <x v="0"/>
  </r>
  <r>
    <x v="874"/>
    <x v="0"/>
    <n v="0"/>
    <x v="0"/>
    <x v="0"/>
    <x v="0"/>
    <x v="0"/>
    <x v="0"/>
  </r>
  <r>
    <x v="875"/>
    <x v="0"/>
    <n v="0"/>
    <x v="0"/>
    <x v="0"/>
    <x v="0"/>
    <x v="0"/>
    <x v="0"/>
  </r>
  <r>
    <x v="876"/>
    <x v="0"/>
    <n v="0"/>
    <x v="0"/>
    <x v="0"/>
    <x v="0"/>
    <x v="0"/>
    <x v="0"/>
  </r>
  <r>
    <x v="877"/>
    <x v="0"/>
    <n v="0"/>
    <x v="0"/>
    <x v="0"/>
    <x v="0"/>
    <x v="0"/>
    <x v="0"/>
  </r>
  <r>
    <x v="878"/>
    <x v="0"/>
    <n v="0"/>
    <x v="0"/>
    <x v="0"/>
    <x v="0"/>
    <x v="0"/>
    <x v="0"/>
  </r>
  <r>
    <x v="879"/>
    <x v="0"/>
    <n v="0"/>
    <x v="0"/>
    <x v="0"/>
    <x v="0"/>
    <x v="0"/>
    <x v="0"/>
  </r>
  <r>
    <x v="880"/>
    <x v="0"/>
    <n v="0"/>
    <x v="0"/>
    <x v="0"/>
    <x v="0"/>
    <x v="0"/>
    <x v="0"/>
  </r>
  <r>
    <x v="881"/>
    <x v="0"/>
    <n v="0"/>
    <x v="0"/>
    <x v="0"/>
    <x v="0"/>
    <x v="0"/>
    <x v="0"/>
  </r>
  <r>
    <x v="882"/>
    <x v="0"/>
    <n v="0"/>
    <x v="0"/>
    <x v="0"/>
    <x v="0"/>
    <x v="0"/>
    <x v="0"/>
  </r>
  <r>
    <x v="883"/>
    <x v="0"/>
    <n v="0"/>
    <x v="0"/>
    <x v="0"/>
    <x v="0"/>
    <x v="0"/>
    <x v="0"/>
  </r>
  <r>
    <x v="884"/>
    <x v="0"/>
    <n v="0"/>
    <x v="0"/>
    <x v="0"/>
    <x v="0"/>
    <x v="0"/>
    <x v="0"/>
  </r>
  <r>
    <x v="885"/>
    <x v="0"/>
    <n v="0"/>
    <x v="0"/>
    <x v="0"/>
    <x v="0"/>
    <x v="0"/>
    <x v="0"/>
  </r>
  <r>
    <x v="886"/>
    <x v="0"/>
    <n v="0"/>
    <x v="0"/>
    <x v="0"/>
    <x v="0"/>
    <x v="0"/>
    <x v="0"/>
  </r>
  <r>
    <x v="887"/>
    <x v="0"/>
    <n v="0"/>
    <x v="0"/>
    <x v="0"/>
    <x v="0"/>
    <x v="0"/>
    <x v="0"/>
  </r>
  <r>
    <x v="888"/>
    <x v="0"/>
    <n v="0"/>
    <x v="0"/>
    <x v="0"/>
    <x v="0"/>
    <x v="0"/>
    <x v="0"/>
  </r>
  <r>
    <x v="889"/>
    <x v="0"/>
    <n v="0"/>
    <x v="0"/>
    <x v="0"/>
    <x v="0"/>
    <x v="0"/>
    <x v="0"/>
  </r>
  <r>
    <x v="890"/>
    <x v="0"/>
    <n v="0"/>
    <x v="0"/>
    <x v="0"/>
    <x v="0"/>
    <x v="0"/>
    <x v="0"/>
  </r>
  <r>
    <x v="891"/>
    <x v="0"/>
    <n v="0"/>
    <x v="0"/>
    <x v="0"/>
    <x v="0"/>
    <x v="0"/>
    <x v="0"/>
  </r>
  <r>
    <x v="892"/>
    <x v="0"/>
    <n v="0"/>
    <x v="0"/>
    <x v="0"/>
    <x v="0"/>
    <x v="0"/>
    <x v="0"/>
  </r>
  <r>
    <x v="893"/>
    <x v="0"/>
    <n v="0"/>
    <x v="0"/>
    <x v="0"/>
    <x v="0"/>
    <x v="0"/>
    <x v="0"/>
  </r>
  <r>
    <x v="894"/>
    <x v="0"/>
    <n v="0"/>
    <x v="0"/>
    <x v="0"/>
    <x v="0"/>
    <x v="0"/>
    <x v="0"/>
  </r>
  <r>
    <x v="895"/>
    <x v="0"/>
    <n v="0"/>
    <x v="0"/>
    <x v="0"/>
    <x v="0"/>
    <x v="0"/>
    <x v="0"/>
  </r>
  <r>
    <x v="896"/>
    <x v="0"/>
    <n v="0"/>
    <x v="0"/>
    <x v="0"/>
    <x v="0"/>
    <x v="0"/>
    <x v="0"/>
  </r>
  <r>
    <x v="897"/>
    <x v="0"/>
    <n v="0"/>
    <x v="0"/>
    <x v="0"/>
    <x v="0"/>
    <x v="0"/>
    <x v="0"/>
  </r>
  <r>
    <x v="898"/>
    <x v="0"/>
    <n v="0"/>
    <x v="0"/>
    <x v="0"/>
    <x v="0"/>
    <x v="0"/>
    <x v="0"/>
  </r>
  <r>
    <x v="899"/>
    <x v="0"/>
    <n v="0"/>
    <x v="0"/>
    <x v="0"/>
    <x v="0"/>
    <x v="0"/>
    <x v="0"/>
  </r>
  <r>
    <x v="900"/>
    <x v="0"/>
    <n v="0"/>
    <x v="0"/>
    <x v="0"/>
    <x v="0"/>
    <x v="0"/>
    <x v="0"/>
  </r>
  <r>
    <x v="901"/>
    <x v="0"/>
    <n v="0"/>
    <x v="0"/>
    <x v="0"/>
    <x v="0"/>
    <x v="0"/>
    <x v="0"/>
  </r>
  <r>
    <x v="902"/>
    <x v="0"/>
    <n v="0"/>
    <x v="0"/>
    <x v="0"/>
    <x v="0"/>
    <x v="0"/>
    <x v="0"/>
  </r>
  <r>
    <x v="903"/>
    <x v="0"/>
    <n v="0"/>
    <x v="0"/>
    <x v="0"/>
    <x v="0"/>
    <x v="0"/>
    <x v="0"/>
  </r>
  <r>
    <x v="904"/>
    <x v="0"/>
    <n v="0"/>
    <x v="0"/>
    <x v="0"/>
    <x v="0"/>
    <x v="0"/>
    <x v="0"/>
  </r>
  <r>
    <x v="905"/>
    <x v="0"/>
    <n v="0"/>
    <x v="0"/>
    <x v="0"/>
    <x v="0"/>
    <x v="0"/>
    <x v="0"/>
  </r>
  <r>
    <x v="906"/>
    <x v="0"/>
    <n v="0"/>
    <x v="0"/>
    <x v="0"/>
    <x v="0"/>
    <x v="0"/>
    <x v="0"/>
  </r>
  <r>
    <x v="907"/>
    <x v="0"/>
    <n v="0"/>
    <x v="0"/>
    <x v="0"/>
    <x v="0"/>
    <x v="0"/>
    <x v="0"/>
  </r>
  <r>
    <x v="908"/>
    <x v="0"/>
    <n v="0"/>
    <x v="0"/>
    <x v="0"/>
    <x v="0"/>
    <x v="0"/>
    <x v="0"/>
  </r>
  <r>
    <x v="909"/>
    <x v="0"/>
    <n v="0"/>
    <x v="0"/>
    <x v="0"/>
    <x v="0"/>
    <x v="0"/>
    <x v="0"/>
  </r>
  <r>
    <x v="910"/>
    <x v="0"/>
    <n v="0"/>
    <x v="0"/>
    <x v="0"/>
    <x v="0"/>
    <x v="0"/>
    <x v="0"/>
  </r>
  <r>
    <x v="911"/>
    <x v="0"/>
    <n v="0"/>
    <x v="0"/>
    <x v="0"/>
    <x v="0"/>
    <x v="0"/>
    <x v="0"/>
  </r>
  <r>
    <x v="912"/>
    <x v="0"/>
    <n v="0"/>
    <x v="0"/>
    <x v="0"/>
    <x v="0"/>
    <x v="0"/>
    <x v="0"/>
  </r>
  <r>
    <x v="913"/>
    <x v="0"/>
    <n v="0"/>
    <x v="0"/>
    <x v="0"/>
    <x v="0"/>
    <x v="0"/>
    <x v="0"/>
  </r>
  <r>
    <x v="914"/>
    <x v="0"/>
    <n v="0"/>
    <x v="0"/>
    <x v="0"/>
    <x v="0"/>
    <x v="0"/>
    <x v="0"/>
  </r>
  <r>
    <x v="915"/>
    <x v="0"/>
    <n v="0"/>
    <x v="0"/>
    <x v="0"/>
    <x v="0"/>
    <x v="0"/>
    <x v="0"/>
  </r>
  <r>
    <x v="916"/>
    <x v="0"/>
    <n v="0"/>
    <x v="0"/>
    <x v="0"/>
    <x v="0"/>
    <x v="0"/>
    <x v="0"/>
  </r>
  <r>
    <x v="917"/>
    <x v="0"/>
    <n v="0"/>
    <x v="0"/>
    <x v="0"/>
    <x v="0"/>
    <x v="0"/>
    <x v="0"/>
  </r>
  <r>
    <x v="918"/>
    <x v="0"/>
    <n v="0"/>
    <x v="0"/>
    <x v="0"/>
    <x v="0"/>
    <x v="0"/>
    <x v="0"/>
  </r>
  <r>
    <x v="919"/>
    <x v="0"/>
    <n v="0"/>
    <x v="0"/>
    <x v="0"/>
    <x v="0"/>
    <x v="0"/>
    <x v="0"/>
  </r>
  <r>
    <x v="920"/>
    <x v="0"/>
    <n v="0"/>
    <x v="0"/>
    <x v="0"/>
    <x v="0"/>
    <x v="0"/>
    <x v="0"/>
  </r>
  <r>
    <x v="921"/>
    <x v="0"/>
    <n v="0"/>
    <x v="0"/>
    <x v="0"/>
    <x v="0"/>
    <x v="0"/>
    <x v="0"/>
  </r>
  <r>
    <x v="922"/>
    <x v="0"/>
    <n v="0"/>
    <x v="0"/>
    <x v="0"/>
    <x v="0"/>
    <x v="0"/>
    <x v="0"/>
  </r>
  <r>
    <x v="923"/>
    <x v="0"/>
    <n v="0"/>
    <x v="0"/>
    <x v="0"/>
    <x v="0"/>
    <x v="0"/>
    <x v="0"/>
  </r>
  <r>
    <x v="924"/>
    <x v="0"/>
    <n v="0"/>
    <x v="0"/>
    <x v="0"/>
    <x v="0"/>
    <x v="0"/>
    <x v="0"/>
  </r>
  <r>
    <x v="925"/>
    <x v="0"/>
    <n v="0"/>
    <x v="0"/>
    <x v="0"/>
    <x v="0"/>
    <x v="0"/>
    <x v="0"/>
  </r>
  <r>
    <x v="926"/>
    <x v="0"/>
    <n v="0"/>
    <x v="0"/>
    <x v="0"/>
    <x v="0"/>
    <x v="0"/>
    <x v="0"/>
  </r>
  <r>
    <x v="927"/>
    <x v="0"/>
    <n v="0"/>
    <x v="0"/>
    <x v="0"/>
    <x v="0"/>
    <x v="0"/>
    <x v="0"/>
  </r>
  <r>
    <x v="928"/>
    <x v="0"/>
    <n v="0"/>
    <x v="0"/>
    <x v="0"/>
    <x v="0"/>
    <x v="0"/>
    <x v="0"/>
  </r>
  <r>
    <x v="929"/>
    <x v="0"/>
    <n v="0"/>
    <x v="0"/>
    <x v="0"/>
    <x v="0"/>
    <x v="0"/>
    <x v="0"/>
  </r>
  <r>
    <x v="930"/>
    <x v="0"/>
    <n v="0"/>
    <x v="0"/>
    <x v="0"/>
    <x v="0"/>
    <x v="0"/>
    <x v="0"/>
  </r>
  <r>
    <x v="931"/>
    <x v="0"/>
    <n v="0"/>
    <x v="0"/>
    <x v="0"/>
    <x v="0"/>
    <x v="0"/>
    <x v="0"/>
  </r>
  <r>
    <x v="932"/>
    <x v="0"/>
    <n v="0"/>
    <x v="0"/>
    <x v="0"/>
    <x v="0"/>
    <x v="0"/>
    <x v="0"/>
  </r>
  <r>
    <x v="933"/>
    <x v="0"/>
    <n v="0"/>
    <x v="0"/>
    <x v="0"/>
    <x v="0"/>
    <x v="0"/>
    <x v="0"/>
  </r>
  <r>
    <x v="934"/>
    <x v="0"/>
    <n v="0"/>
    <x v="0"/>
    <x v="0"/>
    <x v="0"/>
    <x v="0"/>
    <x v="0"/>
  </r>
  <r>
    <x v="935"/>
    <x v="0"/>
    <n v="0"/>
    <x v="0"/>
    <x v="0"/>
    <x v="0"/>
    <x v="0"/>
    <x v="0"/>
  </r>
  <r>
    <x v="936"/>
    <x v="0"/>
    <n v="0"/>
    <x v="0"/>
    <x v="0"/>
    <x v="0"/>
    <x v="0"/>
    <x v="0"/>
  </r>
  <r>
    <x v="937"/>
    <x v="0"/>
    <n v="0"/>
    <x v="0"/>
    <x v="0"/>
    <x v="0"/>
    <x v="0"/>
    <x v="0"/>
  </r>
  <r>
    <x v="938"/>
    <x v="0"/>
    <n v="0"/>
    <x v="0"/>
    <x v="0"/>
    <x v="0"/>
    <x v="0"/>
    <x v="0"/>
  </r>
  <r>
    <x v="939"/>
    <x v="0"/>
    <n v="0"/>
    <x v="0"/>
    <x v="0"/>
    <x v="0"/>
    <x v="0"/>
    <x v="0"/>
  </r>
  <r>
    <x v="940"/>
    <x v="0"/>
    <n v="0"/>
    <x v="0"/>
    <x v="0"/>
    <x v="0"/>
    <x v="0"/>
    <x v="0"/>
  </r>
  <r>
    <x v="941"/>
    <x v="0"/>
    <n v="0"/>
    <x v="0"/>
    <x v="0"/>
    <x v="0"/>
    <x v="0"/>
    <x v="0"/>
  </r>
  <r>
    <x v="942"/>
    <x v="0"/>
    <n v="0"/>
    <x v="0"/>
    <x v="0"/>
    <x v="0"/>
    <x v="0"/>
    <x v="0"/>
  </r>
  <r>
    <x v="943"/>
    <x v="0"/>
    <n v="0"/>
    <x v="0"/>
    <x v="0"/>
    <x v="0"/>
    <x v="0"/>
    <x v="0"/>
  </r>
  <r>
    <x v="944"/>
    <x v="0"/>
    <n v="0"/>
    <x v="0"/>
    <x v="0"/>
    <x v="0"/>
    <x v="0"/>
    <x v="0"/>
  </r>
  <r>
    <x v="945"/>
    <x v="0"/>
    <n v="0"/>
    <x v="0"/>
    <x v="0"/>
    <x v="0"/>
    <x v="0"/>
    <x v="0"/>
  </r>
  <r>
    <x v="946"/>
    <x v="0"/>
    <n v="0"/>
    <x v="0"/>
    <x v="0"/>
    <x v="0"/>
    <x v="0"/>
    <x v="0"/>
  </r>
  <r>
    <x v="947"/>
    <x v="0"/>
    <n v="0"/>
    <x v="0"/>
    <x v="0"/>
    <x v="0"/>
    <x v="0"/>
    <x v="0"/>
  </r>
  <r>
    <x v="948"/>
    <x v="0"/>
    <n v="0"/>
    <x v="0"/>
    <x v="0"/>
    <x v="0"/>
    <x v="0"/>
    <x v="0"/>
  </r>
  <r>
    <x v="949"/>
    <x v="0"/>
    <n v="0"/>
    <x v="0"/>
    <x v="0"/>
    <x v="0"/>
    <x v="0"/>
    <x v="0"/>
  </r>
  <r>
    <x v="950"/>
    <x v="0"/>
    <n v="0"/>
    <x v="0"/>
    <x v="0"/>
    <x v="0"/>
    <x v="0"/>
    <x v="0"/>
  </r>
  <r>
    <x v="951"/>
    <x v="0"/>
    <n v="0"/>
    <x v="0"/>
    <x v="0"/>
    <x v="0"/>
    <x v="0"/>
    <x v="0"/>
  </r>
  <r>
    <x v="952"/>
    <x v="0"/>
    <n v="0"/>
    <x v="0"/>
    <x v="0"/>
    <x v="0"/>
    <x v="0"/>
    <x v="0"/>
  </r>
  <r>
    <x v="953"/>
    <x v="0"/>
    <n v="0"/>
    <x v="0"/>
    <x v="0"/>
    <x v="0"/>
    <x v="0"/>
    <x v="0"/>
  </r>
  <r>
    <x v="954"/>
    <x v="0"/>
    <n v="0"/>
    <x v="0"/>
    <x v="0"/>
    <x v="0"/>
    <x v="0"/>
    <x v="0"/>
  </r>
  <r>
    <x v="955"/>
    <x v="0"/>
    <n v="0"/>
    <x v="0"/>
    <x v="0"/>
    <x v="0"/>
    <x v="0"/>
    <x v="0"/>
  </r>
  <r>
    <x v="956"/>
    <x v="0"/>
    <n v="0"/>
    <x v="0"/>
    <x v="0"/>
    <x v="0"/>
    <x v="0"/>
    <x v="0"/>
  </r>
  <r>
    <x v="957"/>
    <x v="0"/>
    <n v="0"/>
    <x v="0"/>
    <x v="0"/>
    <x v="0"/>
    <x v="0"/>
    <x v="0"/>
  </r>
  <r>
    <x v="958"/>
    <x v="0"/>
    <n v="0"/>
    <x v="0"/>
    <x v="0"/>
    <x v="0"/>
    <x v="0"/>
    <x v="0"/>
  </r>
  <r>
    <x v="959"/>
    <x v="0"/>
    <n v="0"/>
    <x v="0"/>
    <x v="0"/>
    <x v="0"/>
    <x v="0"/>
    <x v="0"/>
  </r>
  <r>
    <x v="960"/>
    <x v="0"/>
    <n v="0"/>
    <x v="0"/>
    <x v="0"/>
    <x v="0"/>
    <x v="0"/>
    <x v="0"/>
  </r>
  <r>
    <x v="961"/>
    <x v="0"/>
    <n v="0"/>
    <x v="0"/>
    <x v="0"/>
    <x v="0"/>
    <x v="0"/>
    <x v="0"/>
  </r>
  <r>
    <x v="962"/>
    <x v="0"/>
    <n v="0"/>
    <x v="0"/>
    <x v="0"/>
    <x v="0"/>
    <x v="0"/>
    <x v="0"/>
  </r>
  <r>
    <x v="963"/>
    <x v="0"/>
    <n v="0"/>
    <x v="0"/>
    <x v="0"/>
    <x v="0"/>
    <x v="0"/>
    <x v="0"/>
  </r>
  <r>
    <x v="964"/>
    <x v="0"/>
    <n v="0"/>
    <x v="0"/>
    <x v="0"/>
    <x v="0"/>
    <x v="0"/>
    <x v="0"/>
  </r>
  <r>
    <x v="965"/>
    <x v="0"/>
    <n v="0"/>
    <x v="0"/>
    <x v="0"/>
    <x v="0"/>
    <x v="0"/>
    <x v="0"/>
  </r>
  <r>
    <x v="966"/>
    <x v="0"/>
    <n v="0"/>
    <x v="0"/>
    <x v="0"/>
    <x v="0"/>
    <x v="0"/>
    <x v="0"/>
  </r>
  <r>
    <x v="967"/>
    <x v="0"/>
    <n v="0"/>
    <x v="0"/>
    <x v="0"/>
    <x v="0"/>
    <x v="0"/>
    <x v="0"/>
  </r>
  <r>
    <x v="968"/>
    <x v="0"/>
    <n v="0"/>
    <x v="0"/>
    <x v="0"/>
    <x v="0"/>
    <x v="0"/>
    <x v="0"/>
  </r>
  <r>
    <x v="969"/>
    <x v="0"/>
    <n v="0"/>
    <x v="0"/>
    <x v="0"/>
    <x v="0"/>
    <x v="0"/>
    <x v="0"/>
  </r>
  <r>
    <x v="970"/>
    <x v="0"/>
    <n v="0"/>
    <x v="0"/>
    <x v="0"/>
    <x v="0"/>
    <x v="0"/>
    <x v="0"/>
  </r>
  <r>
    <x v="971"/>
    <x v="0"/>
    <n v="0"/>
    <x v="0"/>
    <x v="0"/>
    <x v="0"/>
    <x v="0"/>
    <x v="0"/>
  </r>
  <r>
    <x v="972"/>
    <x v="0"/>
    <n v="0"/>
    <x v="0"/>
    <x v="0"/>
    <x v="0"/>
    <x v="0"/>
    <x v="0"/>
  </r>
  <r>
    <x v="973"/>
    <x v="0"/>
    <n v="0"/>
    <x v="0"/>
    <x v="0"/>
    <x v="0"/>
    <x v="0"/>
    <x v="0"/>
  </r>
  <r>
    <x v="974"/>
    <x v="0"/>
    <n v="0"/>
    <x v="0"/>
    <x v="0"/>
    <x v="0"/>
    <x v="0"/>
    <x v="0"/>
  </r>
  <r>
    <x v="975"/>
    <x v="0"/>
    <n v="0"/>
    <x v="0"/>
    <x v="0"/>
    <x v="0"/>
    <x v="0"/>
    <x v="0"/>
  </r>
  <r>
    <x v="976"/>
    <x v="0"/>
    <n v="0"/>
    <x v="0"/>
    <x v="0"/>
    <x v="0"/>
    <x v="0"/>
    <x v="0"/>
  </r>
  <r>
    <x v="977"/>
    <x v="0"/>
    <n v="0"/>
    <x v="0"/>
    <x v="0"/>
    <x v="0"/>
    <x v="0"/>
    <x v="0"/>
  </r>
  <r>
    <x v="978"/>
    <x v="0"/>
    <n v="0"/>
    <x v="0"/>
    <x v="0"/>
    <x v="0"/>
    <x v="0"/>
    <x v="0"/>
  </r>
  <r>
    <x v="979"/>
    <x v="0"/>
    <n v="0"/>
    <x v="0"/>
    <x v="0"/>
    <x v="0"/>
    <x v="0"/>
    <x v="0"/>
  </r>
  <r>
    <x v="980"/>
    <x v="0"/>
    <n v="0"/>
    <x v="0"/>
    <x v="0"/>
    <x v="0"/>
    <x v="0"/>
    <x v="0"/>
  </r>
  <r>
    <x v="981"/>
    <x v="0"/>
    <n v="0"/>
    <x v="0"/>
    <x v="0"/>
    <x v="0"/>
    <x v="0"/>
    <x v="0"/>
  </r>
  <r>
    <x v="982"/>
    <x v="0"/>
    <n v="0"/>
    <x v="0"/>
    <x v="0"/>
    <x v="0"/>
    <x v="0"/>
    <x v="0"/>
  </r>
  <r>
    <x v="983"/>
    <x v="0"/>
    <n v="0"/>
    <x v="0"/>
    <x v="0"/>
    <x v="0"/>
    <x v="0"/>
    <x v="0"/>
  </r>
  <r>
    <x v="984"/>
    <x v="0"/>
    <n v="0"/>
    <x v="0"/>
    <x v="0"/>
    <x v="0"/>
    <x v="0"/>
    <x v="0"/>
  </r>
  <r>
    <x v="985"/>
    <x v="0"/>
    <n v="0"/>
    <x v="0"/>
    <x v="0"/>
    <x v="0"/>
    <x v="0"/>
    <x v="0"/>
  </r>
  <r>
    <x v="986"/>
    <x v="0"/>
    <n v="0"/>
    <x v="0"/>
    <x v="0"/>
    <x v="0"/>
    <x v="0"/>
    <x v="0"/>
  </r>
  <r>
    <x v="987"/>
    <x v="0"/>
    <n v="0"/>
    <x v="0"/>
    <x v="0"/>
    <x v="0"/>
    <x v="0"/>
    <x v="0"/>
  </r>
  <r>
    <x v="988"/>
    <x v="0"/>
    <n v="0"/>
    <x v="0"/>
    <x v="0"/>
    <x v="0"/>
    <x v="0"/>
    <x v="0"/>
  </r>
  <r>
    <x v="989"/>
    <x v="0"/>
    <n v="0"/>
    <x v="0"/>
    <x v="0"/>
    <x v="0"/>
    <x v="0"/>
    <x v="0"/>
  </r>
  <r>
    <x v="990"/>
    <x v="0"/>
    <n v="0"/>
    <x v="0"/>
    <x v="0"/>
    <x v="0"/>
    <x v="0"/>
    <x v="0"/>
  </r>
  <r>
    <x v="991"/>
    <x v="0"/>
    <n v="0"/>
    <x v="0"/>
    <x v="0"/>
    <x v="0"/>
    <x v="0"/>
    <x v="0"/>
  </r>
  <r>
    <x v="992"/>
    <x v="0"/>
    <n v="0"/>
    <x v="0"/>
    <x v="0"/>
    <x v="0"/>
    <x v="0"/>
    <x v="0"/>
  </r>
  <r>
    <x v="993"/>
    <x v="0"/>
    <n v="0"/>
    <x v="0"/>
    <x v="0"/>
    <x v="0"/>
    <x v="0"/>
    <x v="0"/>
  </r>
  <r>
    <x v="994"/>
    <x v="0"/>
    <n v="0"/>
    <x v="0"/>
    <x v="0"/>
    <x v="0"/>
    <x v="0"/>
    <x v="0"/>
  </r>
  <r>
    <x v="995"/>
    <x v="0"/>
    <n v="0"/>
    <x v="0"/>
    <x v="0"/>
    <x v="0"/>
    <x v="0"/>
    <x v="0"/>
  </r>
  <r>
    <x v="996"/>
    <x v="0"/>
    <n v="0"/>
    <x v="0"/>
    <x v="0"/>
    <x v="0"/>
    <x v="0"/>
    <x v="0"/>
  </r>
  <r>
    <x v="997"/>
    <x v="0"/>
    <n v="0"/>
    <x v="0"/>
    <x v="0"/>
    <x v="0"/>
    <x v="0"/>
    <x v="0"/>
  </r>
  <r>
    <x v="998"/>
    <x v="0"/>
    <n v="0"/>
    <x v="0"/>
    <x v="0"/>
    <x v="0"/>
    <x v="0"/>
    <x v="0"/>
  </r>
  <r>
    <x v="0"/>
    <x v="0"/>
    <n v="0"/>
    <x v="0"/>
    <x v="0"/>
    <x v="0"/>
    <x v="0"/>
    <x v="0"/>
  </r>
  <r>
    <x v="1"/>
    <x v="0"/>
    <n v="0"/>
    <x v="0"/>
    <x v="0"/>
    <x v="0"/>
    <x v="0"/>
    <x v="0"/>
  </r>
  <r>
    <x v="2"/>
    <x v="0"/>
    <n v="0"/>
    <x v="0"/>
    <x v="0"/>
    <x v="0"/>
    <x v="0"/>
    <x v="0"/>
  </r>
  <r>
    <x v="3"/>
    <x v="0"/>
    <n v="0"/>
    <x v="0"/>
    <x v="0"/>
    <x v="0"/>
    <x v="0"/>
    <x v="0"/>
  </r>
  <r>
    <x v="4"/>
    <x v="0"/>
    <n v="0"/>
    <x v="0"/>
    <x v="0"/>
    <x v="0"/>
    <x v="0"/>
    <x v="0"/>
  </r>
  <r>
    <x v="5"/>
    <x v="0"/>
    <n v="0"/>
    <x v="0"/>
    <x v="0"/>
    <x v="0"/>
    <x v="0"/>
    <x v="0"/>
  </r>
  <r>
    <x v="6"/>
    <x v="0"/>
    <n v="0"/>
    <x v="0"/>
    <x v="0"/>
    <x v="0"/>
    <x v="0"/>
    <x v="0"/>
  </r>
  <r>
    <x v="7"/>
    <x v="0"/>
    <n v="0"/>
    <x v="0"/>
    <x v="0"/>
    <x v="0"/>
    <x v="0"/>
    <x v="0"/>
  </r>
  <r>
    <x v="8"/>
    <x v="0"/>
    <n v="0"/>
    <x v="0"/>
    <x v="0"/>
    <x v="0"/>
    <x v="0"/>
    <x v="0"/>
  </r>
  <r>
    <x v="9"/>
    <x v="0"/>
    <n v="0"/>
    <x v="0"/>
    <x v="0"/>
    <x v="0"/>
    <x v="0"/>
    <x v="0"/>
  </r>
  <r>
    <x v="10"/>
    <x v="0"/>
    <n v="0"/>
    <x v="0"/>
    <x v="0"/>
    <x v="0"/>
    <x v="0"/>
    <x v="0"/>
  </r>
  <r>
    <x v="11"/>
    <x v="0"/>
    <n v="0"/>
    <x v="0"/>
    <x v="0"/>
    <x v="0"/>
    <x v="0"/>
    <x v="0"/>
  </r>
  <r>
    <x v="12"/>
    <x v="0"/>
    <n v="0"/>
    <x v="0"/>
    <x v="0"/>
    <x v="0"/>
    <x v="0"/>
    <x v="0"/>
  </r>
  <r>
    <x v="13"/>
    <x v="0"/>
    <n v="0"/>
    <x v="0"/>
    <x v="0"/>
    <x v="0"/>
    <x v="0"/>
    <x v="0"/>
  </r>
  <r>
    <x v="14"/>
    <x v="0"/>
    <n v="0"/>
    <x v="0"/>
    <x v="0"/>
    <x v="0"/>
    <x v="0"/>
    <x v="0"/>
  </r>
  <r>
    <x v="15"/>
    <x v="0"/>
    <n v="0"/>
    <x v="0"/>
    <x v="0"/>
    <x v="0"/>
    <x v="0"/>
    <x v="0"/>
  </r>
  <r>
    <x v="16"/>
    <x v="0"/>
    <n v="0"/>
    <x v="0"/>
    <x v="0"/>
    <x v="0"/>
    <x v="0"/>
    <x v="0"/>
  </r>
  <r>
    <x v="17"/>
    <x v="0"/>
    <n v="0"/>
    <x v="0"/>
    <x v="0"/>
    <x v="0"/>
    <x v="0"/>
    <x v="0"/>
  </r>
  <r>
    <x v="18"/>
    <x v="0"/>
    <n v="0"/>
    <x v="0"/>
    <x v="0"/>
    <x v="0"/>
    <x v="0"/>
    <x v="0"/>
  </r>
  <r>
    <x v="19"/>
    <x v="0"/>
    <n v="0"/>
    <x v="0"/>
    <x v="0"/>
    <x v="0"/>
    <x v="0"/>
    <x v="0"/>
  </r>
  <r>
    <x v="20"/>
    <x v="0"/>
    <n v="0"/>
    <x v="0"/>
    <x v="0"/>
    <x v="0"/>
    <x v="0"/>
    <x v="0"/>
  </r>
  <r>
    <x v="21"/>
    <x v="0"/>
    <n v="0"/>
    <x v="0"/>
    <x v="0"/>
    <x v="0"/>
    <x v="0"/>
    <x v="0"/>
  </r>
  <r>
    <x v="22"/>
    <x v="0"/>
    <n v="0"/>
    <x v="0"/>
    <x v="0"/>
    <x v="0"/>
    <x v="0"/>
    <x v="0"/>
  </r>
  <r>
    <x v="23"/>
    <x v="0"/>
    <n v="0"/>
    <x v="0"/>
    <x v="0"/>
    <x v="0"/>
    <x v="0"/>
    <x v="0"/>
  </r>
  <r>
    <x v="24"/>
    <x v="0"/>
    <n v="0"/>
    <x v="0"/>
    <x v="0"/>
    <x v="0"/>
    <x v="0"/>
    <x v="0"/>
  </r>
  <r>
    <x v="25"/>
    <x v="0"/>
    <n v="0"/>
    <x v="0"/>
    <x v="0"/>
    <x v="0"/>
    <x v="0"/>
    <x v="0"/>
  </r>
  <r>
    <x v="26"/>
    <x v="0"/>
    <n v="0"/>
    <x v="0"/>
    <x v="0"/>
    <x v="0"/>
    <x v="0"/>
    <x v="0"/>
  </r>
  <r>
    <x v="27"/>
    <x v="0"/>
    <n v="0"/>
    <x v="0"/>
    <x v="0"/>
    <x v="0"/>
    <x v="0"/>
    <x v="0"/>
  </r>
  <r>
    <x v="28"/>
    <x v="0"/>
    <n v="0"/>
    <x v="0"/>
    <x v="0"/>
    <x v="0"/>
    <x v="0"/>
    <x v="0"/>
  </r>
  <r>
    <x v="29"/>
    <x v="0"/>
    <n v="0"/>
    <x v="0"/>
    <x v="0"/>
    <x v="0"/>
    <x v="0"/>
    <x v="0"/>
  </r>
  <r>
    <x v="30"/>
    <x v="0"/>
    <n v="0"/>
    <x v="0"/>
    <x v="0"/>
    <x v="0"/>
    <x v="0"/>
    <x v="0"/>
  </r>
  <r>
    <x v="31"/>
    <x v="0"/>
    <n v="0"/>
    <x v="0"/>
    <x v="0"/>
    <x v="0"/>
    <x v="0"/>
    <x v="0"/>
  </r>
  <r>
    <x v="32"/>
    <x v="0"/>
    <n v="0"/>
    <x v="0"/>
    <x v="0"/>
    <x v="0"/>
    <x v="0"/>
    <x v="0"/>
  </r>
  <r>
    <x v="33"/>
    <x v="0"/>
    <n v="0"/>
    <x v="0"/>
    <x v="0"/>
    <x v="0"/>
    <x v="0"/>
    <x v="0"/>
  </r>
  <r>
    <x v="34"/>
    <x v="0"/>
    <n v="0"/>
    <x v="0"/>
    <x v="0"/>
    <x v="0"/>
    <x v="0"/>
    <x v="0"/>
  </r>
  <r>
    <x v="35"/>
    <x v="0"/>
    <n v="0"/>
    <x v="0"/>
    <x v="0"/>
    <x v="0"/>
    <x v="0"/>
    <x v="0"/>
  </r>
  <r>
    <x v="36"/>
    <x v="0"/>
    <n v="0"/>
    <x v="0"/>
    <x v="0"/>
    <x v="0"/>
    <x v="0"/>
    <x v="0"/>
  </r>
  <r>
    <x v="37"/>
    <x v="0"/>
    <n v="0"/>
    <x v="0"/>
    <x v="0"/>
    <x v="0"/>
    <x v="0"/>
    <x v="0"/>
  </r>
  <r>
    <x v="38"/>
    <x v="0"/>
    <n v="0"/>
    <x v="0"/>
    <x v="0"/>
    <x v="0"/>
    <x v="0"/>
    <x v="0"/>
  </r>
  <r>
    <x v="39"/>
    <x v="0"/>
    <n v="0"/>
    <x v="0"/>
    <x v="0"/>
    <x v="0"/>
    <x v="0"/>
    <x v="0"/>
  </r>
  <r>
    <x v="40"/>
    <x v="0"/>
    <n v="0"/>
    <x v="0"/>
    <x v="0"/>
    <x v="0"/>
    <x v="0"/>
    <x v="0"/>
  </r>
  <r>
    <x v="41"/>
    <x v="0"/>
    <n v="0"/>
    <x v="0"/>
    <x v="0"/>
    <x v="0"/>
    <x v="0"/>
    <x v="0"/>
  </r>
  <r>
    <x v="42"/>
    <x v="0"/>
    <n v="0"/>
    <x v="0"/>
    <x v="0"/>
    <x v="0"/>
    <x v="0"/>
    <x v="0"/>
  </r>
  <r>
    <x v="43"/>
    <x v="0"/>
    <n v="0"/>
    <x v="0"/>
    <x v="0"/>
    <x v="0"/>
    <x v="0"/>
    <x v="0"/>
  </r>
  <r>
    <x v="44"/>
    <x v="0"/>
    <n v="0"/>
    <x v="0"/>
    <x v="0"/>
    <x v="0"/>
    <x v="0"/>
    <x v="0"/>
  </r>
  <r>
    <x v="45"/>
    <x v="0"/>
    <n v="0"/>
    <x v="0"/>
    <x v="0"/>
    <x v="0"/>
    <x v="0"/>
    <x v="0"/>
  </r>
  <r>
    <x v="46"/>
    <x v="0"/>
    <n v="0"/>
    <x v="0"/>
    <x v="0"/>
    <x v="0"/>
    <x v="0"/>
    <x v="0"/>
  </r>
  <r>
    <x v="47"/>
    <x v="0"/>
    <n v="0"/>
    <x v="0"/>
    <x v="0"/>
    <x v="0"/>
    <x v="0"/>
    <x v="0"/>
  </r>
  <r>
    <x v="48"/>
    <x v="0"/>
    <n v="0"/>
    <x v="0"/>
    <x v="0"/>
    <x v="0"/>
    <x v="0"/>
    <x v="0"/>
  </r>
  <r>
    <x v="49"/>
    <x v="0"/>
    <n v="0"/>
    <x v="0"/>
    <x v="0"/>
    <x v="0"/>
    <x v="0"/>
    <x v="0"/>
  </r>
  <r>
    <x v="50"/>
    <x v="0"/>
    <n v="0"/>
    <x v="0"/>
    <x v="0"/>
    <x v="0"/>
    <x v="0"/>
    <x v="0"/>
  </r>
  <r>
    <x v="51"/>
    <x v="0"/>
    <n v="0"/>
    <x v="0"/>
    <x v="0"/>
    <x v="0"/>
    <x v="0"/>
    <x v="0"/>
  </r>
  <r>
    <x v="52"/>
    <x v="0"/>
    <n v="0"/>
    <x v="0"/>
    <x v="0"/>
    <x v="0"/>
    <x v="0"/>
    <x v="0"/>
  </r>
  <r>
    <x v="53"/>
    <x v="0"/>
    <n v="0"/>
    <x v="0"/>
    <x v="0"/>
    <x v="0"/>
    <x v="0"/>
    <x v="0"/>
  </r>
  <r>
    <x v="54"/>
    <x v="0"/>
    <n v="0"/>
    <x v="0"/>
    <x v="0"/>
    <x v="0"/>
    <x v="0"/>
    <x v="0"/>
  </r>
  <r>
    <x v="55"/>
    <x v="0"/>
    <n v="0"/>
    <x v="0"/>
    <x v="0"/>
    <x v="0"/>
    <x v="0"/>
    <x v="0"/>
  </r>
  <r>
    <x v="56"/>
    <x v="0"/>
    <n v="0"/>
    <x v="0"/>
    <x v="0"/>
    <x v="0"/>
    <x v="0"/>
    <x v="0"/>
  </r>
  <r>
    <x v="57"/>
    <x v="0"/>
    <n v="0"/>
    <x v="0"/>
    <x v="0"/>
    <x v="0"/>
    <x v="0"/>
    <x v="0"/>
  </r>
  <r>
    <x v="58"/>
    <x v="0"/>
    <n v="0"/>
    <x v="0"/>
    <x v="0"/>
    <x v="0"/>
    <x v="0"/>
    <x v="0"/>
  </r>
  <r>
    <x v="59"/>
    <x v="0"/>
    <n v="0"/>
    <x v="0"/>
    <x v="0"/>
    <x v="0"/>
    <x v="0"/>
    <x v="0"/>
  </r>
  <r>
    <x v="60"/>
    <x v="0"/>
    <n v="0"/>
    <x v="0"/>
    <x v="0"/>
    <x v="0"/>
    <x v="0"/>
    <x v="0"/>
  </r>
  <r>
    <x v="61"/>
    <x v="0"/>
    <n v="0"/>
    <x v="0"/>
    <x v="0"/>
    <x v="0"/>
    <x v="0"/>
    <x v="0"/>
  </r>
  <r>
    <x v="62"/>
    <x v="0"/>
    <n v="0"/>
    <x v="0"/>
    <x v="0"/>
    <x v="0"/>
    <x v="0"/>
    <x v="0"/>
  </r>
  <r>
    <x v="63"/>
    <x v="0"/>
    <n v="0"/>
    <x v="0"/>
    <x v="0"/>
    <x v="0"/>
    <x v="0"/>
    <x v="0"/>
  </r>
  <r>
    <x v="64"/>
    <x v="0"/>
    <n v="0"/>
    <x v="0"/>
    <x v="0"/>
    <x v="0"/>
    <x v="0"/>
    <x v="0"/>
  </r>
  <r>
    <x v="65"/>
    <x v="0"/>
    <n v="0"/>
    <x v="0"/>
    <x v="0"/>
    <x v="0"/>
    <x v="0"/>
    <x v="0"/>
  </r>
  <r>
    <x v="66"/>
    <x v="0"/>
    <n v="0"/>
    <x v="0"/>
    <x v="0"/>
    <x v="0"/>
    <x v="0"/>
    <x v="0"/>
  </r>
  <r>
    <x v="67"/>
    <x v="0"/>
    <n v="0"/>
    <x v="0"/>
    <x v="0"/>
    <x v="0"/>
    <x v="0"/>
    <x v="0"/>
  </r>
  <r>
    <x v="68"/>
    <x v="0"/>
    <n v="0"/>
    <x v="0"/>
    <x v="0"/>
    <x v="0"/>
    <x v="0"/>
    <x v="0"/>
  </r>
  <r>
    <x v="69"/>
    <x v="0"/>
    <n v="0"/>
    <x v="0"/>
    <x v="0"/>
    <x v="0"/>
    <x v="0"/>
    <x v="0"/>
  </r>
  <r>
    <x v="70"/>
    <x v="0"/>
    <n v="0"/>
    <x v="0"/>
    <x v="0"/>
    <x v="0"/>
    <x v="0"/>
    <x v="0"/>
  </r>
  <r>
    <x v="71"/>
    <x v="0"/>
    <n v="0"/>
    <x v="0"/>
    <x v="0"/>
    <x v="0"/>
    <x v="0"/>
    <x v="0"/>
  </r>
  <r>
    <x v="72"/>
    <x v="0"/>
    <n v="0"/>
    <x v="0"/>
    <x v="0"/>
    <x v="0"/>
    <x v="0"/>
    <x v="0"/>
  </r>
  <r>
    <x v="73"/>
    <x v="0"/>
    <n v="0"/>
    <x v="0"/>
    <x v="0"/>
    <x v="0"/>
    <x v="0"/>
    <x v="0"/>
  </r>
  <r>
    <x v="74"/>
    <x v="0"/>
    <n v="0"/>
    <x v="0"/>
    <x v="0"/>
    <x v="0"/>
    <x v="0"/>
    <x v="0"/>
  </r>
  <r>
    <x v="75"/>
    <x v="0"/>
    <n v="0"/>
    <x v="0"/>
    <x v="0"/>
    <x v="0"/>
    <x v="0"/>
    <x v="0"/>
  </r>
  <r>
    <x v="76"/>
    <x v="0"/>
    <n v="0"/>
    <x v="0"/>
    <x v="0"/>
    <x v="0"/>
    <x v="0"/>
    <x v="0"/>
  </r>
  <r>
    <x v="77"/>
    <x v="0"/>
    <n v="0"/>
    <x v="0"/>
    <x v="0"/>
    <x v="0"/>
    <x v="0"/>
    <x v="0"/>
  </r>
  <r>
    <x v="78"/>
    <x v="0"/>
    <n v="0"/>
    <x v="0"/>
    <x v="0"/>
    <x v="0"/>
    <x v="0"/>
    <x v="0"/>
  </r>
  <r>
    <x v="79"/>
    <x v="0"/>
    <n v="0"/>
    <x v="0"/>
    <x v="0"/>
    <x v="0"/>
    <x v="0"/>
    <x v="0"/>
  </r>
  <r>
    <x v="80"/>
    <x v="0"/>
    <n v="0"/>
    <x v="0"/>
    <x v="0"/>
    <x v="0"/>
    <x v="0"/>
    <x v="0"/>
  </r>
  <r>
    <x v="81"/>
    <x v="0"/>
    <n v="0"/>
    <x v="0"/>
    <x v="0"/>
    <x v="0"/>
    <x v="0"/>
    <x v="0"/>
  </r>
  <r>
    <x v="82"/>
    <x v="0"/>
    <n v="0"/>
    <x v="0"/>
    <x v="0"/>
    <x v="0"/>
    <x v="0"/>
    <x v="0"/>
  </r>
  <r>
    <x v="83"/>
    <x v="0"/>
    <n v="0"/>
    <x v="0"/>
    <x v="0"/>
    <x v="0"/>
    <x v="0"/>
    <x v="0"/>
  </r>
  <r>
    <x v="84"/>
    <x v="0"/>
    <n v="0"/>
    <x v="0"/>
    <x v="0"/>
    <x v="0"/>
    <x v="0"/>
    <x v="0"/>
  </r>
  <r>
    <x v="85"/>
    <x v="0"/>
    <n v="0"/>
    <x v="0"/>
    <x v="0"/>
    <x v="0"/>
    <x v="0"/>
    <x v="0"/>
  </r>
  <r>
    <x v="86"/>
    <x v="0"/>
    <n v="0"/>
    <x v="0"/>
    <x v="0"/>
    <x v="0"/>
    <x v="0"/>
    <x v="0"/>
  </r>
  <r>
    <x v="87"/>
    <x v="0"/>
    <n v="0"/>
    <x v="0"/>
    <x v="0"/>
    <x v="0"/>
    <x v="0"/>
    <x v="0"/>
  </r>
  <r>
    <x v="88"/>
    <x v="0"/>
    <n v="0"/>
    <x v="0"/>
    <x v="0"/>
    <x v="0"/>
    <x v="0"/>
    <x v="0"/>
  </r>
  <r>
    <x v="89"/>
    <x v="0"/>
    <n v="0"/>
    <x v="0"/>
    <x v="0"/>
    <x v="0"/>
    <x v="0"/>
    <x v="0"/>
  </r>
  <r>
    <x v="90"/>
    <x v="0"/>
    <n v="0"/>
    <x v="0"/>
    <x v="0"/>
    <x v="0"/>
    <x v="0"/>
    <x v="0"/>
  </r>
  <r>
    <x v="91"/>
    <x v="0"/>
    <n v="0"/>
    <x v="0"/>
    <x v="0"/>
    <x v="0"/>
    <x v="0"/>
    <x v="0"/>
  </r>
  <r>
    <x v="92"/>
    <x v="0"/>
    <n v="0"/>
    <x v="0"/>
    <x v="0"/>
    <x v="0"/>
    <x v="0"/>
    <x v="0"/>
  </r>
  <r>
    <x v="93"/>
    <x v="0"/>
    <n v="0"/>
    <x v="0"/>
    <x v="0"/>
    <x v="0"/>
    <x v="0"/>
    <x v="0"/>
  </r>
  <r>
    <x v="94"/>
    <x v="0"/>
    <n v="0"/>
    <x v="0"/>
    <x v="0"/>
    <x v="0"/>
    <x v="0"/>
    <x v="0"/>
  </r>
  <r>
    <x v="95"/>
    <x v="0"/>
    <n v="0"/>
    <x v="0"/>
    <x v="0"/>
    <x v="0"/>
    <x v="0"/>
    <x v="0"/>
  </r>
  <r>
    <x v="96"/>
    <x v="0"/>
    <n v="0"/>
    <x v="0"/>
    <x v="0"/>
    <x v="0"/>
    <x v="0"/>
    <x v="0"/>
  </r>
  <r>
    <x v="97"/>
    <x v="0"/>
    <n v="0"/>
    <x v="0"/>
    <x v="0"/>
    <x v="0"/>
    <x v="0"/>
    <x v="0"/>
  </r>
  <r>
    <x v="98"/>
    <x v="0"/>
    <n v="0"/>
    <x v="0"/>
    <x v="0"/>
    <x v="0"/>
    <x v="0"/>
    <x v="0"/>
  </r>
  <r>
    <x v="99"/>
    <x v="0"/>
    <n v="0"/>
    <x v="0"/>
    <x v="0"/>
    <x v="0"/>
    <x v="0"/>
    <x v="0"/>
  </r>
  <r>
    <x v="100"/>
    <x v="0"/>
    <n v="0"/>
    <x v="0"/>
    <x v="0"/>
    <x v="0"/>
    <x v="0"/>
    <x v="0"/>
  </r>
  <r>
    <x v="101"/>
    <x v="0"/>
    <n v="0"/>
    <x v="0"/>
    <x v="0"/>
    <x v="0"/>
    <x v="0"/>
    <x v="0"/>
  </r>
  <r>
    <x v="102"/>
    <x v="0"/>
    <n v="0"/>
    <x v="0"/>
    <x v="0"/>
    <x v="0"/>
    <x v="0"/>
    <x v="0"/>
  </r>
  <r>
    <x v="103"/>
    <x v="0"/>
    <n v="0"/>
    <x v="0"/>
    <x v="0"/>
    <x v="0"/>
    <x v="0"/>
    <x v="0"/>
  </r>
  <r>
    <x v="104"/>
    <x v="0"/>
    <n v="0"/>
    <x v="0"/>
    <x v="0"/>
    <x v="0"/>
    <x v="0"/>
    <x v="0"/>
  </r>
  <r>
    <x v="105"/>
    <x v="0"/>
    <n v="0"/>
    <x v="0"/>
    <x v="0"/>
    <x v="0"/>
    <x v="0"/>
    <x v="0"/>
  </r>
  <r>
    <x v="106"/>
    <x v="0"/>
    <n v="0"/>
    <x v="0"/>
    <x v="0"/>
    <x v="0"/>
    <x v="0"/>
    <x v="0"/>
  </r>
  <r>
    <x v="107"/>
    <x v="0"/>
    <n v="0"/>
    <x v="0"/>
    <x v="0"/>
    <x v="0"/>
    <x v="0"/>
    <x v="0"/>
  </r>
  <r>
    <x v="108"/>
    <x v="0"/>
    <n v="0"/>
    <x v="0"/>
    <x v="0"/>
    <x v="0"/>
    <x v="0"/>
    <x v="0"/>
  </r>
  <r>
    <x v="109"/>
    <x v="0"/>
    <n v="0"/>
    <x v="0"/>
    <x v="0"/>
    <x v="0"/>
    <x v="0"/>
    <x v="0"/>
  </r>
  <r>
    <x v="110"/>
    <x v="0"/>
    <n v="0"/>
    <x v="0"/>
    <x v="0"/>
    <x v="0"/>
    <x v="0"/>
    <x v="0"/>
  </r>
  <r>
    <x v="111"/>
    <x v="0"/>
    <n v="0"/>
    <x v="0"/>
    <x v="0"/>
    <x v="0"/>
    <x v="0"/>
    <x v="0"/>
  </r>
  <r>
    <x v="112"/>
    <x v="0"/>
    <n v="0"/>
    <x v="0"/>
    <x v="0"/>
    <x v="0"/>
    <x v="0"/>
    <x v="0"/>
  </r>
  <r>
    <x v="113"/>
    <x v="0"/>
    <n v="0"/>
    <x v="0"/>
    <x v="0"/>
    <x v="0"/>
    <x v="0"/>
    <x v="0"/>
  </r>
  <r>
    <x v="114"/>
    <x v="0"/>
    <n v="0"/>
    <x v="0"/>
    <x v="0"/>
    <x v="0"/>
    <x v="0"/>
    <x v="0"/>
  </r>
  <r>
    <x v="115"/>
    <x v="0"/>
    <n v="0"/>
    <x v="0"/>
    <x v="0"/>
    <x v="0"/>
    <x v="0"/>
    <x v="0"/>
  </r>
  <r>
    <x v="116"/>
    <x v="0"/>
    <n v="0"/>
    <x v="0"/>
    <x v="0"/>
    <x v="0"/>
    <x v="0"/>
    <x v="0"/>
  </r>
  <r>
    <x v="117"/>
    <x v="0"/>
    <n v="0"/>
    <x v="0"/>
    <x v="0"/>
    <x v="0"/>
    <x v="0"/>
    <x v="0"/>
  </r>
  <r>
    <x v="118"/>
    <x v="0"/>
    <n v="0"/>
    <x v="0"/>
    <x v="0"/>
    <x v="0"/>
    <x v="0"/>
    <x v="0"/>
  </r>
  <r>
    <x v="119"/>
    <x v="0"/>
    <n v="0"/>
    <x v="0"/>
    <x v="0"/>
    <x v="0"/>
    <x v="0"/>
    <x v="0"/>
  </r>
  <r>
    <x v="120"/>
    <x v="0"/>
    <n v="0"/>
    <x v="0"/>
    <x v="0"/>
    <x v="0"/>
    <x v="0"/>
    <x v="0"/>
  </r>
  <r>
    <x v="121"/>
    <x v="0"/>
    <n v="0"/>
    <x v="0"/>
    <x v="0"/>
    <x v="0"/>
    <x v="0"/>
    <x v="0"/>
  </r>
  <r>
    <x v="122"/>
    <x v="0"/>
    <n v="0"/>
    <x v="0"/>
    <x v="0"/>
    <x v="0"/>
    <x v="0"/>
    <x v="0"/>
  </r>
  <r>
    <x v="123"/>
    <x v="0"/>
    <n v="0"/>
    <x v="0"/>
    <x v="0"/>
    <x v="0"/>
    <x v="0"/>
    <x v="0"/>
  </r>
  <r>
    <x v="124"/>
    <x v="0"/>
    <n v="0"/>
    <x v="0"/>
    <x v="0"/>
    <x v="0"/>
    <x v="0"/>
    <x v="0"/>
  </r>
  <r>
    <x v="125"/>
    <x v="0"/>
    <n v="0"/>
    <x v="0"/>
    <x v="0"/>
    <x v="0"/>
    <x v="0"/>
    <x v="0"/>
  </r>
  <r>
    <x v="126"/>
    <x v="0"/>
    <n v="0"/>
    <x v="0"/>
    <x v="0"/>
    <x v="0"/>
    <x v="0"/>
    <x v="0"/>
  </r>
  <r>
    <x v="127"/>
    <x v="0"/>
    <n v="0"/>
    <x v="0"/>
    <x v="0"/>
    <x v="0"/>
    <x v="0"/>
    <x v="0"/>
  </r>
  <r>
    <x v="128"/>
    <x v="0"/>
    <n v="0"/>
    <x v="0"/>
    <x v="0"/>
    <x v="0"/>
    <x v="0"/>
    <x v="0"/>
  </r>
  <r>
    <x v="129"/>
    <x v="0"/>
    <n v="0"/>
    <x v="0"/>
    <x v="0"/>
    <x v="0"/>
    <x v="0"/>
    <x v="0"/>
  </r>
  <r>
    <x v="130"/>
    <x v="0"/>
    <n v="0"/>
    <x v="0"/>
    <x v="0"/>
    <x v="0"/>
    <x v="0"/>
    <x v="0"/>
  </r>
  <r>
    <x v="131"/>
    <x v="0"/>
    <n v="0"/>
    <x v="0"/>
    <x v="0"/>
    <x v="0"/>
    <x v="0"/>
    <x v="0"/>
  </r>
  <r>
    <x v="132"/>
    <x v="0"/>
    <n v="0"/>
    <x v="0"/>
    <x v="0"/>
    <x v="0"/>
    <x v="0"/>
    <x v="0"/>
  </r>
  <r>
    <x v="133"/>
    <x v="0"/>
    <n v="0"/>
    <x v="0"/>
    <x v="0"/>
    <x v="0"/>
    <x v="0"/>
    <x v="0"/>
  </r>
  <r>
    <x v="134"/>
    <x v="0"/>
    <n v="0"/>
    <x v="0"/>
    <x v="0"/>
    <x v="0"/>
    <x v="0"/>
    <x v="0"/>
  </r>
  <r>
    <x v="135"/>
    <x v="0"/>
    <n v="0"/>
    <x v="0"/>
    <x v="0"/>
    <x v="0"/>
    <x v="0"/>
    <x v="0"/>
  </r>
  <r>
    <x v="136"/>
    <x v="0"/>
    <n v="0"/>
    <x v="0"/>
    <x v="0"/>
    <x v="0"/>
    <x v="0"/>
    <x v="0"/>
  </r>
  <r>
    <x v="137"/>
    <x v="0"/>
    <n v="0"/>
    <x v="0"/>
    <x v="0"/>
    <x v="0"/>
    <x v="0"/>
    <x v="0"/>
  </r>
  <r>
    <x v="138"/>
    <x v="0"/>
    <n v="0"/>
    <x v="0"/>
    <x v="0"/>
    <x v="0"/>
    <x v="0"/>
    <x v="0"/>
  </r>
  <r>
    <x v="139"/>
    <x v="0"/>
    <n v="0"/>
    <x v="0"/>
    <x v="0"/>
    <x v="0"/>
    <x v="0"/>
    <x v="0"/>
  </r>
  <r>
    <x v="140"/>
    <x v="0"/>
    <n v="0"/>
    <x v="0"/>
    <x v="0"/>
    <x v="0"/>
    <x v="0"/>
    <x v="0"/>
  </r>
  <r>
    <x v="141"/>
    <x v="0"/>
    <n v="0"/>
    <x v="0"/>
    <x v="0"/>
    <x v="0"/>
    <x v="0"/>
    <x v="0"/>
  </r>
  <r>
    <x v="142"/>
    <x v="0"/>
    <n v="0"/>
    <x v="0"/>
    <x v="0"/>
    <x v="0"/>
    <x v="0"/>
    <x v="0"/>
  </r>
  <r>
    <x v="143"/>
    <x v="0"/>
    <n v="0"/>
    <x v="0"/>
    <x v="0"/>
    <x v="0"/>
    <x v="0"/>
    <x v="0"/>
  </r>
  <r>
    <x v="144"/>
    <x v="0"/>
    <n v="0"/>
    <x v="0"/>
    <x v="0"/>
    <x v="0"/>
    <x v="0"/>
    <x v="0"/>
  </r>
  <r>
    <x v="145"/>
    <x v="0"/>
    <n v="0"/>
    <x v="0"/>
    <x v="0"/>
    <x v="0"/>
    <x v="0"/>
    <x v="0"/>
  </r>
  <r>
    <x v="146"/>
    <x v="0"/>
    <n v="0"/>
    <x v="0"/>
    <x v="0"/>
    <x v="0"/>
    <x v="0"/>
    <x v="0"/>
  </r>
  <r>
    <x v="147"/>
    <x v="0"/>
    <n v="0"/>
    <x v="0"/>
    <x v="0"/>
    <x v="0"/>
    <x v="0"/>
    <x v="0"/>
  </r>
  <r>
    <x v="148"/>
    <x v="0"/>
    <n v="0"/>
    <x v="0"/>
    <x v="0"/>
    <x v="0"/>
    <x v="0"/>
    <x v="0"/>
  </r>
  <r>
    <x v="149"/>
    <x v="0"/>
    <n v="0"/>
    <x v="0"/>
    <x v="0"/>
    <x v="0"/>
    <x v="0"/>
    <x v="0"/>
  </r>
  <r>
    <x v="150"/>
    <x v="0"/>
    <n v="0"/>
    <x v="0"/>
    <x v="0"/>
    <x v="0"/>
    <x v="0"/>
    <x v="0"/>
  </r>
  <r>
    <x v="151"/>
    <x v="0"/>
    <n v="0"/>
    <x v="0"/>
    <x v="0"/>
    <x v="0"/>
    <x v="0"/>
    <x v="0"/>
  </r>
  <r>
    <x v="152"/>
    <x v="0"/>
    <n v="0"/>
    <x v="0"/>
    <x v="0"/>
    <x v="0"/>
    <x v="0"/>
    <x v="0"/>
  </r>
  <r>
    <x v="153"/>
    <x v="0"/>
    <n v="0"/>
    <x v="0"/>
    <x v="0"/>
    <x v="0"/>
    <x v="0"/>
    <x v="0"/>
  </r>
  <r>
    <x v="154"/>
    <x v="0"/>
    <n v="0"/>
    <x v="0"/>
    <x v="0"/>
    <x v="0"/>
    <x v="0"/>
    <x v="0"/>
  </r>
  <r>
    <x v="155"/>
    <x v="0"/>
    <n v="0"/>
    <x v="0"/>
    <x v="0"/>
    <x v="0"/>
    <x v="0"/>
    <x v="0"/>
  </r>
  <r>
    <x v="156"/>
    <x v="0"/>
    <n v="0"/>
    <x v="0"/>
    <x v="0"/>
    <x v="0"/>
    <x v="0"/>
    <x v="0"/>
  </r>
  <r>
    <x v="157"/>
    <x v="0"/>
    <n v="0"/>
    <x v="0"/>
    <x v="0"/>
    <x v="0"/>
    <x v="0"/>
    <x v="0"/>
  </r>
  <r>
    <x v="158"/>
    <x v="0"/>
    <n v="0"/>
    <x v="0"/>
    <x v="0"/>
    <x v="0"/>
    <x v="0"/>
    <x v="0"/>
  </r>
  <r>
    <x v="159"/>
    <x v="0"/>
    <n v="0"/>
    <x v="0"/>
    <x v="0"/>
    <x v="0"/>
    <x v="0"/>
    <x v="0"/>
  </r>
  <r>
    <x v="160"/>
    <x v="0"/>
    <n v="0"/>
    <x v="0"/>
    <x v="0"/>
    <x v="0"/>
    <x v="0"/>
    <x v="0"/>
  </r>
  <r>
    <x v="161"/>
    <x v="0"/>
    <n v="0"/>
    <x v="0"/>
    <x v="0"/>
    <x v="0"/>
    <x v="0"/>
    <x v="0"/>
  </r>
  <r>
    <x v="162"/>
    <x v="0"/>
    <n v="0"/>
    <x v="0"/>
    <x v="0"/>
    <x v="0"/>
    <x v="0"/>
    <x v="0"/>
  </r>
  <r>
    <x v="163"/>
    <x v="0"/>
    <n v="0"/>
    <x v="0"/>
    <x v="0"/>
    <x v="0"/>
    <x v="0"/>
    <x v="0"/>
  </r>
  <r>
    <x v="164"/>
    <x v="0"/>
    <n v="0"/>
    <x v="0"/>
    <x v="0"/>
    <x v="0"/>
    <x v="0"/>
    <x v="0"/>
  </r>
  <r>
    <x v="165"/>
    <x v="0"/>
    <n v="0"/>
    <x v="0"/>
    <x v="0"/>
    <x v="0"/>
    <x v="0"/>
    <x v="0"/>
  </r>
  <r>
    <x v="166"/>
    <x v="0"/>
    <n v="0"/>
    <x v="0"/>
    <x v="0"/>
    <x v="0"/>
    <x v="0"/>
    <x v="0"/>
  </r>
  <r>
    <x v="167"/>
    <x v="0"/>
    <n v="0"/>
    <x v="0"/>
    <x v="0"/>
    <x v="0"/>
    <x v="0"/>
    <x v="0"/>
  </r>
  <r>
    <x v="168"/>
    <x v="0"/>
    <n v="0"/>
    <x v="0"/>
    <x v="0"/>
    <x v="0"/>
    <x v="0"/>
    <x v="0"/>
  </r>
  <r>
    <x v="169"/>
    <x v="0"/>
    <n v="0"/>
    <x v="0"/>
    <x v="0"/>
    <x v="0"/>
    <x v="0"/>
    <x v="0"/>
  </r>
  <r>
    <x v="170"/>
    <x v="0"/>
    <n v="0"/>
    <x v="0"/>
    <x v="0"/>
    <x v="0"/>
    <x v="0"/>
    <x v="0"/>
  </r>
  <r>
    <x v="171"/>
    <x v="0"/>
    <n v="0"/>
    <x v="0"/>
    <x v="0"/>
    <x v="0"/>
    <x v="0"/>
    <x v="0"/>
  </r>
  <r>
    <x v="172"/>
    <x v="0"/>
    <n v="0"/>
    <x v="0"/>
    <x v="0"/>
    <x v="0"/>
    <x v="0"/>
    <x v="0"/>
  </r>
  <r>
    <x v="173"/>
    <x v="0"/>
    <n v="0"/>
    <x v="0"/>
    <x v="0"/>
    <x v="0"/>
    <x v="0"/>
    <x v="0"/>
  </r>
  <r>
    <x v="174"/>
    <x v="0"/>
    <n v="0"/>
    <x v="0"/>
    <x v="0"/>
    <x v="0"/>
    <x v="0"/>
    <x v="0"/>
  </r>
  <r>
    <x v="175"/>
    <x v="0"/>
    <n v="0"/>
    <x v="0"/>
    <x v="0"/>
    <x v="0"/>
    <x v="0"/>
    <x v="0"/>
  </r>
  <r>
    <x v="176"/>
    <x v="0"/>
    <n v="0"/>
    <x v="0"/>
    <x v="0"/>
    <x v="0"/>
    <x v="0"/>
    <x v="0"/>
  </r>
  <r>
    <x v="177"/>
    <x v="0"/>
    <n v="0"/>
    <x v="0"/>
    <x v="0"/>
    <x v="0"/>
    <x v="0"/>
    <x v="0"/>
  </r>
  <r>
    <x v="178"/>
    <x v="0"/>
    <n v="0"/>
    <x v="0"/>
    <x v="0"/>
    <x v="0"/>
    <x v="0"/>
    <x v="0"/>
  </r>
  <r>
    <x v="179"/>
    <x v="0"/>
    <n v="0"/>
    <x v="0"/>
    <x v="0"/>
    <x v="0"/>
    <x v="0"/>
    <x v="0"/>
  </r>
  <r>
    <x v="180"/>
    <x v="0"/>
    <n v="0"/>
    <x v="0"/>
    <x v="0"/>
    <x v="0"/>
    <x v="0"/>
    <x v="0"/>
  </r>
  <r>
    <x v="181"/>
    <x v="0"/>
    <n v="0"/>
    <x v="0"/>
    <x v="0"/>
    <x v="0"/>
    <x v="0"/>
    <x v="0"/>
  </r>
  <r>
    <x v="182"/>
    <x v="0"/>
    <n v="0"/>
    <x v="0"/>
    <x v="0"/>
    <x v="0"/>
    <x v="0"/>
    <x v="0"/>
  </r>
  <r>
    <x v="183"/>
    <x v="0"/>
    <n v="0"/>
    <x v="0"/>
    <x v="0"/>
    <x v="0"/>
    <x v="0"/>
    <x v="0"/>
  </r>
  <r>
    <x v="184"/>
    <x v="0"/>
    <n v="0"/>
    <x v="0"/>
    <x v="0"/>
    <x v="0"/>
    <x v="0"/>
    <x v="0"/>
  </r>
  <r>
    <x v="185"/>
    <x v="0"/>
    <n v="0"/>
    <x v="0"/>
    <x v="0"/>
    <x v="0"/>
    <x v="0"/>
    <x v="0"/>
  </r>
  <r>
    <x v="186"/>
    <x v="0"/>
    <n v="0"/>
    <x v="0"/>
    <x v="0"/>
    <x v="0"/>
    <x v="0"/>
    <x v="0"/>
  </r>
  <r>
    <x v="187"/>
    <x v="0"/>
    <n v="0"/>
    <x v="0"/>
    <x v="0"/>
    <x v="0"/>
    <x v="0"/>
    <x v="0"/>
  </r>
  <r>
    <x v="188"/>
    <x v="0"/>
    <n v="0"/>
    <x v="0"/>
    <x v="0"/>
    <x v="0"/>
    <x v="0"/>
    <x v="0"/>
  </r>
  <r>
    <x v="189"/>
    <x v="0"/>
    <n v="0"/>
    <x v="0"/>
    <x v="0"/>
    <x v="0"/>
    <x v="0"/>
    <x v="0"/>
  </r>
  <r>
    <x v="190"/>
    <x v="0"/>
    <n v="0"/>
    <x v="0"/>
    <x v="0"/>
    <x v="0"/>
    <x v="0"/>
    <x v="0"/>
  </r>
  <r>
    <x v="191"/>
    <x v="0"/>
    <n v="0"/>
    <x v="0"/>
    <x v="0"/>
    <x v="0"/>
    <x v="0"/>
    <x v="0"/>
  </r>
  <r>
    <x v="192"/>
    <x v="0"/>
    <n v="0"/>
    <x v="0"/>
    <x v="0"/>
    <x v="0"/>
    <x v="0"/>
    <x v="0"/>
  </r>
  <r>
    <x v="193"/>
    <x v="0"/>
    <n v="0"/>
    <x v="0"/>
    <x v="0"/>
    <x v="0"/>
    <x v="0"/>
    <x v="0"/>
  </r>
  <r>
    <x v="194"/>
    <x v="0"/>
    <n v="0"/>
    <x v="0"/>
    <x v="0"/>
    <x v="0"/>
    <x v="0"/>
    <x v="0"/>
  </r>
  <r>
    <x v="195"/>
    <x v="0"/>
    <n v="0"/>
    <x v="0"/>
    <x v="0"/>
    <x v="0"/>
    <x v="0"/>
    <x v="0"/>
  </r>
  <r>
    <x v="196"/>
    <x v="0"/>
    <n v="0"/>
    <x v="0"/>
    <x v="0"/>
    <x v="0"/>
    <x v="0"/>
    <x v="0"/>
  </r>
  <r>
    <x v="197"/>
    <x v="0"/>
    <n v="0"/>
    <x v="0"/>
    <x v="0"/>
    <x v="0"/>
    <x v="0"/>
    <x v="0"/>
  </r>
  <r>
    <x v="198"/>
    <x v="0"/>
    <n v="0"/>
    <x v="0"/>
    <x v="0"/>
    <x v="0"/>
    <x v="0"/>
    <x v="0"/>
  </r>
  <r>
    <x v="199"/>
    <x v="0"/>
    <n v="0"/>
    <x v="0"/>
    <x v="0"/>
    <x v="0"/>
    <x v="0"/>
    <x v="0"/>
  </r>
  <r>
    <x v="200"/>
    <x v="0"/>
    <n v="0"/>
    <x v="0"/>
    <x v="0"/>
    <x v="0"/>
    <x v="0"/>
    <x v="0"/>
  </r>
  <r>
    <x v="201"/>
    <x v="0"/>
    <n v="0"/>
    <x v="0"/>
    <x v="0"/>
    <x v="0"/>
    <x v="0"/>
    <x v="0"/>
  </r>
  <r>
    <x v="202"/>
    <x v="0"/>
    <n v="0"/>
    <x v="0"/>
    <x v="0"/>
    <x v="0"/>
    <x v="0"/>
    <x v="0"/>
  </r>
  <r>
    <x v="203"/>
    <x v="0"/>
    <n v="0"/>
    <x v="0"/>
    <x v="0"/>
    <x v="0"/>
    <x v="0"/>
    <x v="0"/>
  </r>
  <r>
    <x v="204"/>
    <x v="0"/>
    <n v="0"/>
    <x v="0"/>
    <x v="0"/>
    <x v="0"/>
    <x v="0"/>
    <x v="0"/>
  </r>
  <r>
    <x v="205"/>
    <x v="0"/>
    <n v="0"/>
    <x v="0"/>
    <x v="0"/>
    <x v="0"/>
    <x v="0"/>
    <x v="0"/>
  </r>
  <r>
    <x v="206"/>
    <x v="0"/>
    <n v="0"/>
    <x v="0"/>
    <x v="0"/>
    <x v="0"/>
    <x v="0"/>
    <x v="0"/>
  </r>
  <r>
    <x v="207"/>
    <x v="0"/>
    <n v="0"/>
    <x v="0"/>
    <x v="0"/>
    <x v="0"/>
    <x v="0"/>
    <x v="0"/>
  </r>
  <r>
    <x v="208"/>
    <x v="0"/>
    <n v="0"/>
    <x v="0"/>
    <x v="0"/>
    <x v="0"/>
    <x v="0"/>
    <x v="0"/>
  </r>
  <r>
    <x v="209"/>
    <x v="0"/>
    <n v="0"/>
    <x v="0"/>
    <x v="0"/>
    <x v="0"/>
    <x v="0"/>
    <x v="0"/>
  </r>
  <r>
    <x v="210"/>
    <x v="0"/>
    <n v="0"/>
    <x v="0"/>
    <x v="0"/>
    <x v="0"/>
    <x v="0"/>
    <x v="0"/>
  </r>
  <r>
    <x v="211"/>
    <x v="0"/>
    <n v="0"/>
    <x v="0"/>
    <x v="0"/>
    <x v="0"/>
    <x v="0"/>
    <x v="0"/>
  </r>
  <r>
    <x v="212"/>
    <x v="0"/>
    <n v="0"/>
    <x v="0"/>
    <x v="0"/>
    <x v="0"/>
    <x v="0"/>
    <x v="0"/>
  </r>
  <r>
    <x v="213"/>
    <x v="0"/>
    <n v="0"/>
    <x v="0"/>
    <x v="0"/>
    <x v="0"/>
    <x v="0"/>
    <x v="0"/>
  </r>
  <r>
    <x v="214"/>
    <x v="0"/>
    <n v="0"/>
    <x v="0"/>
    <x v="0"/>
    <x v="0"/>
    <x v="0"/>
    <x v="0"/>
  </r>
  <r>
    <x v="215"/>
    <x v="0"/>
    <n v="0"/>
    <x v="0"/>
    <x v="0"/>
    <x v="0"/>
    <x v="0"/>
    <x v="0"/>
  </r>
  <r>
    <x v="216"/>
    <x v="0"/>
    <n v="0"/>
    <x v="0"/>
    <x v="0"/>
    <x v="0"/>
    <x v="0"/>
    <x v="0"/>
  </r>
  <r>
    <x v="217"/>
    <x v="0"/>
    <n v="0"/>
    <x v="0"/>
    <x v="0"/>
    <x v="0"/>
    <x v="0"/>
    <x v="0"/>
  </r>
  <r>
    <x v="218"/>
    <x v="0"/>
    <n v="0"/>
    <x v="0"/>
    <x v="0"/>
    <x v="0"/>
    <x v="0"/>
    <x v="0"/>
  </r>
  <r>
    <x v="219"/>
    <x v="0"/>
    <n v="0"/>
    <x v="0"/>
    <x v="0"/>
    <x v="0"/>
    <x v="0"/>
    <x v="0"/>
  </r>
  <r>
    <x v="220"/>
    <x v="0"/>
    <n v="0"/>
    <x v="0"/>
    <x v="0"/>
    <x v="0"/>
    <x v="0"/>
    <x v="0"/>
  </r>
  <r>
    <x v="221"/>
    <x v="0"/>
    <n v="0"/>
    <x v="0"/>
    <x v="0"/>
    <x v="0"/>
    <x v="0"/>
    <x v="0"/>
  </r>
  <r>
    <x v="222"/>
    <x v="0"/>
    <n v="0"/>
    <x v="0"/>
    <x v="0"/>
    <x v="0"/>
    <x v="0"/>
    <x v="0"/>
  </r>
  <r>
    <x v="223"/>
    <x v="0"/>
    <n v="0"/>
    <x v="0"/>
    <x v="0"/>
    <x v="0"/>
    <x v="0"/>
    <x v="0"/>
  </r>
  <r>
    <x v="224"/>
    <x v="0"/>
    <n v="0"/>
    <x v="0"/>
    <x v="0"/>
    <x v="0"/>
    <x v="0"/>
    <x v="0"/>
  </r>
  <r>
    <x v="225"/>
    <x v="0"/>
    <n v="0"/>
    <x v="0"/>
    <x v="0"/>
    <x v="0"/>
    <x v="0"/>
    <x v="0"/>
  </r>
  <r>
    <x v="226"/>
    <x v="0"/>
    <n v="0"/>
    <x v="0"/>
    <x v="0"/>
    <x v="0"/>
    <x v="0"/>
    <x v="0"/>
  </r>
  <r>
    <x v="227"/>
    <x v="0"/>
    <n v="0"/>
    <x v="0"/>
    <x v="0"/>
    <x v="0"/>
    <x v="0"/>
    <x v="0"/>
  </r>
  <r>
    <x v="228"/>
    <x v="0"/>
    <n v="0"/>
    <x v="0"/>
    <x v="0"/>
    <x v="0"/>
    <x v="0"/>
    <x v="0"/>
  </r>
  <r>
    <x v="229"/>
    <x v="0"/>
    <n v="0"/>
    <x v="0"/>
    <x v="0"/>
    <x v="0"/>
    <x v="0"/>
    <x v="0"/>
  </r>
  <r>
    <x v="230"/>
    <x v="0"/>
    <n v="0"/>
    <x v="0"/>
    <x v="0"/>
    <x v="0"/>
    <x v="0"/>
    <x v="0"/>
  </r>
  <r>
    <x v="231"/>
    <x v="0"/>
    <n v="0"/>
    <x v="0"/>
    <x v="0"/>
    <x v="0"/>
    <x v="0"/>
    <x v="0"/>
  </r>
  <r>
    <x v="232"/>
    <x v="0"/>
    <n v="0"/>
    <x v="0"/>
    <x v="0"/>
    <x v="0"/>
    <x v="0"/>
    <x v="0"/>
  </r>
  <r>
    <x v="233"/>
    <x v="0"/>
    <n v="0"/>
    <x v="0"/>
    <x v="0"/>
    <x v="0"/>
    <x v="0"/>
    <x v="0"/>
  </r>
  <r>
    <x v="234"/>
    <x v="0"/>
    <n v="0"/>
    <x v="0"/>
    <x v="0"/>
    <x v="0"/>
    <x v="0"/>
    <x v="0"/>
  </r>
  <r>
    <x v="235"/>
    <x v="0"/>
    <n v="0"/>
    <x v="0"/>
    <x v="0"/>
    <x v="0"/>
    <x v="0"/>
    <x v="0"/>
  </r>
  <r>
    <x v="236"/>
    <x v="0"/>
    <n v="0"/>
    <x v="0"/>
    <x v="0"/>
    <x v="0"/>
    <x v="0"/>
    <x v="0"/>
  </r>
  <r>
    <x v="237"/>
    <x v="0"/>
    <n v="0"/>
    <x v="0"/>
    <x v="0"/>
    <x v="0"/>
    <x v="0"/>
    <x v="0"/>
  </r>
  <r>
    <x v="238"/>
    <x v="0"/>
    <n v="0"/>
    <x v="0"/>
    <x v="0"/>
    <x v="0"/>
    <x v="0"/>
    <x v="0"/>
  </r>
  <r>
    <x v="239"/>
    <x v="0"/>
    <n v="0"/>
    <x v="0"/>
    <x v="0"/>
    <x v="0"/>
    <x v="0"/>
    <x v="0"/>
  </r>
  <r>
    <x v="240"/>
    <x v="0"/>
    <n v="0"/>
    <x v="0"/>
    <x v="0"/>
    <x v="0"/>
    <x v="0"/>
    <x v="0"/>
  </r>
  <r>
    <x v="241"/>
    <x v="0"/>
    <n v="0"/>
    <x v="0"/>
    <x v="0"/>
    <x v="0"/>
    <x v="0"/>
    <x v="0"/>
  </r>
  <r>
    <x v="242"/>
    <x v="0"/>
    <n v="0"/>
    <x v="0"/>
    <x v="0"/>
    <x v="0"/>
    <x v="0"/>
    <x v="0"/>
  </r>
  <r>
    <x v="243"/>
    <x v="0"/>
    <n v="0"/>
    <x v="0"/>
    <x v="0"/>
    <x v="0"/>
    <x v="0"/>
    <x v="0"/>
  </r>
  <r>
    <x v="244"/>
    <x v="0"/>
    <n v="0"/>
    <x v="0"/>
    <x v="0"/>
    <x v="0"/>
    <x v="0"/>
    <x v="0"/>
  </r>
  <r>
    <x v="245"/>
    <x v="0"/>
    <n v="0"/>
    <x v="0"/>
    <x v="0"/>
    <x v="0"/>
    <x v="0"/>
    <x v="0"/>
  </r>
  <r>
    <x v="246"/>
    <x v="0"/>
    <n v="0"/>
    <x v="0"/>
    <x v="0"/>
    <x v="0"/>
    <x v="0"/>
    <x v="0"/>
  </r>
  <r>
    <x v="247"/>
    <x v="0"/>
    <n v="0"/>
    <x v="0"/>
    <x v="0"/>
    <x v="0"/>
    <x v="0"/>
    <x v="0"/>
  </r>
  <r>
    <x v="248"/>
    <x v="0"/>
    <n v="0"/>
    <x v="0"/>
    <x v="0"/>
    <x v="0"/>
    <x v="0"/>
    <x v="0"/>
  </r>
  <r>
    <x v="249"/>
    <x v="0"/>
    <n v="0"/>
    <x v="0"/>
    <x v="0"/>
    <x v="0"/>
    <x v="0"/>
    <x v="0"/>
  </r>
  <r>
    <x v="250"/>
    <x v="0"/>
    <n v="0"/>
    <x v="0"/>
    <x v="0"/>
    <x v="0"/>
    <x v="0"/>
    <x v="0"/>
  </r>
  <r>
    <x v="251"/>
    <x v="0"/>
    <n v="0"/>
    <x v="0"/>
    <x v="0"/>
    <x v="0"/>
    <x v="0"/>
    <x v="0"/>
  </r>
  <r>
    <x v="252"/>
    <x v="0"/>
    <n v="0"/>
    <x v="0"/>
    <x v="0"/>
    <x v="0"/>
    <x v="0"/>
    <x v="0"/>
  </r>
  <r>
    <x v="253"/>
    <x v="0"/>
    <n v="0"/>
    <x v="0"/>
    <x v="0"/>
    <x v="0"/>
    <x v="0"/>
    <x v="0"/>
  </r>
  <r>
    <x v="254"/>
    <x v="0"/>
    <n v="0"/>
    <x v="0"/>
    <x v="0"/>
    <x v="0"/>
    <x v="0"/>
    <x v="0"/>
  </r>
  <r>
    <x v="255"/>
    <x v="0"/>
    <n v="0"/>
    <x v="0"/>
    <x v="0"/>
    <x v="0"/>
    <x v="0"/>
    <x v="0"/>
  </r>
  <r>
    <x v="256"/>
    <x v="0"/>
    <n v="0"/>
    <x v="0"/>
    <x v="0"/>
    <x v="0"/>
    <x v="0"/>
    <x v="0"/>
  </r>
  <r>
    <x v="257"/>
    <x v="0"/>
    <n v="0"/>
    <x v="0"/>
    <x v="0"/>
    <x v="0"/>
    <x v="0"/>
    <x v="0"/>
  </r>
  <r>
    <x v="258"/>
    <x v="0"/>
    <n v="0"/>
    <x v="0"/>
    <x v="0"/>
    <x v="0"/>
    <x v="0"/>
    <x v="0"/>
  </r>
  <r>
    <x v="259"/>
    <x v="0"/>
    <n v="0"/>
    <x v="0"/>
    <x v="0"/>
    <x v="0"/>
    <x v="0"/>
    <x v="0"/>
  </r>
  <r>
    <x v="260"/>
    <x v="0"/>
    <n v="0"/>
    <x v="0"/>
    <x v="0"/>
    <x v="0"/>
    <x v="0"/>
    <x v="0"/>
  </r>
  <r>
    <x v="261"/>
    <x v="0"/>
    <n v="0"/>
    <x v="0"/>
    <x v="0"/>
    <x v="0"/>
    <x v="0"/>
    <x v="0"/>
  </r>
  <r>
    <x v="262"/>
    <x v="0"/>
    <n v="0"/>
    <x v="0"/>
    <x v="0"/>
    <x v="0"/>
    <x v="0"/>
    <x v="0"/>
  </r>
  <r>
    <x v="263"/>
    <x v="0"/>
    <n v="0"/>
    <x v="0"/>
    <x v="0"/>
    <x v="0"/>
    <x v="0"/>
    <x v="0"/>
  </r>
  <r>
    <x v="264"/>
    <x v="0"/>
    <n v="0"/>
    <x v="0"/>
    <x v="0"/>
    <x v="0"/>
    <x v="0"/>
    <x v="0"/>
  </r>
  <r>
    <x v="265"/>
    <x v="0"/>
    <n v="0"/>
    <x v="0"/>
    <x v="0"/>
    <x v="0"/>
    <x v="0"/>
    <x v="0"/>
  </r>
  <r>
    <x v="266"/>
    <x v="0"/>
    <n v="0"/>
    <x v="0"/>
    <x v="0"/>
    <x v="0"/>
    <x v="0"/>
    <x v="0"/>
  </r>
  <r>
    <x v="267"/>
    <x v="0"/>
    <n v="0"/>
    <x v="0"/>
    <x v="0"/>
    <x v="0"/>
    <x v="0"/>
    <x v="0"/>
  </r>
  <r>
    <x v="268"/>
    <x v="0"/>
    <n v="0"/>
    <x v="0"/>
    <x v="0"/>
    <x v="0"/>
    <x v="0"/>
    <x v="0"/>
  </r>
  <r>
    <x v="269"/>
    <x v="0"/>
    <n v="0"/>
    <x v="0"/>
    <x v="0"/>
    <x v="0"/>
    <x v="0"/>
    <x v="0"/>
  </r>
  <r>
    <x v="270"/>
    <x v="0"/>
    <n v="0"/>
    <x v="0"/>
    <x v="0"/>
    <x v="0"/>
    <x v="0"/>
    <x v="0"/>
  </r>
  <r>
    <x v="271"/>
    <x v="0"/>
    <n v="0"/>
    <x v="0"/>
    <x v="0"/>
    <x v="0"/>
    <x v="0"/>
    <x v="0"/>
  </r>
  <r>
    <x v="272"/>
    <x v="0"/>
    <n v="0"/>
    <x v="0"/>
    <x v="0"/>
    <x v="0"/>
    <x v="0"/>
    <x v="0"/>
  </r>
  <r>
    <x v="273"/>
    <x v="0"/>
    <n v="0"/>
    <x v="0"/>
    <x v="0"/>
    <x v="0"/>
    <x v="0"/>
    <x v="0"/>
  </r>
  <r>
    <x v="274"/>
    <x v="0"/>
    <n v="0"/>
    <x v="0"/>
    <x v="0"/>
    <x v="0"/>
    <x v="0"/>
    <x v="0"/>
  </r>
  <r>
    <x v="275"/>
    <x v="0"/>
    <n v="0"/>
    <x v="0"/>
    <x v="0"/>
    <x v="0"/>
    <x v="0"/>
    <x v="0"/>
  </r>
  <r>
    <x v="276"/>
    <x v="0"/>
    <n v="0"/>
    <x v="0"/>
    <x v="0"/>
    <x v="0"/>
    <x v="0"/>
    <x v="0"/>
  </r>
  <r>
    <x v="277"/>
    <x v="0"/>
    <n v="0"/>
    <x v="0"/>
    <x v="0"/>
    <x v="0"/>
    <x v="0"/>
    <x v="0"/>
  </r>
  <r>
    <x v="278"/>
    <x v="0"/>
    <n v="0"/>
    <x v="0"/>
    <x v="0"/>
    <x v="0"/>
    <x v="0"/>
    <x v="0"/>
  </r>
  <r>
    <x v="279"/>
    <x v="0"/>
    <n v="0"/>
    <x v="0"/>
    <x v="0"/>
    <x v="0"/>
    <x v="0"/>
    <x v="0"/>
  </r>
  <r>
    <x v="280"/>
    <x v="0"/>
    <n v="0"/>
    <x v="0"/>
    <x v="0"/>
    <x v="0"/>
    <x v="0"/>
    <x v="0"/>
  </r>
  <r>
    <x v="281"/>
    <x v="0"/>
    <n v="0"/>
    <x v="0"/>
    <x v="0"/>
    <x v="0"/>
    <x v="0"/>
    <x v="0"/>
  </r>
  <r>
    <x v="282"/>
    <x v="0"/>
    <n v="0"/>
    <x v="0"/>
    <x v="0"/>
    <x v="0"/>
    <x v="0"/>
    <x v="0"/>
  </r>
  <r>
    <x v="283"/>
    <x v="0"/>
    <n v="0"/>
    <x v="0"/>
    <x v="0"/>
    <x v="0"/>
    <x v="0"/>
    <x v="0"/>
  </r>
  <r>
    <x v="284"/>
    <x v="0"/>
    <n v="0"/>
    <x v="0"/>
    <x v="0"/>
    <x v="0"/>
    <x v="0"/>
    <x v="0"/>
  </r>
  <r>
    <x v="285"/>
    <x v="0"/>
    <n v="0"/>
    <x v="0"/>
    <x v="0"/>
    <x v="0"/>
    <x v="0"/>
    <x v="0"/>
  </r>
  <r>
    <x v="286"/>
    <x v="0"/>
    <n v="0"/>
    <x v="0"/>
    <x v="0"/>
    <x v="0"/>
    <x v="0"/>
    <x v="0"/>
  </r>
  <r>
    <x v="287"/>
    <x v="0"/>
    <n v="0"/>
    <x v="0"/>
    <x v="0"/>
    <x v="0"/>
    <x v="0"/>
    <x v="0"/>
  </r>
  <r>
    <x v="288"/>
    <x v="0"/>
    <n v="0"/>
    <x v="0"/>
    <x v="0"/>
    <x v="0"/>
    <x v="0"/>
    <x v="0"/>
  </r>
  <r>
    <x v="289"/>
    <x v="0"/>
    <n v="0"/>
    <x v="0"/>
    <x v="0"/>
    <x v="0"/>
    <x v="0"/>
    <x v="0"/>
  </r>
  <r>
    <x v="290"/>
    <x v="0"/>
    <n v="0"/>
    <x v="0"/>
    <x v="0"/>
    <x v="0"/>
    <x v="0"/>
    <x v="0"/>
  </r>
  <r>
    <x v="291"/>
    <x v="0"/>
    <n v="0"/>
    <x v="0"/>
    <x v="0"/>
    <x v="0"/>
    <x v="0"/>
    <x v="0"/>
  </r>
  <r>
    <x v="292"/>
    <x v="0"/>
    <n v="0"/>
    <x v="0"/>
    <x v="0"/>
    <x v="0"/>
    <x v="0"/>
    <x v="0"/>
  </r>
  <r>
    <x v="293"/>
    <x v="0"/>
    <n v="0"/>
    <x v="0"/>
    <x v="0"/>
    <x v="0"/>
    <x v="0"/>
    <x v="0"/>
  </r>
  <r>
    <x v="294"/>
    <x v="0"/>
    <n v="0"/>
    <x v="0"/>
    <x v="0"/>
    <x v="0"/>
    <x v="0"/>
    <x v="0"/>
  </r>
  <r>
    <x v="295"/>
    <x v="0"/>
    <n v="0"/>
    <x v="0"/>
    <x v="0"/>
    <x v="0"/>
    <x v="0"/>
    <x v="0"/>
  </r>
  <r>
    <x v="296"/>
    <x v="0"/>
    <n v="0"/>
    <x v="0"/>
    <x v="0"/>
    <x v="0"/>
    <x v="0"/>
    <x v="0"/>
  </r>
  <r>
    <x v="297"/>
    <x v="0"/>
    <n v="0"/>
    <x v="0"/>
    <x v="0"/>
    <x v="0"/>
    <x v="0"/>
    <x v="0"/>
  </r>
  <r>
    <x v="298"/>
    <x v="0"/>
    <n v="0"/>
    <x v="0"/>
    <x v="0"/>
    <x v="0"/>
    <x v="0"/>
    <x v="0"/>
  </r>
  <r>
    <x v="299"/>
    <x v="0"/>
    <n v="0"/>
    <x v="0"/>
    <x v="0"/>
    <x v="0"/>
    <x v="0"/>
    <x v="0"/>
  </r>
  <r>
    <x v="300"/>
    <x v="0"/>
    <n v="0"/>
    <x v="0"/>
    <x v="0"/>
    <x v="0"/>
    <x v="0"/>
    <x v="0"/>
  </r>
  <r>
    <x v="301"/>
    <x v="0"/>
    <n v="0"/>
    <x v="0"/>
    <x v="0"/>
    <x v="0"/>
    <x v="0"/>
    <x v="0"/>
  </r>
  <r>
    <x v="302"/>
    <x v="0"/>
    <n v="0"/>
    <x v="0"/>
    <x v="0"/>
    <x v="0"/>
    <x v="0"/>
    <x v="0"/>
  </r>
  <r>
    <x v="303"/>
    <x v="0"/>
    <n v="0"/>
    <x v="0"/>
    <x v="0"/>
    <x v="0"/>
    <x v="0"/>
    <x v="0"/>
  </r>
  <r>
    <x v="304"/>
    <x v="0"/>
    <n v="0"/>
    <x v="0"/>
    <x v="0"/>
    <x v="0"/>
    <x v="0"/>
    <x v="0"/>
  </r>
  <r>
    <x v="305"/>
    <x v="0"/>
    <n v="0"/>
    <x v="0"/>
    <x v="0"/>
    <x v="0"/>
    <x v="0"/>
    <x v="0"/>
  </r>
  <r>
    <x v="306"/>
    <x v="0"/>
    <n v="0"/>
    <x v="0"/>
    <x v="0"/>
    <x v="0"/>
    <x v="0"/>
    <x v="0"/>
  </r>
  <r>
    <x v="307"/>
    <x v="0"/>
    <n v="0"/>
    <x v="0"/>
    <x v="0"/>
    <x v="0"/>
    <x v="0"/>
    <x v="0"/>
  </r>
  <r>
    <x v="308"/>
    <x v="0"/>
    <n v="0"/>
    <x v="0"/>
    <x v="0"/>
    <x v="0"/>
    <x v="0"/>
    <x v="0"/>
  </r>
  <r>
    <x v="309"/>
    <x v="0"/>
    <n v="0"/>
    <x v="0"/>
    <x v="0"/>
    <x v="0"/>
    <x v="0"/>
    <x v="0"/>
  </r>
  <r>
    <x v="310"/>
    <x v="0"/>
    <n v="0"/>
    <x v="0"/>
    <x v="0"/>
    <x v="0"/>
    <x v="0"/>
    <x v="0"/>
  </r>
  <r>
    <x v="311"/>
    <x v="0"/>
    <n v="0"/>
    <x v="0"/>
    <x v="0"/>
    <x v="0"/>
    <x v="0"/>
    <x v="0"/>
  </r>
  <r>
    <x v="312"/>
    <x v="0"/>
    <n v="0"/>
    <x v="0"/>
    <x v="0"/>
    <x v="0"/>
    <x v="0"/>
    <x v="0"/>
  </r>
  <r>
    <x v="313"/>
    <x v="0"/>
    <n v="0"/>
    <x v="0"/>
    <x v="0"/>
    <x v="0"/>
    <x v="0"/>
    <x v="0"/>
  </r>
  <r>
    <x v="314"/>
    <x v="0"/>
    <n v="0"/>
    <x v="0"/>
    <x v="0"/>
    <x v="0"/>
    <x v="0"/>
    <x v="0"/>
  </r>
  <r>
    <x v="315"/>
    <x v="0"/>
    <n v="0"/>
    <x v="0"/>
    <x v="0"/>
    <x v="0"/>
    <x v="0"/>
    <x v="0"/>
  </r>
  <r>
    <x v="316"/>
    <x v="0"/>
    <n v="0"/>
    <x v="0"/>
    <x v="0"/>
    <x v="0"/>
    <x v="0"/>
    <x v="0"/>
  </r>
  <r>
    <x v="317"/>
    <x v="0"/>
    <n v="0"/>
    <x v="0"/>
    <x v="0"/>
    <x v="0"/>
    <x v="0"/>
    <x v="0"/>
  </r>
  <r>
    <x v="318"/>
    <x v="0"/>
    <n v="0"/>
    <x v="0"/>
    <x v="0"/>
    <x v="0"/>
    <x v="0"/>
    <x v="0"/>
  </r>
  <r>
    <x v="319"/>
    <x v="0"/>
    <n v="0"/>
    <x v="0"/>
    <x v="0"/>
    <x v="0"/>
    <x v="0"/>
    <x v="0"/>
  </r>
  <r>
    <x v="320"/>
    <x v="0"/>
    <n v="0"/>
    <x v="0"/>
    <x v="0"/>
    <x v="0"/>
    <x v="0"/>
    <x v="0"/>
  </r>
  <r>
    <x v="321"/>
    <x v="0"/>
    <n v="0"/>
    <x v="0"/>
    <x v="0"/>
    <x v="0"/>
    <x v="0"/>
    <x v="0"/>
  </r>
  <r>
    <x v="322"/>
    <x v="0"/>
    <n v="0"/>
    <x v="0"/>
    <x v="0"/>
    <x v="0"/>
    <x v="0"/>
    <x v="0"/>
  </r>
  <r>
    <x v="323"/>
    <x v="0"/>
    <n v="0"/>
    <x v="0"/>
    <x v="0"/>
    <x v="0"/>
    <x v="0"/>
    <x v="0"/>
  </r>
  <r>
    <x v="324"/>
    <x v="0"/>
    <n v="0"/>
    <x v="0"/>
    <x v="0"/>
    <x v="0"/>
    <x v="0"/>
    <x v="0"/>
  </r>
  <r>
    <x v="325"/>
    <x v="0"/>
    <n v="0"/>
    <x v="0"/>
    <x v="0"/>
    <x v="0"/>
    <x v="0"/>
    <x v="0"/>
  </r>
  <r>
    <x v="326"/>
    <x v="0"/>
    <n v="0"/>
    <x v="0"/>
    <x v="0"/>
    <x v="0"/>
    <x v="0"/>
    <x v="0"/>
  </r>
  <r>
    <x v="327"/>
    <x v="0"/>
    <n v="0"/>
    <x v="0"/>
    <x v="0"/>
    <x v="0"/>
    <x v="0"/>
    <x v="0"/>
  </r>
  <r>
    <x v="328"/>
    <x v="0"/>
    <n v="0"/>
    <x v="0"/>
    <x v="0"/>
    <x v="0"/>
    <x v="0"/>
    <x v="0"/>
  </r>
  <r>
    <x v="329"/>
    <x v="0"/>
    <n v="0"/>
    <x v="0"/>
    <x v="0"/>
    <x v="0"/>
    <x v="0"/>
    <x v="0"/>
  </r>
  <r>
    <x v="330"/>
    <x v="0"/>
    <n v="0"/>
    <x v="0"/>
    <x v="0"/>
    <x v="0"/>
    <x v="0"/>
    <x v="0"/>
  </r>
  <r>
    <x v="331"/>
    <x v="0"/>
    <n v="0"/>
    <x v="0"/>
    <x v="0"/>
    <x v="0"/>
    <x v="0"/>
    <x v="0"/>
  </r>
  <r>
    <x v="332"/>
    <x v="0"/>
    <n v="0"/>
    <x v="0"/>
    <x v="0"/>
    <x v="0"/>
    <x v="0"/>
    <x v="0"/>
  </r>
  <r>
    <x v="333"/>
    <x v="0"/>
    <n v="0"/>
    <x v="0"/>
    <x v="0"/>
    <x v="0"/>
    <x v="0"/>
    <x v="0"/>
  </r>
  <r>
    <x v="334"/>
    <x v="0"/>
    <n v="0"/>
    <x v="0"/>
    <x v="0"/>
    <x v="0"/>
    <x v="0"/>
    <x v="0"/>
  </r>
  <r>
    <x v="335"/>
    <x v="0"/>
    <n v="0"/>
    <x v="0"/>
    <x v="0"/>
    <x v="0"/>
    <x v="0"/>
    <x v="0"/>
  </r>
  <r>
    <x v="336"/>
    <x v="0"/>
    <n v="0"/>
    <x v="0"/>
    <x v="0"/>
    <x v="0"/>
    <x v="0"/>
    <x v="0"/>
  </r>
  <r>
    <x v="337"/>
    <x v="0"/>
    <n v="0"/>
    <x v="0"/>
    <x v="0"/>
    <x v="0"/>
    <x v="0"/>
    <x v="0"/>
  </r>
  <r>
    <x v="338"/>
    <x v="0"/>
    <n v="0"/>
    <x v="0"/>
    <x v="0"/>
    <x v="0"/>
    <x v="0"/>
    <x v="0"/>
  </r>
  <r>
    <x v="339"/>
    <x v="0"/>
    <n v="0"/>
    <x v="0"/>
    <x v="0"/>
    <x v="0"/>
    <x v="0"/>
    <x v="0"/>
  </r>
  <r>
    <x v="340"/>
    <x v="0"/>
    <n v="0"/>
    <x v="0"/>
    <x v="0"/>
    <x v="0"/>
    <x v="0"/>
    <x v="0"/>
  </r>
  <r>
    <x v="341"/>
    <x v="0"/>
    <n v="0"/>
    <x v="0"/>
    <x v="0"/>
    <x v="0"/>
    <x v="0"/>
    <x v="0"/>
  </r>
  <r>
    <x v="342"/>
    <x v="0"/>
    <n v="0"/>
    <x v="0"/>
    <x v="0"/>
    <x v="0"/>
    <x v="0"/>
    <x v="0"/>
  </r>
  <r>
    <x v="343"/>
    <x v="0"/>
    <n v="0"/>
    <x v="0"/>
    <x v="0"/>
    <x v="0"/>
    <x v="0"/>
    <x v="0"/>
  </r>
  <r>
    <x v="344"/>
    <x v="0"/>
    <n v="0"/>
    <x v="0"/>
    <x v="0"/>
    <x v="0"/>
    <x v="0"/>
    <x v="0"/>
  </r>
  <r>
    <x v="345"/>
    <x v="0"/>
    <n v="0"/>
    <x v="0"/>
    <x v="0"/>
    <x v="0"/>
    <x v="0"/>
    <x v="0"/>
  </r>
  <r>
    <x v="346"/>
    <x v="0"/>
    <n v="0"/>
    <x v="0"/>
    <x v="0"/>
    <x v="0"/>
    <x v="0"/>
    <x v="0"/>
  </r>
  <r>
    <x v="347"/>
    <x v="0"/>
    <n v="0"/>
    <x v="0"/>
    <x v="0"/>
    <x v="0"/>
    <x v="0"/>
    <x v="0"/>
  </r>
  <r>
    <x v="348"/>
    <x v="0"/>
    <n v="0"/>
    <x v="0"/>
    <x v="0"/>
    <x v="0"/>
    <x v="0"/>
    <x v="0"/>
  </r>
  <r>
    <x v="349"/>
    <x v="0"/>
    <n v="0"/>
    <x v="0"/>
    <x v="0"/>
    <x v="0"/>
    <x v="0"/>
    <x v="0"/>
  </r>
  <r>
    <x v="350"/>
    <x v="0"/>
    <n v="0"/>
    <x v="0"/>
    <x v="0"/>
    <x v="0"/>
    <x v="0"/>
    <x v="0"/>
  </r>
  <r>
    <x v="351"/>
    <x v="0"/>
    <n v="0"/>
    <x v="0"/>
    <x v="0"/>
    <x v="0"/>
    <x v="0"/>
    <x v="0"/>
  </r>
  <r>
    <x v="352"/>
    <x v="0"/>
    <n v="0"/>
    <x v="0"/>
    <x v="0"/>
    <x v="0"/>
    <x v="0"/>
    <x v="0"/>
  </r>
  <r>
    <x v="353"/>
    <x v="0"/>
    <n v="0"/>
    <x v="0"/>
    <x v="0"/>
    <x v="0"/>
    <x v="0"/>
    <x v="0"/>
  </r>
  <r>
    <x v="354"/>
    <x v="0"/>
    <n v="0"/>
    <x v="0"/>
    <x v="0"/>
    <x v="0"/>
    <x v="0"/>
    <x v="0"/>
  </r>
  <r>
    <x v="355"/>
    <x v="0"/>
    <n v="0"/>
    <x v="0"/>
    <x v="0"/>
    <x v="0"/>
    <x v="0"/>
    <x v="0"/>
  </r>
  <r>
    <x v="356"/>
    <x v="0"/>
    <n v="0"/>
    <x v="0"/>
    <x v="0"/>
    <x v="0"/>
    <x v="0"/>
    <x v="0"/>
  </r>
  <r>
    <x v="357"/>
    <x v="0"/>
    <n v="0"/>
    <x v="0"/>
    <x v="0"/>
    <x v="0"/>
    <x v="0"/>
    <x v="0"/>
  </r>
  <r>
    <x v="358"/>
    <x v="0"/>
    <n v="0"/>
    <x v="0"/>
    <x v="0"/>
    <x v="0"/>
    <x v="0"/>
    <x v="0"/>
  </r>
  <r>
    <x v="359"/>
    <x v="0"/>
    <n v="0"/>
    <x v="0"/>
    <x v="0"/>
    <x v="0"/>
    <x v="0"/>
    <x v="0"/>
  </r>
  <r>
    <x v="360"/>
    <x v="0"/>
    <n v="0"/>
    <x v="0"/>
    <x v="0"/>
    <x v="0"/>
    <x v="0"/>
    <x v="0"/>
  </r>
  <r>
    <x v="361"/>
    <x v="0"/>
    <n v="0"/>
    <x v="0"/>
    <x v="0"/>
    <x v="0"/>
    <x v="0"/>
    <x v="0"/>
  </r>
  <r>
    <x v="362"/>
    <x v="0"/>
    <n v="0"/>
    <x v="0"/>
    <x v="0"/>
    <x v="0"/>
    <x v="0"/>
    <x v="0"/>
  </r>
  <r>
    <x v="363"/>
    <x v="0"/>
    <n v="0"/>
    <x v="0"/>
    <x v="0"/>
    <x v="0"/>
    <x v="0"/>
    <x v="0"/>
  </r>
  <r>
    <x v="364"/>
    <x v="0"/>
    <n v="0"/>
    <x v="0"/>
    <x v="0"/>
    <x v="0"/>
    <x v="0"/>
    <x v="0"/>
  </r>
  <r>
    <x v="365"/>
    <x v="0"/>
    <n v="0"/>
    <x v="0"/>
    <x v="0"/>
    <x v="0"/>
    <x v="0"/>
    <x v="0"/>
  </r>
  <r>
    <x v="366"/>
    <x v="0"/>
    <n v="0"/>
    <x v="0"/>
    <x v="0"/>
    <x v="0"/>
    <x v="0"/>
    <x v="0"/>
  </r>
  <r>
    <x v="367"/>
    <x v="0"/>
    <n v="0"/>
    <x v="0"/>
    <x v="0"/>
    <x v="0"/>
    <x v="0"/>
    <x v="0"/>
  </r>
  <r>
    <x v="368"/>
    <x v="0"/>
    <n v="0"/>
    <x v="0"/>
    <x v="0"/>
    <x v="0"/>
    <x v="0"/>
    <x v="0"/>
  </r>
  <r>
    <x v="369"/>
    <x v="0"/>
    <n v="0"/>
    <x v="0"/>
    <x v="0"/>
    <x v="0"/>
    <x v="0"/>
    <x v="0"/>
  </r>
  <r>
    <x v="370"/>
    <x v="0"/>
    <n v="0"/>
    <x v="0"/>
    <x v="0"/>
    <x v="0"/>
    <x v="0"/>
    <x v="0"/>
  </r>
  <r>
    <x v="371"/>
    <x v="0"/>
    <n v="0"/>
    <x v="0"/>
    <x v="0"/>
    <x v="0"/>
    <x v="0"/>
    <x v="0"/>
  </r>
  <r>
    <x v="372"/>
    <x v="0"/>
    <n v="0"/>
    <x v="0"/>
    <x v="0"/>
    <x v="0"/>
    <x v="0"/>
    <x v="0"/>
  </r>
  <r>
    <x v="373"/>
    <x v="0"/>
    <n v="0"/>
    <x v="0"/>
    <x v="0"/>
    <x v="0"/>
    <x v="0"/>
    <x v="0"/>
  </r>
  <r>
    <x v="374"/>
    <x v="0"/>
    <n v="0"/>
    <x v="0"/>
    <x v="0"/>
    <x v="0"/>
    <x v="0"/>
    <x v="0"/>
  </r>
  <r>
    <x v="375"/>
    <x v="0"/>
    <n v="0"/>
    <x v="0"/>
    <x v="0"/>
    <x v="0"/>
    <x v="0"/>
    <x v="0"/>
  </r>
  <r>
    <x v="376"/>
    <x v="0"/>
    <n v="0"/>
    <x v="0"/>
    <x v="0"/>
    <x v="0"/>
    <x v="0"/>
    <x v="0"/>
  </r>
  <r>
    <x v="377"/>
    <x v="0"/>
    <n v="0"/>
    <x v="0"/>
    <x v="0"/>
    <x v="0"/>
    <x v="0"/>
    <x v="0"/>
  </r>
  <r>
    <x v="378"/>
    <x v="0"/>
    <n v="0"/>
    <x v="0"/>
    <x v="0"/>
    <x v="0"/>
    <x v="0"/>
    <x v="0"/>
  </r>
  <r>
    <x v="379"/>
    <x v="0"/>
    <n v="0"/>
    <x v="0"/>
    <x v="0"/>
    <x v="0"/>
    <x v="0"/>
    <x v="0"/>
  </r>
  <r>
    <x v="380"/>
    <x v="0"/>
    <n v="0"/>
    <x v="0"/>
    <x v="0"/>
    <x v="0"/>
    <x v="0"/>
    <x v="0"/>
  </r>
  <r>
    <x v="381"/>
    <x v="0"/>
    <n v="0"/>
    <x v="0"/>
    <x v="0"/>
    <x v="0"/>
    <x v="0"/>
    <x v="0"/>
  </r>
  <r>
    <x v="382"/>
    <x v="0"/>
    <n v="0"/>
    <x v="0"/>
    <x v="0"/>
    <x v="0"/>
    <x v="0"/>
    <x v="0"/>
  </r>
  <r>
    <x v="383"/>
    <x v="0"/>
    <n v="0"/>
    <x v="0"/>
    <x v="0"/>
    <x v="0"/>
    <x v="0"/>
    <x v="0"/>
  </r>
  <r>
    <x v="384"/>
    <x v="0"/>
    <n v="0"/>
    <x v="0"/>
    <x v="0"/>
    <x v="0"/>
    <x v="0"/>
    <x v="0"/>
  </r>
  <r>
    <x v="385"/>
    <x v="0"/>
    <n v="0"/>
    <x v="0"/>
    <x v="0"/>
    <x v="0"/>
    <x v="0"/>
    <x v="0"/>
  </r>
  <r>
    <x v="386"/>
    <x v="0"/>
    <n v="0"/>
    <x v="0"/>
    <x v="0"/>
    <x v="0"/>
    <x v="0"/>
    <x v="0"/>
  </r>
  <r>
    <x v="387"/>
    <x v="0"/>
    <n v="0"/>
    <x v="0"/>
    <x v="0"/>
    <x v="0"/>
    <x v="0"/>
    <x v="0"/>
  </r>
  <r>
    <x v="388"/>
    <x v="0"/>
    <n v="0"/>
    <x v="0"/>
    <x v="0"/>
    <x v="0"/>
    <x v="0"/>
    <x v="0"/>
  </r>
  <r>
    <x v="389"/>
    <x v="0"/>
    <n v="0"/>
    <x v="0"/>
    <x v="0"/>
    <x v="0"/>
    <x v="0"/>
    <x v="0"/>
  </r>
  <r>
    <x v="390"/>
    <x v="0"/>
    <n v="0"/>
    <x v="0"/>
    <x v="0"/>
    <x v="0"/>
    <x v="0"/>
    <x v="0"/>
  </r>
  <r>
    <x v="391"/>
    <x v="0"/>
    <n v="0"/>
    <x v="0"/>
    <x v="0"/>
    <x v="0"/>
    <x v="0"/>
    <x v="0"/>
  </r>
  <r>
    <x v="392"/>
    <x v="0"/>
    <n v="0"/>
    <x v="0"/>
    <x v="0"/>
    <x v="0"/>
    <x v="0"/>
    <x v="0"/>
  </r>
  <r>
    <x v="393"/>
    <x v="0"/>
    <n v="0"/>
    <x v="0"/>
    <x v="0"/>
    <x v="0"/>
    <x v="0"/>
    <x v="0"/>
  </r>
  <r>
    <x v="394"/>
    <x v="0"/>
    <n v="0"/>
    <x v="0"/>
    <x v="0"/>
    <x v="0"/>
    <x v="0"/>
    <x v="0"/>
  </r>
  <r>
    <x v="395"/>
    <x v="0"/>
    <n v="0"/>
    <x v="0"/>
    <x v="0"/>
    <x v="0"/>
    <x v="0"/>
    <x v="0"/>
  </r>
  <r>
    <x v="396"/>
    <x v="0"/>
    <n v="0"/>
    <x v="0"/>
    <x v="0"/>
    <x v="0"/>
    <x v="0"/>
    <x v="0"/>
  </r>
  <r>
    <x v="397"/>
    <x v="0"/>
    <n v="0"/>
    <x v="0"/>
    <x v="0"/>
    <x v="0"/>
    <x v="0"/>
    <x v="0"/>
  </r>
  <r>
    <x v="398"/>
    <x v="0"/>
    <n v="0"/>
    <x v="0"/>
    <x v="0"/>
    <x v="0"/>
    <x v="0"/>
    <x v="0"/>
  </r>
  <r>
    <x v="399"/>
    <x v="0"/>
    <n v="0"/>
    <x v="0"/>
    <x v="0"/>
    <x v="0"/>
    <x v="0"/>
    <x v="0"/>
  </r>
  <r>
    <x v="400"/>
    <x v="0"/>
    <n v="0"/>
    <x v="0"/>
    <x v="0"/>
    <x v="0"/>
    <x v="0"/>
    <x v="0"/>
  </r>
  <r>
    <x v="401"/>
    <x v="0"/>
    <n v="0"/>
    <x v="0"/>
    <x v="0"/>
    <x v="0"/>
    <x v="0"/>
    <x v="0"/>
  </r>
  <r>
    <x v="402"/>
    <x v="0"/>
    <n v="0"/>
    <x v="0"/>
    <x v="0"/>
    <x v="0"/>
    <x v="0"/>
    <x v="0"/>
  </r>
  <r>
    <x v="403"/>
    <x v="0"/>
    <n v="0"/>
    <x v="0"/>
    <x v="0"/>
    <x v="0"/>
    <x v="0"/>
    <x v="0"/>
  </r>
  <r>
    <x v="404"/>
    <x v="0"/>
    <n v="0"/>
    <x v="0"/>
    <x v="0"/>
    <x v="0"/>
    <x v="0"/>
    <x v="0"/>
  </r>
  <r>
    <x v="405"/>
    <x v="0"/>
    <n v="0"/>
    <x v="0"/>
    <x v="0"/>
    <x v="0"/>
    <x v="0"/>
    <x v="0"/>
  </r>
  <r>
    <x v="406"/>
    <x v="0"/>
    <n v="0"/>
    <x v="0"/>
    <x v="0"/>
    <x v="0"/>
    <x v="0"/>
    <x v="0"/>
  </r>
  <r>
    <x v="407"/>
    <x v="0"/>
    <n v="0"/>
    <x v="0"/>
    <x v="0"/>
    <x v="0"/>
    <x v="0"/>
    <x v="0"/>
  </r>
  <r>
    <x v="408"/>
    <x v="0"/>
    <n v="0"/>
    <x v="0"/>
    <x v="0"/>
    <x v="0"/>
    <x v="0"/>
    <x v="0"/>
  </r>
  <r>
    <x v="409"/>
    <x v="0"/>
    <n v="0"/>
    <x v="0"/>
    <x v="0"/>
    <x v="0"/>
    <x v="0"/>
    <x v="0"/>
  </r>
  <r>
    <x v="410"/>
    <x v="0"/>
    <n v="0"/>
    <x v="0"/>
    <x v="0"/>
    <x v="0"/>
    <x v="0"/>
    <x v="0"/>
  </r>
  <r>
    <x v="411"/>
    <x v="0"/>
    <n v="0"/>
    <x v="0"/>
    <x v="0"/>
    <x v="0"/>
    <x v="0"/>
    <x v="0"/>
  </r>
  <r>
    <x v="412"/>
    <x v="0"/>
    <n v="0"/>
    <x v="0"/>
    <x v="0"/>
    <x v="0"/>
    <x v="0"/>
    <x v="0"/>
  </r>
  <r>
    <x v="413"/>
    <x v="0"/>
    <n v="0"/>
    <x v="0"/>
    <x v="0"/>
    <x v="0"/>
    <x v="0"/>
    <x v="0"/>
  </r>
  <r>
    <x v="414"/>
    <x v="0"/>
    <n v="0"/>
    <x v="0"/>
    <x v="0"/>
    <x v="0"/>
    <x v="0"/>
    <x v="0"/>
  </r>
  <r>
    <x v="415"/>
    <x v="0"/>
    <n v="0"/>
    <x v="0"/>
    <x v="0"/>
    <x v="0"/>
    <x v="0"/>
    <x v="0"/>
  </r>
  <r>
    <x v="416"/>
    <x v="0"/>
    <n v="0"/>
    <x v="0"/>
    <x v="0"/>
    <x v="0"/>
    <x v="0"/>
    <x v="0"/>
  </r>
  <r>
    <x v="417"/>
    <x v="0"/>
    <n v="0"/>
    <x v="0"/>
    <x v="0"/>
    <x v="0"/>
    <x v="0"/>
    <x v="0"/>
  </r>
  <r>
    <x v="418"/>
    <x v="0"/>
    <n v="0"/>
    <x v="0"/>
    <x v="0"/>
    <x v="0"/>
    <x v="0"/>
    <x v="0"/>
  </r>
  <r>
    <x v="419"/>
    <x v="0"/>
    <n v="0"/>
    <x v="0"/>
    <x v="0"/>
    <x v="0"/>
    <x v="0"/>
    <x v="0"/>
  </r>
  <r>
    <x v="420"/>
    <x v="0"/>
    <n v="0"/>
    <x v="0"/>
    <x v="0"/>
    <x v="0"/>
    <x v="0"/>
    <x v="0"/>
  </r>
  <r>
    <x v="421"/>
    <x v="0"/>
    <n v="0"/>
    <x v="0"/>
    <x v="0"/>
    <x v="0"/>
    <x v="0"/>
    <x v="0"/>
  </r>
  <r>
    <x v="422"/>
    <x v="0"/>
    <n v="0"/>
    <x v="0"/>
    <x v="0"/>
    <x v="0"/>
    <x v="0"/>
    <x v="0"/>
  </r>
  <r>
    <x v="423"/>
    <x v="0"/>
    <n v="0"/>
    <x v="0"/>
    <x v="0"/>
    <x v="0"/>
    <x v="0"/>
    <x v="0"/>
  </r>
  <r>
    <x v="424"/>
    <x v="0"/>
    <n v="0"/>
    <x v="0"/>
    <x v="0"/>
    <x v="0"/>
    <x v="0"/>
    <x v="0"/>
  </r>
  <r>
    <x v="425"/>
    <x v="0"/>
    <n v="0"/>
    <x v="0"/>
    <x v="0"/>
    <x v="0"/>
    <x v="0"/>
    <x v="0"/>
  </r>
  <r>
    <x v="426"/>
    <x v="0"/>
    <n v="0"/>
    <x v="0"/>
    <x v="0"/>
    <x v="0"/>
    <x v="0"/>
    <x v="0"/>
  </r>
  <r>
    <x v="427"/>
    <x v="0"/>
    <n v="0"/>
    <x v="0"/>
    <x v="0"/>
    <x v="0"/>
    <x v="0"/>
    <x v="0"/>
  </r>
  <r>
    <x v="428"/>
    <x v="0"/>
    <n v="0"/>
    <x v="0"/>
    <x v="0"/>
    <x v="0"/>
    <x v="0"/>
    <x v="0"/>
  </r>
  <r>
    <x v="429"/>
    <x v="0"/>
    <n v="0"/>
    <x v="0"/>
    <x v="0"/>
    <x v="0"/>
    <x v="0"/>
    <x v="0"/>
  </r>
  <r>
    <x v="430"/>
    <x v="0"/>
    <n v="0"/>
    <x v="0"/>
    <x v="0"/>
    <x v="0"/>
    <x v="0"/>
    <x v="0"/>
  </r>
  <r>
    <x v="431"/>
    <x v="0"/>
    <n v="0"/>
    <x v="0"/>
    <x v="0"/>
    <x v="0"/>
    <x v="0"/>
    <x v="0"/>
  </r>
  <r>
    <x v="432"/>
    <x v="0"/>
    <n v="0"/>
    <x v="0"/>
    <x v="0"/>
    <x v="0"/>
    <x v="0"/>
    <x v="0"/>
  </r>
  <r>
    <x v="433"/>
    <x v="0"/>
    <n v="0"/>
    <x v="0"/>
    <x v="0"/>
    <x v="0"/>
    <x v="0"/>
    <x v="0"/>
  </r>
  <r>
    <x v="434"/>
    <x v="0"/>
    <n v="0"/>
    <x v="0"/>
    <x v="0"/>
    <x v="0"/>
    <x v="0"/>
    <x v="0"/>
  </r>
  <r>
    <x v="435"/>
    <x v="0"/>
    <n v="0"/>
    <x v="0"/>
    <x v="0"/>
    <x v="0"/>
    <x v="0"/>
    <x v="0"/>
  </r>
  <r>
    <x v="436"/>
    <x v="0"/>
    <n v="0"/>
    <x v="0"/>
    <x v="0"/>
    <x v="0"/>
    <x v="0"/>
    <x v="0"/>
  </r>
  <r>
    <x v="437"/>
    <x v="0"/>
    <n v="0"/>
    <x v="0"/>
    <x v="0"/>
    <x v="0"/>
    <x v="0"/>
    <x v="0"/>
  </r>
  <r>
    <x v="438"/>
    <x v="0"/>
    <n v="0"/>
    <x v="0"/>
    <x v="0"/>
    <x v="0"/>
    <x v="0"/>
    <x v="0"/>
  </r>
  <r>
    <x v="439"/>
    <x v="0"/>
    <n v="0"/>
    <x v="0"/>
    <x v="0"/>
    <x v="0"/>
    <x v="0"/>
    <x v="0"/>
  </r>
  <r>
    <x v="440"/>
    <x v="0"/>
    <n v="0"/>
    <x v="0"/>
    <x v="0"/>
    <x v="0"/>
    <x v="0"/>
    <x v="0"/>
  </r>
  <r>
    <x v="441"/>
    <x v="0"/>
    <n v="0"/>
    <x v="0"/>
    <x v="0"/>
    <x v="0"/>
    <x v="0"/>
    <x v="0"/>
  </r>
  <r>
    <x v="442"/>
    <x v="0"/>
    <n v="0"/>
    <x v="0"/>
    <x v="0"/>
    <x v="0"/>
    <x v="0"/>
    <x v="0"/>
  </r>
  <r>
    <x v="443"/>
    <x v="0"/>
    <n v="0"/>
    <x v="0"/>
    <x v="0"/>
    <x v="0"/>
    <x v="0"/>
    <x v="0"/>
  </r>
  <r>
    <x v="444"/>
    <x v="0"/>
    <n v="0"/>
    <x v="0"/>
    <x v="0"/>
    <x v="0"/>
    <x v="0"/>
    <x v="0"/>
  </r>
  <r>
    <x v="445"/>
    <x v="0"/>
    <n v="0"/>
    <x v="0"/>
    <x v="0"/>
    <x v="0"/>
    <x v="0"/>
    <x v="0"/>
  </r>
  <r>
    <x v="446"/>
    <x v="0"/>
    <n v="0"/>
    <x v="0"/>
    <x v="0"/>
    <x v="0"/>
    <x v="0"/>
    <x v="0"/>
  </r>
  <r>
    <x v="447"/>
    <x v="0"/>
    <n v="0"/>
    <x v="0"/>
    <x v="0"/>
    <x v="0"/>
    <x v="0"/>
    <x v="0"/>
  </r>
  <r>
    <x v="448"/>
    <x v="0"/>
    <n v="0"/>
    <x v="0"/>
    <x v="0"/>
    <x v="0"/>
    <x v="0"/>
    <x v="0"/>
  </r>
  <r>
    <x v="449"/>
    <x v="0"/>
    <n v="0"/>
    <x v="0"/>
    <x v="0"/>
    <x v="0"/>
    <x v="0"/>
    <x v="0"/>
  </r>
  <r>
    <x v="450"/>
    <x v="0"/>
    <n v="0"/>
    <x v="0"/>
    <x v="0"/>
    <x v="0"/>
    <x v="0"/>
    <x v="0"/>
  </r>
  <r>
    <x v="451"/>
    <x v="0"/>
    <n v="0"/>
    <x v="0"/>
    <x v="0"/>
    <x v="0"/>
    <x v="0"/>
    <x v="0"/>
  </r>
  <r>
    <x v="452"/>
    <x v="0"/>
    <n v="0"/>
    <x v="0"/>
    <x v="0"/>
    <x v="0"/>
    <x v="0"/>
    <x v="0"/>
  </r>
  <r>
    <x v="453"/>
    <x v="0"/>
    <n v="0"/>
    <x v="0"/>
    <x v="0"/>
    <x v="0"/>
    <x v="0"/>
    <x v="0"/>
  </r>
  <r>
    <x v="454"/>
    <x v="0"/>
    <n v="0"/>
    <x v="0"/>
    <x v="0"/>
    <x v="0"/>
    <x v="0"/>
    <x v="0"/>
  </r>
  <r>
    <x v="455"/>
    <x v="0"/>
    <n v="0"/>
    <x v="0"/>
    <x v="0"/>
    <x v="0"/>
    <x v="0"/>
    <x v="0"/>
  </r>
  <r>
    <x v="456"/>
    <x v="0"/>
    <n v="0"/>
    <x v="0"/>
    <x v="0"/>
    <x v="0"/>
    <x v="0"/>
    <x v="0"/>
  </r>
  <r>
    <x v="457"/>
    <x v="0"/>
    <n v="0"/>
    <x v="0"/>
    <x v="0"/>
    <x v="0"/>
    <x v="0"/>
    <x v="0"/>
  </r>
  <r>
    <x v="458"/>
    <x v="0"/>
    <n v="0"/>
    <x v="0"/>
    <x v="0"/>
    <x v="0"/>
    <x v="0"/>
    <x v="0"/>
  </r>
  <r>
    <x v="459"/>
    <x v="0"/>
    <n v="0"/>
    <x v="0"/>
    <x v="0"/>
    <x v="0"/>
    <x v="0"/>
    <x v="0"/>
  </r>
  <r>
    <x v="460"/>
    <x v="0"/>
    <n v="0"/>
    <x v="0"/>
    <x v="0"/>
    <x v="0"/>
    <x v="0"/>
    <x v="0"/>
  </r>
  <r>
    <x v="461"/>
    <x v="0"/>
    <n v="0"/>
    <x v="0"/>
    <x v="0"/>
    <x v="0"/>
    <x v="0"/>
    <x v="0"/>
  </r>
  <r>
    <x v="462"/>
    <x v="0"/>
    <n v="0"/>
    <x v="0"/>
    <x v="0"/>
    <x v="0"/>
    <x v="0"/>
    <x v="0"/>
  </r>
  <r>
    <x v="463"/>
    <x v="0"/>
    <n v="0"/>
    <x v="0"/>
    <x v="0"/>
    <x v="0"/>
    <x v="0"/>
    <x v="0"/>
  </r>
  <r>
    <x v="464"/>
    <x v="0"/>
    <n v="0"/>
    <x v="0"/>
    <x v="0"/>
    <x v="0"/>
    <x v="0"/>
    <x v="0"/>
  </r>
  <r>
    <x v="465"/>
    <x v="0"/>
    <n v="0"/>
    <x v="0"/>
    <x v="0"/>
    <x v="0"/>
    <x v="0"/>
    <x v="0"/>
  </r>
  <r>
    <x v="466"/>
    <x v="0"/>
    <n v="0"/>
    <x v="0"/>
    <x v="0"/>
    <x v="0"/>
    <x v="0"/>
    <x v="0"/>
  </r>
  <r>
    <x v="467"/>
    <x v="0"/>
    <n v="0"/>
    <x v="0"/>
    <x v="0"/>
    <x v="0"/>
    <x v="0"/>
    <x v="0"/>
  </r>
  <r>
    <x v="468"/>
    <x v="0"/>
    <n v="0"/>
    <x v="0"/>
    <x v="0"/>
    <x v="0"/>
    <x v="0"/>
    <x v="0"/>
  </r>
  <r>
    <x v="469"/>
    <x v="0"/>
    <n v="0"/>
    <x v="0"/>
    <x v="0"/>
    <x v="0"/>
    <x v="0"/>
    <x v="0"/>
  </r>
  <r>
    <x v="470"/>
    <x v="0"/>
    <n v="0"/>
    <x v="0"/>
    <x v="0"/>
    <x v="0"/>
    <x v="0"/>
    <x v="0"/>
  </r>
  <r>
    <x v="471"/>
    <x v="0"/>
    <n v="0"/>
    <x v="0"/>
    <x v="0"/>
    <x v="0"/>
    <x v="0"/>
    <x v="0"/>
  </r>
  <r>
    <x v="472"/>
    <x v="0"/>
    <n v="0"/>
    <x v="0"/>
    <x v="0"/>
    <x v="0"/>
    <x v="0"/>
    <x v="0"/>
  </r>
  <r>
    <x v="473"/>
    <x v="0"/>
    <n v="0"/>
    <x v="0"/>
    <x v="0"/>
    <x v="0"/>
    <x v="0"/>
    <x v="0"/>
  </r>
  <r>
    <x v="474"/>
    <x v="0"/>
    <n v="0"/>
    <x v="0"/>
    <x v="0"/>
    <x v="0"/>
    <x v="0"/>
    <x v="0"/>
  </r>
  <r>
    <x v="475"/>
    <x v="0"/>
    <n v="0"/>
    <x v="0"/>
    <x v="0"/>
    <x v="0"/>
    <x v="0"/>
    <x v="0"/>
  </r>
  <r>
    <x v="476"/>
    <x v="0"/>
    <n v="0"/>
    <x v="0"/>
    <x v="0"/>
    <x v="0"/>
    <x v="0"/>
    <x v="0"/>
  </r>
  <r>
    <x v="477"/>
    <x v="0"/>
    <n v="0"/>
    <x v="0"/>
    <x v="0"/>
    <x v="0"/>
    <x v="0"/>
    <x v="0"/>
  </r>
  <r>
    <x v="478"/>
    <x v="0"/>
    <n v="0"/>
    <x v="0"/>
    <x v="0"/>
    <x v="0"/>
    <x v="0"/>
    <x v="0"/>
  </r>
  <r>
    <x v="479"/>
    <x v="0"/>
    <n v="0"/>
    <x v="0"/>
    <x v="0"/>
    <x v="0"/>
    <x v="0"/>
    <x v="0"/>
  </r>
  <r>
    <x v="480"/>
    <x v="0"/>
    <n v="0"/>
    <x v="0"/>
    <x v="0"/>
    <x v="0"/>
    <x v="0"/>
    <x v="0"/>
  </r>
  <r>
    <x v="481"/>
    <x v="0"/>
    <n v="0"/>
    <x v="0"/>
    <x v="0"/>
    <x v="0"/>
    <x v="0"/>
    <x v="0"/>
  </r>
  <r>
    <x v="482"/>
    <x v="0"/>
    <n v="0"/>
    <x v="0"/>
    <x v="0"/>
    <x v="0"/>
    <x v="0"/>
    <x v="0"/>
  </r>
  <r>
    <x v="483"/>
    <x v="0"/>
    <n v="0"/>
    <x v="0"/>
    <x v="0"/>
    <x v="0"/>
    <x v="0"/>
    <x v="0"/>
  </r>
  <r>
    <x v="484"/>
    <x v="0"/>
    <n v="0"/>
    <x v="0"/>
    <x v="0"/>
    <x v="0"/>
    <x v="0"/>
    <x v="0"/>
  </r>
  <r>
    <x v="485"/>
    <x v="0"/>
    <n v="0"/>
    <x v="0"/>
    <x v="0"/>
    <x v="0"/>
    <x v="0"/>
    <x v="0"/>
  </r>
  <r>
    <x v="486"/>
    <x v="0"/>
    <n v="0"/>
    <x v="0"/>
    <x v="0"/>
    <x v="0"/>
    <x v="0"/>
    <x v="0"/>
  </r>
  <r>
    <x v="487"/>
    <x v="0"/>
    <n v="0"/>
    <x v="0"/>
    <x v="0"/>
    <x v="0"/>
    <x v="0"/>
    <x v="0"/>
  </r>
  <r>
    <x v="488"/>
    <x v="0"/>
    <n v="0"/>
    <x v="0"/>
    <x v="0"/>
    <x v="0"/>
    <x v="0"/>
    <x v="0"/>
  </r>
  <r>
    <x v="489"/>
    <x v="0"/>
    <n v="0"/>
    <x v="0"/>
    <x v="0"/>
    <x v="0"/>
    <x v="0"/>
    <x v="0"/>
  </r>
  <r>
    <x v="490"/>
    <x v="0"/>
    <n v="0"/>
    <x v="0"/>
    <x v="0"/>
    <x v="0"/>
    <x v="0"/>
    <x v="0"/>
  </r>
  <r>
    <x v="491"/>
    <x v="0"/>
    <n v="0"/>
    <x v="0"/>
    <x v="0"/>
    <x v="0"/>
    <x v="0"/>
    <x v="0"/>
  </r>
  <r>
    <x v="492"/>
    <x v="0"/>
    <n v="0"/>
    <x v="0"/>
    <x v="0"/>
    <x v="0"/>
    <x v="0"/>
    <x v="0"/>
  </r>
  <r>
    <x v="493"/>
    <x v="0"/>
    <n v="0"/>
    <x v="0"/>
    <x v="0"/>
    <x v="0"/>
    <x v="0"/>
    <x v="0"/>
  </r>
  <r>
    <x v="494"/>
    <x v="0"/>
    <n v="0"/>
    <x v="0"/>
    <x v="0"/>
    <x v="0"/>
    <x v="0"/>
    <x v="0"/>
  </r>
  <r>
    <x v="495"/>
    <x v="0"/>
    <n v="0"/>
    <x v="0"/>
    <x v="0"/>
    <x v="0"/>
    <x v="0"/>
    <x v="0"/>
  </r>
  <r>
    <x v="496"/>
    <x v="0"/>
    <n v="0"/>
    <x v="0"/>
    <x v="0"/>
    <x v="0"/>
    <x v="0"/>
    <x v="0"/>
  </r>
  <r>
    <x v="497"/>
    <x v="0"/>
    <n v="0"/>
    <x v="0"/>
    <x v="0"/>
    <x v="0"/>
    <x v="0"/>
    <x v="0"/>
  </r>
  <r>
    <x v="498"/>
    <x v="0"/>
    <n v="0"/>
    <x v="0"/>
    <x v="0"/>
    <x v="0"/>
    <x v="0"/>
    <x v="0"/>
  </r>
  <r>
    <x v="499"/>
    <x v="0"/>
    <n v="0"/>
    <x v="0"/>
    <x v="0"/>
    <x v="0"/>
    <x v="0"/>
    <x v="0"/>
  </r>
  <r>
    <x v="500"/>
    <x v="0"/>
    <n v="0"/>
    <x v="0"/>
    <x v="0"/>
    <x v="0"/>
    <x v="0"/>
    <x v="0"/>
  </r>
  <r>
    <x v="501"/>
    <x v="0"/>
    <n v="0"/>
    <x v="0"/>
    <x v="0"/>
    <x v="0"/>
    <x v="0"/>
    <x v="0"/>
  </r>
  <r>
    <x v="502"/>
    <x v="0"/>
    <n v="0"/>
    <x v="0"/>
    <x v="0"/>
    <x v="0"/>
    <x v="0"/>
    <x v="0"/>
  </r>
  <r>
    <x v="503"/>
    <x v="0"/>
    <n v="0"/>
    <x v="0"/>
    <x v="0"/>
    <x v="0"/>
    <x v="0"/>
    <x v="0"/>
  </r>
  <r>
    <x v="504"/>
    <x v="0"/>
    <n v="0"/>
    <x v="0"/>
    <x v="0"/>
    <x v="0"/>
    <x v="0"/>
    <x v="0"/>
  </r>
  <r>
    <x v="505"/>
    <x v="0"/>
    <n v="0"/>
    <x v="0"/>
    <x v="0"/>
    <x v="0"/>
    <x v="0"/>
    <x v="0"/>
  </r>
  <r>
    <x v="506"/>
    <x v="0"/>
    <n v="0"/>
    <x v="0"/>
    <x v="0"/>
    <x v="0"/>
    <x v="0"/>
    <x v="0"/>
  </r>
  <r>
    <x v="507"/>
    <x v="0"/>
    <n v="0"/>
    <x v="0"/>
    <x v="0"/>
    <x v="0"/>
    <x v="0"/>
    <x v="0"/>
  </r>
  <r>
    <x v="508"/>
    <x v="0"/>
    <n v="0"/>
    <x v="0"/>
    <x v="0"/>
    <x v="0"/>
    <x v="0"/>
    <x v="0"/>
  </r>
  <r>
    <x v="509"/>
    <x v="0"/>
    <n v="0"/>
    <x v="0"/>
    <x v="0"/>
    <x v="0"/>
    <x v="0"/>
    <x v="0"/>
  </r>
  <r>
    <x v="510"/>
    <x v="0"/>
    <n v="0"/>
    <x v="0"/>
    <x v="0"/>
    <x v="0"/>
    <x v="0"/>
    <x v="0"/>
  </r>
  <r>
    <x v="511"/>
    <x v="0"/>
    <n v="0"/>
    <x v="0"/>
    <x v="0"/>
    <x v="0"/>
    <x v="0"/>
    <x v="0"/>
  </r>
  <r>
    <x v="512"/>
    <x v="0"/>
    <n v="0"/>
    <x v="0"/>
    <x v="0"/>
    <x v="0"/>
    <x v="0"/>
    <x v="0"/>
  </r>
  <r>
    <x v="513"/>
    <x v="0"/>
    <n v="0"/>
    <x v="0"/>
    <x v="0"/>
    <x v="0"/>
    <x v="0"/>
    <x v="0"/>
  </r>
  <r>
    <x v="514"/>
    <x v="0"/>
    <n v="0"/>
    <x v="0"/>
    <x v="0"/>
    <x v="0"/>
    <x v="0"/>
    <x v="0"/>
  </r>
  <r>
    <x v="515"/>
    <x v="0"/>
    <n v="0"/>
    <x v="0"/>
    <x v="0"/>
    <x v="0"/>
    <x v="0"/>
    <x v="0"/>
  </r>
  <r>
    <x v="516"/>
    <x v="0"/>
    <n v="0"/>
    <x v="0"/>
    <x v="0"/>
    <x v="0"/>
    <x v="0"/>
    <x v="0"/>
  </r>
  <r>
    <x v="517"/>
    <x v="0"/>
    <n v="0"/>
    <x v="0"/>
    <x v="0"/>
    <x v="0"/>
    <x v="0"/>
    <x v="0"/>
  </r>
  <r>
    <x v="518"/>
    <x v="0"/>
    <n v="0"/>
    <x v="0"/>
    <x v="0"/>
    <x v="0"/>
    <x v="0"/>
    <x v="0"/>
  </r>
  <r>
    <x v="519"/>
    <x v="0"/>
    <n v="0"/>
    <x v="0"/>
    <x v="0"/>
    <x v="0"/>
    <x v="0"/>
    <x v="0"/>
  </r>
  <r>
    <x v="520"/>
    <x v="0"/>
    <n v="0"/>
    <x v="0"/>
    <x v="0"/>
    <x v="0"/>
    <x v="0"/>
    <x v="0"/>
  </r>
  <r>
    <x v="521"/>
    <x v="0"/>
    <n v="0"/>
    <x v="0"/>
    <x v="0"/>
    <x v="0"/>
    <x v="0"/>
    <x v="0"/>
  </r>
  <r>
    <x v="522"/>
    <x v="0"/>
    <n v="0"/>
    <x v="0"/>
    <x v="0"/>
    <x v="0"/>
    <x v="0"/>
    <x v="0"/>
  </r>
  <r>
    <x v="523"/>
    <x v="0"/>
    <n v="0"/>
    <x v="0"/>
    <x v="0"/>
    <x v="0"/>
    <x v="0"/>
    <x v="0"/>
  </r>
  <r>
    <x v="524"/>
    <x v="0"/>
    <n v="0"/>
    <x v="0"/>
    <x v="0"/>
    <x v="0"/>
    <x v="0"/>
    <x v="0"/>
  </r>
  <r>
    <x v="525"/>
    <x v="0"/>
    <n v="0"/>
    <x v="0"/>
    <x v="0"/>
    <x v="0"/>
    <x v="0"/>
    <x v="0"/>
  </r>
  <r>
    <x v="526"/>
    <x v="0"/>
    <n v="0"/>
    <x v="0"/>
    <x v="0"/>
    <x v="0"/>
    <x v="0"/>
    <x v="0"/>
  </r>
  <r>
    <x v="527"/>
    <x v="0"/>
    <n v="0"/>
    <x v="0"/>
    <x v="0"/>
    <x v="0"/>
    <x v="0"/>
    <x v="0"/>
  </r>
  <r>
    <x v="528"/>
    <x v="0"/>
    <n v="0"/>
    <x v="0"/>
    <x v="0"/>
    <x v="0"/>
    <x v="0"/>
    <x v="0"/>
  </r>
  <r>
    <x v="529"/>
    <x v="0"/>
    <n v="0"/>
    <x v="0"/>
    <x v="0"/>
    <x v="0"/>
    <x v="0"/>
    <x v="0"/>
  </r>
  <r>
    <x v="530"/>
    <x v="0"/>
    <n v="0"/>
    <x v="0"/>
    <x v="0"/>
    <x v="0"/>
    <x v="0"/>
    <x v="0"/>
  </r>
  <r>
    <x v="531"/>
    <x v="0"/>
    <n v="0"/>
    <x v="0"/>
    <x v="0"/>
    <x v="0"/>
    <x v="0"/>
    <x v="0"/>
  </r>
  <r>
    <x v="532"/>
    <x v="0"/>
    <n v="0"/>
    <x v="0"/>
    <x v="0"/>
    <x v="0"/>
    <x v="0"/>
    <x v="0"/>
  </r>
  <r>
    <x v="533"/>
    <x v="0"/>
    <n v="0"/>
    <x v="0"/>
    <x v="0"/>
    <x v="0"/>
    <x v="0"/>
    <x v="0"/>
  </r>
  <r>
    <x v="534"/>
    <x v="0"/>
    <n v="0"/>
    <x v="0"/>
    <x v="0"/>
    <x v="0"/>
    <x v="0"/>
    <x v="0"/>
  </r>
  <r>
    <x v="535"/>
    <x v="0"/>
    <n v="0"/>
    <x v="0"/>
    <x v="0"/>
    <x v="0"/>
    <x v="0"/>
    <x v="0"/>
  </r>
  <r>
    <x v="536"/>
    <x v="0"/>
    <n v="0"/>
    <x v="0"/>
    <x v="0"/>
    <x v="0"/>
    <x v="0"/>
    <x v="0"/>
  </r>
  <r>
    <x v="537"/>
    <x v="0"/>
    <n v="0"/>
    <x v="0"/>
    <x v="0"/>
    <x v="0"/>
    <x v="0"/>
    <x v="0"/>
  </r>
  <r>
    <x v="538"/>
    <x v="0"/>
    <n v="0"/>
    <x v="0"/>
    <x v="0"/>
    <x v="0"/>
    <x v="0"/>
    <x v="0"/>
  </r>
  <r>
    <x v="539"/>
    <x v="0"/>
    <n v="0"/>
    <x v="0"/>
    <x v="0"/>
    <x v="0"/>
    <x v="0"/>
    <x v="0"/>
  </r>
  <r>
    <x v="540"/>
    <x v="0"/>
    <n v="0"/>
    <x v="0"/>
    <x v="0"/>
    <x v="0"/>
    <x v="0"/>
    <x v="0"/>
  </r>
  <r>
    <x v="541"/>
    <x v="0"/>
    <n v="0"/>
    <x v="0"/>
    <x v="0"/>
    <x v="0"/>
    <x v="0"/>
    <x v="0"/>
  </r>
  <r>
    <x v="542"/>
    <x v="0"/>
    <n v="0"/>
    <x v="0"/>
    <x v="0"/>
    <x v="0"/>
    <x v="0"/>
    <x v="0"/>
  </r>
  <r>
    <x v="543"/>
    <x v="0"/>
    <n v="0"/>
    <x v="0"/>
    <x v="0"/>
    <x v="0"/>
    <x v="0"/>
    <x v="0"/>
  </r>
  <r>
    <x v="544"/>
    <x v="0"/>
    <n v="0"/>
    <x v="0"/>
    <x v="0"/>
    <x v="0"/>
    <x v="0"/>
    <x v="0"/>
  </r>
  <r>
    <x v="545"/>
    <x v="0"/>
    <n v="0"/>
    <x v="0"/>
    <x v="0"/>
    <x v="0"/>
    <x v="0"/>
    <x v="0"/>
  </r>
  <r>
    <x v="546"/>
    <x v="0"/>
    <n v="0"/>
    <x v="0"/>
    <x v="0"/>
    <x v="0"/>
    <x v="0"/>
    <x v="0"/>
  </r>
  <r>
    <x v="547"/>
    <x v="0"/>
    <n v="0"/>
    <x v="0"/>
    <x v="0"/>
    <x v="0"/>
    <x v="0"/>
    <x v="0"/>
  </r>
  <r>
    <x v="548"/>
    <x v="0"/>
    <n v="0"/>
    <x v="0"/>
    <x v="0"/>
    <x v="0"/>
    <x v="0"/>
    <x v="0"/>
  </r>
  <r>
    <x v="549"/>
    <x v="0"/>
    <n v="0"/>
    <x v="0"/>
    <x v="0"/>
    <x v="0"/>
    <x v="0"/>
    <x v="0"/>
  </r>
  <r>
    <x v="550"/>
    <x v="0"/>
    <n v="0"/>
    <x v="0"/>
    <x v="0"/>
    <x v="0"/>
    <x v="0"/>
    <x v="0"/>
  </r>
  <r>
    <x v="551"/>
    <x v="0"/>
    <n v="0"/>
    <x v="0"/>
    <x v="0"/>
    <x v="0"/>
    <x v="0"/>
    <x v="0"/>
  </r>
  <r>
    <x v="552"/>
    <x v="0"/>
    <n v="0"/>
    <x v="0"/>
    <x v="0"/>
    <x v="0"/>
    <x v="0"/>
    <x v="0"/>
  </r>
  <r>
    <x v="553"/>
    <x v="0"/>
    <n v="0"/>
    <x v="0"/>
    <x v="0"/>
    <x v="0"/>
    <x v="0"/>
    <x v="0"/>
  </r>
  <r>
    <x v="554"/>
    <x v="0"/>
    <n v="0"/>
    <x v="0"/>
    <x v="0"/>
    <x v="0"/>
    <x v="0"/>
    <x v="0"/>
  </r>
  <r>
    <x v="555"/>
    <x v="0"/>
    <n v="0"/>
    <x v="0"/>
    <x v="0"/>
    <x v="0"/>
    <x v="0"/>
    <x v="0"/>
  </r>
  <r>
    <x v="556"/>
    <x v="0"/>
    <n v="0"/>
    <x v="0"/>
    <x v="0"/>
    <x v="0"/>
    <x v="0"/>
    <x v="0"/>
  </r>
  <r>
    <x v="557"/>
    <x v="0"/>
    <n v="0"/>
    <x v="0"/>
    <x v="0"/>
    <x v="0"/>
    <x v="0"/>
    <x v="0"/>
  </r>
  <r>
    <x v="558"/>
    <x v="0"/>
    <n v="0"/>
    <x v="0"/>
    <x v="0"/>
    <x v="0"/>
    <x v="0"/>
    <x v="0"/>
  </r>
  <r>
    <x v="559"/>
    <x v="0"/>
    <n v="0"/>
    <x v="0"/>
    <x v="0"/>
    <x v="0"/>
    <x v="0"/>
    <x v="0"/>
  </r>
  <r>
    <x v="560"/>
    <x v="0"/>
    <n v="0"/>
    <x v="0"/>
    <x v="0"/>
    <x v="0"/>
    <x v="0"/>
    <x v="0"/>
  </r>
  <r>
    <x v="561"/>
    <x v="0"/>
    <n v="0"/>
    <x v="0"/>
    <x v="0"/>
    <x v="0"/>
    <x v="0"/>
    <x v="0"/>
  </r>
  <r>
    <x v="562"/>
    <x v="0"/>
    <n v="0"/>
    <x v="0"/>
    <x v="0"/>
    <x v="0"/>
    <x v="0"/>
    <x v="0"/>
  </r>
  <r>
    <x v="563"/>
    <x v="0"/>
    <n v="0"/>
    <x v="0"/>
    <x v="0"/>
    <x v="0"/>
    <x v="0"/>
    <x v="0"/>
  </r>
  <r>
    <x v="564"/>
    <x v="0"/>
    <n v="0"/>
    <x v="0"/>
    <x v="0"/>
    <x v="0"/>
    <x v="0"/>
    <x v="0"/>
  </r>
  <r>
    <x v="565"/>
    <x v="0"/>
    <n v="0"/>
    <x v="0"/>
    <x v="0"/>
    <x v="0"/>
    <x v="0"/>
    <x v="0"/>
  </r>
  <r>
    <x v="566"/>
    <x v="0"/>
    <n v="0"/>
    <x v="0"/>
    <x v="0"/>
    <x v="0"/>
    <x v="0"/>
    <x v="0"/>
  </r>
  <r>
    <x v="567"/>
    <x v="0"/>
    <n v="0"/>
    <x v="0"/>
    <x v="0"/>
    <x v="0"/>
    <x v="0"/>
    <x v="0"/>
  </r>
  <r>
    <x v="568"/>
    <x v="0"/>
    <n v="0"/>
    <x v="0"/>
    <x v="0"/>
    <x v="0"/>
    <x v="0"/>
    <x v="0"/>
  </r>
  <r>
    <x v="569"/>
    <x v="0"/>
    <n v="0"/>
    <x v="0"/>
    <x v="0"/>
    <x v="0"/>
    <x v="0"/>
    <x v="0"/>
  </r>
  <r>
    <x v="570"/>
    <x v="0"/>
    <n v="0"/>
    <x v="0"/>
    <x v="0"/>
    <x v="0"/>
    <x v="0"/>
    <x v="0"/>
  </r>
  <r>
    <x v="571"/>
    <x v="0"/>
    <n v="0"/>
    <x v="0"/>
    <x v="0"/>
    <x v="0"/>
    <x v="0"/>
    <x v="0"/>
  </r>
  <r>
    <x v="572"/>
    <x v="0"/>
    <n v="0"/>
    <x v="0"/>
    <x v="0"/>
    <x v="0"/>
    <x v="0"/>
    <x v="0"/>
  </r>
  <r>
    <x v="573"/>
    <x v="0"/>
    <n v="0"/>
    <x v="0"/>
    <x v="0"/>
    <x v="0"/>
    <x v="0"/>
    <x v="0"/>
  </r>
  <r>
    <x v="574"/>
    <x v="0"/>
    <n v="0"/>
    <x v="0"/>
    <x v="0"/>
    <x v="0"/>
    <x v="0"/>
    <x v="0"/>
  </r>
  <r>
    <x v="575"/>
    <x v="0"/>
    <n v="0"/>
    <x v="0"/>
    <x v="0"/>
    <x v="0"/>
    <x v="0"/>
    <x v="0"/>
  </r>
  <r>
    <x v="576"/>
    <x v="0"/>
    <n v="0"/>
    <x v="0"/>
    <x v="0"/>
    <x v="0"/>
    <x v="0"/>
    <x v="0"/>
  </r>
  <r>
    <x v="577"/>
    <x v="0"/>
    <n v="0"/>
    <x v="0"/>
    <x v="0"/>
    <x v="0"/>
    <x v="0"/>
    <x v="0"/>
  </r>
  <r>
    <x v="578"/>
    <x v="0"/>
    <n v="0"/>
    <x v="0"/>
    <x v="0"/>
    <x v="0"/>
    <x v="0"/>
    <x v="0"/>
  </r>
  <r>
    <x v="579"/>
    <x v="0"/>
    <n v="0"/>
    <x v="0"/>
    <x v="0"/>
    <x v="0"/>
    <x v="0"/>
    <x v="0"/>
  </r>
  <r>
    <x v="580"/>
    <x v="0"/>
    <n v="0"/>
    <x v="0"/>
    <x v="0"/>
    <x v="0"/>
    <x v="0"/>
    <x v="0"/>
  </r>
  <r>
    <x v="581"/>
    <x v="0"/>
    <n v="0"/>
    <x v="0"/>
    <x v="0"/>
    <x v="0"/>
    <x v="0"/>
    <x v="0"/>
  </r>
  <r>
    <x v="582"/>
    <x v="0"/>
    <n v="0"/>
    <x v="0"/>
    <x v="0"/>
    <x v="0"/>
    <x v="0"/>
    <x v="0"/>
  </r>
  <r>
    <x v="583"/>
    <x v="0"/>
    <n v="0"/>
    <x v="0"/>
    <x v="0"/>
    <x v="0"/>
    <x v="0"/>
    <x v="0"/>
  </r>
  <r>
    <x v="584"/>
    <x v="0"/>
    <n v="0"/>
    <x v="0"/>
    <x v="0"/>
    <x v="0"/>
    <x v="0"/>
    <x v="0"/>
  </r>
  <r>
    <x v="585"/>
    <x v="0"/>
    <n v="0"/>
    <x v="0"/>
    <x v="0"/>
    <x v="0"/>
    <x v="0"/>
    <x v="0"/>
  </r>
  <r>
    <x v="586"/>
    <x v="0"/>
    <n v="0"/>
    <x v="0"/>
    <x v="0"/>
    <x v="0"/>
    <x v="0"/>
    <x v="0"/>
  </r>
  <r>
    <x v="587"/>
    <x v="0"/>
    <n v="0"/>
    <x v="0"/>
    <x v="0"/>
    <x v="0"/>
    <x v="0"/>
    <x v="0"/>
  </r>
  <r>
    <x v="588"/>
    <x v="0"/>
    <n v="0"/>
    <x v="0"/>
    <x v="0"/>
    <x v="0"/>
    <x v="0"/>
    <x v="0"/>
  </r>
  <r>
    <x v="589"/>
    <x v="0"/>
    <n v="0"/>
    <x v="0"/>
    <x v="0"/>
    <x v="0"/>
    <x v="0"/>
    <x v="0"/>
  </r>
  <r>
    <x v="590"/>
    <x v="0"/>
    <n v="0"/>
    <x v="0"/>
    <x v="0"/>
    <x v="0"/>
    <x v="0"/>
    <x v="0"/>
  </r>
  <r>
    <x v="591"/>
    <x v="0"/>
    <n v="0"/>
    <x v="0"/>
    <x v="0"/>
    <x v="0"/>
    <x v="0"/>
    <x v="0"/>
  </r>
  <r>
    <x v="592"/>
    <x v="0"/>
    <n v="0"/>
    <x v="0"/>
    <x v="0"/>
    <x v="0"/>
    <x v="0"/>
    <x v="0"/>
  </r>
  <r>
    <x v="593"/>
    <x v="0"/>
    <n v="0"/>
    <x v="0"/>
    <x v="0"/>
    <x v="0"/>
    <x v="0"/>
    <x v="0"/>
  </r>
  <r>
    <x v="594"/>
    <x v="0"/>
    <n v="0"/>
    <x v="0"/>
    <x v="0"/>
    <x v="0"/>
    <x v="0"/>
    <x v="0"/>
  </r>
  <r>
    <x v="595"/>
    <x v="0"/>
    <n v="0"/>
    <x v="0"/>
    <x v="0"/>
    <x v="0"/>
    <x v="0"/>
    <x v="0"/>
  </r>
  <r>
    <x v="596"/>
    <x v="0"/>
    <n v="0"/>
    <x v="0"/>
    <x v="0"/>
    <x v="0"/>
    <x v="0"/>
    <x v="0"/>
  </r>
  <r>
    <x v="597"/>
    <x v="0"/>
    <n v="0"/>
    <x v="0"/>
    <x v="0"/>
    <x v="0"/>
    <x v="0"/>
    <x v="0"/>
  </r>
  <r>
    <x v="598"/>
    <x v="0"/>
    <n v="0"/>
    <x v="0"/>
    <x v="0"/>
    <x v="0"/>
    <x v="0"/>
    <x v="0"/>
  </r>
  <r>
    <x v="599"/>
    <x v="0"/>
    <n v="0"/>
    <x v="0"/>
    <x v="0"/>
    <x v="0"/>
    <x v="0"/>
    <x v="0"/>
  </r>
  <r>
    <x v="600"/>
    <x v="0"/>
    <n v="0"/>
    <x v="0"/>
    <x v="0"/>
    <x v="0"/>
    <x v="0"/>
    <x v="0"/>
  </r>
  <r>
    <x v="601"/>
    <x v="0"/>
    <n v="0"/>
    <x v="0"/>
    <x v="0"/>
    <x v="0"/>
    <x v="0"/>
    <x v="0"/>
  </r>
  <r>
    <x v="602"/>
    <x v="0"/>
    <n v="0"/>
    <x v="0"/>
    <x v="0"/>
    <x v="0"/>
    <x v="0"/>
    <x v="0"/>
  </r>
  <r>
    <x v="603"/>
    <x v="0"/>
    <n v="0"/>
    <x v="0"/>
    <x v="0"/>
    <x v="0"/>
    <x v="0"/>
    <x v="0"/>
  </r>
  <r>
    <x v="604"/>
    <x v="0"/>
    <n v="0"/>
    <x v="0"/>
    <x v="0"/>
    <x v="0"/>
    <x v="0"/>
    <x v="0"/>
  </r>
  <r>
    <x v="605"/>
    <x v="0"/>
    <n v="0"/>
    <x v="0"/>
    <x v="0"/>
    <x v="0"/>
    <x v="0"/>
    <x v="0"/>
  </r>
  <r>
    <x v="606"/>
    <x v="0"/>
    <n v="0"/>
    <x v="0"/>
    <x v="0"/>
    <x v="0"/>
    <x v="0"/>
    <x v="0"/>
  </r>
  <r>
    <x v="607"/>
    <x v="0"/>
    <n v="0"/>
    <x v="0"/>
    <x v="0"/>
    <x v="0"/>
    <x v="0"/>
    <x v="0"/>
  </r>
  <r>
    <x v="608"/>
    <x v="0"/>
    <n v="0"/>
    <x v="0"/>
    <x v="0"/>
    <x v="0"/>
    <x v="0"/>
    <x v="0"/>
  </r>
  <r>
    <x v="609"/>
    <x v="0"/>
    <n v="0"/>
    <x v="0"/>
    <x v="0"/>
    <x v="0"/>
    <x v="0"/>
    <x v="0"/>
  </r>
  <r>
    <x v="610"/>
    <x v="0"/>
    <n v="0"/>
    <x v="0"/>
    <x v="0"/>
    <x v="0"/>
    <x v="0"/>
    <x v="0"/>
  </r>
  <r>
    <x v="611"/>
    <x v="0"/>
    <n v="0"/>
    <x v="0"/>
    <x v="0"/>
    <x v="0"/>
    <x v="0"/>
    <x v="0"/>
  </r>
  <r>
    <x v="612"/>
    <x v="0"/>
    <n v="0"/>
    <x v="0"/>
    <x v="0"/>
    <x v="0"/>
    <x v="0"/>
    <x v="0"/>
  </r>
  <r>
    <x v="613"/>
    <x v="0"/>
    <n v="0"/>
    <x v="0"/>
    <x v="0"/>
    <x v="0"/>
    <x v="0"/>
    <x v="0"/>
  </r>
  <r>
    <x v="614"/>
    <x v="0"/>
    <n v="0"/>
    <x v="0"/>
    <x v="0"/>
    <x v="0"/>
    <x v="0"/>
    <x v="0"/>
  </r>
  <r>
    <x v="615"/>
    <x v="0"/>
    <n v="0"/>
    <x v="0"/>
    <x v="0"/>
    <x v="0"/>
    <x v="0"/>
    <x v="0"/>
  </r>
  <r>
    <x v="616"/>
    <x v="0"/>
    <n v="0"/>
    <x v="0"/>
    <x v="0"/>
    <x v="0"/>
    <x v="0"/>
    <x v="0"/>
  </r>
  <r>
    <x v="617"/>
    <x v="0"/>
    <n v="0"/>
    <x v="0"/>
    <x v="0"/>
    <x v="0"/>
    <x v="0"/>
    <x v="0"/>
  </r>
  <r>
    <x v="618"/>
    <x v="0"/>
    <n v="0"/>
    <x v="0"/>
    <x v="0"/>
    <x v="0"/>
    <x v="0"/>
    <x v="0"/>
  </r>
  <r>
    <x v="619"/>
    <x v="0"/>
    <n v="0"/>
    <x v="0"/>
    <x v="0"/>
    <x v="0"/>
    <x v="0"/>
    <x v="0"/>
  </r>
  <r>
    <x v="620"/>
    <x v="0"/>
    <n v="0"/>
    <x v="0"/>
    <x v="0"/>
    <x v="0"/>
    <x v="0"/>
    <x v="0"/>
  </r>
  <r>
    <x v="621"/>
    <x v="0"/>
    <n v="0"/>
    <x v="0"/>
    <x v="0"/>
    <x v="0"/>
    <x v="0"/>
    <x v="0"/>
  </r>
  <r>
    <x v="622"/>
    <x v="0"/>
    <n v="0"/>
    <x v="0"/>
    <x v="0"/>
    <x v="0"/>
    <x v="0"/>
    <x v="0"/>
  </r>
  <r>
    <x v="623"/>
    <x v="0"/>
    <n v="0"/>
    <x v="0"/>
    <x v="0"/>
    <x v="0"/>
    <x v="0"/>
    <x v="0"/>
  </r>
  <r>
    <x v="624"/>
    <x v="0"/>
    <n v="0"/>
    <x v="0"/>
    <x v="0"/>
    <x v="0"/>
    <x v="0"/>
    <x v="0"/>
  </r>
  <r>
    <x v="625"/>
    <x v="0"/>
    <n v="0"/>
    <x v="0"/>
    <x v="0"/>
    <x v="0"/>
    <x v="0"/>
    <x v="0"/>
  </r>
  <r>
    <x v="626"/>
    <x v="0"/>
    <n v="0"/>
    <x v="0"/>
    <x v="0"/>
    <x v="0"/>
    <x v="0"/>
    <x v="0"/>
  </r>
  <r>
    <x v="627"/>
    <x v="0"/>
    <n v="0"/>
    <x v="0"/>
    <x v="0"/>
    <x v="0"/>
    <x v="0"/>
    <x v="0"/>
  </r>
  <r>
    <x v="628"/>
    <x v="0"/>
    <n v="0"/>
    <x v="0"/>
    <x v="0"/>
    <x v="0"/>
    <x v="0"/>
    <x v="0"/>
  </r>
  <r>
    <x v="629"/>
    <x v="0"/>
    <n v="0"/>
    <x v="0"/>
    <x v="0"/>
    <x v="0"/>
    <x v="0"/>
    <x v="0"/>
  </r>
  <r>
    <x v="630"/>
    <x v="0"/>
    <n v="0"/>
    <x v="0"/>
    <x v="0"/>
    <x v="0"/>
    <x v="0"/>
    <x v="0"/>
  </r>
  <r>
    <x v="631"/>
    <x v="0"/>
    <n v="0"/>
    <x v="0"/>
    <x v="0"/>
    <x v="0"/>
    <x v="0"/>
    <x v="0"/>
  </r>
  <r>
    <x v="632"/>
    <x v="0"/>
    <n v="0"/>
    <x v="0"/>
    <x v="0"/>
    <x v="0"/>
    <x v="0"/>
    <x v="0"/>
  </r>
  <r>
    <x v="633"/>
    <x v="0"/>
    <n v="0"/>
    <x v="0"/>
    <x v="0"/>
    <x v="0"/>
    <x v="0"/>
    <x v="0"/>
  </r>
  <r>
    <x v="634"/>
    <x v="0"/>
    <n v="0"/>
    <x v="0"/>
    <x v="0"/>
    <x v="0"/>
    <x v="0"/>
    <x v="0"/>
  </r>
  <r>
    <x v="635"/>
    <x v="0"/>
    <n v="0"/>
    <x v="0"/>
    <x v="0"/>
    <x v="0"/>
    <x v="0"/>
    <x v="0"/>
  </r>
  <r>
    <x v="636"/>
    <x v="0"/>
    <n v="0"/>
    <x v="0"/>
    <x v="0"/>
    <x v="0"/>
    <x v="0"/>
    <x v="0"/>
  </r>
  <r>
    <x v="637"/>
    <x v="0"/>
    <n v="0"/>
    <x v="0"/>
    <x v="0"/>
    <x v="0"/>
    <x v="0"/>
    <x v="0"/>
  </r>
  <r>
    <x v="638"/>
    <x v="0"/>
    <n v="0"/>
    <x v="0"/>
    <x v="0"/>
    <x v="0"/>
    <x v="0"/>
    <x v="0"/>
  </r>
  <r>
    <x v="639"/>
    <x v="0"/>
    <n v="0"/>
    <x v="0"/>
    <x v="0"/>
    <x v="0"/>
    <x v="0"/>
    <x v="0"/>
  </r>
  <r>
    <x v="640"/>
    <x v="0"/>
    <n v="0"/>
    <x v="0"/>
    <x v="0"/>
    <x v="0"/>
    <x v="0"/>
    <x v="0"/>
  </r>
  <r>
    <x v="641"/>
    <x v="0"/>
    <n v="0"/>
    <x v="0"/>
    <x v="0"/>
    <x v="0"/>
    <x v="0"/>
    <x v="0"/>
  </r>
  <r>
    <x v="642"/>
    <x v="0"/>
    <n v="0"/>
    <x v="0"/>
    <x v="0"/>
    <x v="0"/>
    <x v="0"/>
    <x v="0"/>
  </r>
  <r>
    <x v="643"/>
    <x v="0"/>
    <n v="0"/>
    <x v="0"/>
    <x v="0"/>
    <x v="0"/>
    <x v="0"/>
    <x v="0"/>
  </r>
  <r>
    <x v="644"/>
    <x v="0"/>
    <n v="0"/>
    <x v="0"/>
    <x v="0"/>
    <x v="0"/>
    <x v="0"/>
    <x v="0"/>
  </r>
  <r>
    <x v="645"/>
    <x v="0"/>
    <n v="0"/>
    <x v="0"/>
    <x v="0"/>
    <x v="0"/>
    <x v="0"/>
    <x v="0"/>
  </r>
  <r>
    <x v="646"/>
    <x v="0"/>
    <n v="0"/>
    <x v="0"/>
    <x v="0"/>
    <x v="0"/>
    <x v="0"/>
    <x v="0"/>
  </r>
  <r>
    <x v="647"/>
    <x v="0"/>
    <n v="0"/>
    <x v="0"/>
    <x v="0"/>
    <x v="0"/>
    <x v="0"/>
    <x v="0"/>
  </r>
  <r>
    <x v="648"/>
    <x v="0"/>
    <n v="0"/>
    <x v="0"/>
    <x v="0"/>
    <x v="0"/>
    <x v="0"/>
    <x v="0"/>
  </r>
  <r>
    <x v="649"/>
    <x v="0"/>
    <n v="0"/>
    <x v="0"/>
    <x v="0"/>
    <x v="0"/>
    <x v="0"/>
    <x v="0"/>
  </r>
  <r>
    <x v="650"/>
    <x v="0"/>
    <n v="0"/>
    <x v="0"/>
    <x v="0"/>
    <x v="0"/>
    <x v="0"/>
    <x v="0"/>
  </r>
  <r>
    <x v="651"/>
    <x v="0"/>
    <n v="0"/>
    <x v="0"/>
    <x v="0"/>
    <x v="0"/>
    <x v="0"/>
    <x v="0"/>
  </r>
  <r>
    <x v="652"/>
    <x v="0"/>
    <n v="0"/>
    <x v="0"/>
    <x v="0"/>
    <x v="0"/>
    <x v="0"/>
    <x v="0"/>
  </r>
  <r>
    <x v="653"/>
    <x v="0"/>
    <n v="0"/>
    <x v="0"/>
    <x v="0"/>
    <x v="0"/>
    <x v="0"/>
    <x v="0"/>
  </r>
  <r>
    <x v="654"/>
    <x v="0"/>
    <n v="0"/>
    <x v="0"/>
    <x v="0"/>
    <x v="0"/>
    <x v="0"/>
    <x v="0"/>
  </r>
  <r>
    <x v="655"/>
    <x v="0"/>
    <n v="0"/>
    <x v="0"/>
    <x v="0"/>
    <x v="0"/>
    <x v="0"/>
    <x v="0"/>
  </r>
  <r>
    <x v="656"/>
    <x v="0"/>
    <n v="0"/>
    <x v="0"/>
    <x v="0"/>
    <x v="0"/>
    <x v="0"/>
    <x v="0"/>
  </r>
  <r>
    <x v="657"/>
    <x v="0"/>
    <n v="0"/>
    <x v="0"/>
    <x v="0"/>
    <x v="0"/>
    <x v="0"/>
    <x v="0"/>
  </r>
  <r>
    <x v="658"/>
    <x v="0"/>
    <n v="0"/>
    <x v="0"/>
    <x v="0"/>
    <x v="0"/>
    <x v="0"/>
    <x v="0"/>
  </r>
  <r>
    <x v="659"/>
    <x v="0"/>
    <n v="0"/>
    <x v="0"/>
    <x v="0"/>
    <x v="0"/>
    <x v="0"/>
    <x v="0"/>
  </r>
  <r>
    <x v="660"/>
    <x v="0"/>
    <n v="0"/>
    <x v="0"/>
    <x v="0"/>
    <x v="0"/>
    <x v="0"/>
    <x v="0"/>
  </r>
  <r>
    <x v="661"/>
    <x v="0"/>
    <n v="0"/>
    <x v="0"/>
    <x v="0"/>
    <x v="0"/>
    <x v="0"/>
    <x v="0"/>
  </r>
  <r>
    <x v="662"/>
    <x v="0"/>
    <n v="0"/>
    <x v="0"/>
    <x v="0"/>
    <x v="0"/>
    <x v="0"/>
    <x v="0"/>
  </r>
  <r>
    <x v="663"/>
    <x v="0"/>
    <n v="0"/>
    <x v="0"/>
    <x v="0"/>
    <x v="0"/>
    <x v="0"/>
    <x v="0"/>
  </r>
  <r>
    <x v="664"/>
    <x v="0"/>
    <n v="0"/>
    <x v="0"/>
    <x v="0"/>
    <x v="0"/>
    <x v="0"/>
    <x v="0"/>
  </r>
  <r>
    <x v="665"/>
    <x v="0"/>
    <n v="0"/>
    <x v="0"/>
    <x v="0"/>
    <x v="0"/>
    <x v="0"/>
    <x v="0"/>
  </r>
  <r>
    <x v="666"/>
    <x v="0"/>
    <n v="0"/>
    <x v="0"/>
    <x v="0"/>
    <x v="0"/>
    <x v="0"/>
    <x v="0"/>
  </r>
  <r>
    <x v="667"/>
    <x v="0"/>
    <n v="0"/>
    <x v="0"/>
    <x v="0"/>
    <x v="0"/>
    <x v="0"/>
    <x v="0"/>
  </r>
  <r>
    <x v="668"/>
    <x v="0"/>
    <n v="0"/>
    <x v="0"/>
    <x v="0"/>
    <x v="0"/>
    <x v="0"/>
    <x v="0"/>
  </r>
  <r>
    <x v="669"/>
    <x v="0"/>
    <n v="0"/>
    <x v="0"/>
    <x v="0"/>
    <x v="0"/>
    <x v="0"/>
    <x v="0"/>
  </r>
  <r>
    <x v="670"/>
    <x v="0"/>
    <n v="0"/>
    <x v="0"/>
    <x v="0"/>
    <x v="0"/>
    <x v="0"/>
    <x v="0"/>
  </r>
  <r>
    <x v="671"/>
    <x v="0"/>
    <n v="0"/>
    <x v="0"/>
    <x v="0"/>
    <x v="0"/>
    <x v="0"/>
    <x v="0"/>
  </r>
  <r>
    <x v="672"/>
    <x v="0"/>
    <n v="0"/>
    <x v="0"/>
    <x v="0"/>
    <x v="0"/>
    <x v="0"/>
    <x v="0"/>
  </r>
  <r>
    <x v="673"/>
    <x v="0"/>
    <n v="0"/>
    <x v="0"/>
    <x v="0"/>
    <x v="0"/>
    <x v="0"/>
    <x v="0"/>
  </r>
  <r>
    <x v="674"/>
    <x v="0"/>
    <n v="0"/>
    <x v="0"/>
    <x v="0"/>
    <x v="0"/>
    <x v="0"/>
    <x v="0"/>
  </r>
  <r>
    <x v="675"/>
    <x v="0"/>
    <n v="0"/>
    <x v="0"/>
    <x v="0"/>
    <x v="0"/>
    <x v="0"/>
    <x v="0"/>
  </r>
  <r>
    <x v="676"/>
    <x v="0"/>
    <n v="0"/>
    <x v="0"/>
    <x v="0"/>
    <x v="0"/>
    <x v="0"/>
    <x v="0"/>
  </r>
  <r>
    <x v="677"/>
    <x v="0"/>
    <n v="0"/>
    <x v="0"/>
    <x v="0"/>
    <x v="0"/>
    <x v="0"/>
    <x v="0"/>
  </r>
  <r>
    <x v="678"/>
    <x v="0"/>
    <n v="0"/>
    <x v="0"/>
    <x v="0"/>
    <x v="0"/>
    <x v="0"/>
    <x v="0"/>
  </r>
  <r>
    <x v="679"/>
    <x v="0"/>
    <n v="0"/>
    <x v="0"/>
    <x v="0"/>
    <x v="0"/>
    <x v="0"/>
    <x v="0"/>
  </r>
  <r>
    <x v="680"/>
    <x v="0"/>
    <n v="0"/>
    <x v="0"/>
    <x v="0"/>
    <x v="0"/>
    <x v="0"/>
    <x v="0"/>
  </r>
  <r>
    <x v="681"/>
    <x v="0"/>
    <n v="0"/>
    <x v="0"/>
    <x v="0"/>
    <x v="0"/>
    <x v="0"/>
    <x v="0"/>
  </r>
  <r>
    <x v="682"/>
    <x v="0"/>
    <n v="0"/>
    <x v="0"/>
    <x v="0"/>
    <x v="0"/>
    <x v="0"/>
    <x v="0"/>
  </r>
  <r>
    <x v="683"/>
    <x v="0"/>
    <n v="0"/>
    <x v="0"/>
    <x v="0"/>
    <x v="0"/>
    <x v="0"/>
    <x v="0"/>
  </r>
  <r>
    <x v="684"/>
    <x v="0"/>
    <n v="0"/>
    <x v="0"/>
    <x v="0"/>
    <x v="0"/>
    <x v="0"/>
    <x v="0"/>
  </r>
  <r>
    <x v="685"/>
    <x v="0"/>
    <n v="0"/>
    <x v="0"/>
    <x v="0"/>
    <x v="0"/>
    <x v="0"/>
    <x v="0"/>
  </r>
  <r>
    <x v="686"/>
    <x v="0"/>
    <n v="0"/>
    <x v="0"/>
    <x v="0"/>
    <x v="0"/>
    <x v="0"/>
    <x v="0"/>
  </r>
  <r>
    <x v="687"/>
    <x v="0"/>
    <n v="0"/>
    <x v="0"/>
    <x v="0"/>
    <x v="0"/>
    <x v="0"/>
    <x v="0"/>
  </r>
  <r>
    <x v="688"/>
    <x v="0"/>
    <n v="0"/>
    <x v="0"/>
    <x v="0"/>
    <x v="0"/>
    <x v="0"/>
    <x v="0"/>
  </r>
  <r>
    <x v="689"/>
    <x v="0"/>
    <n v="0"/>
    <x v="0"/>
    <x v="0"/>
    <x v="0"/>
    <x v="0"/>
    <x v="0"/>
  </r>
  <r>
    <x v="690"/>
    <x v="0"/>
    <n v="0"/>
    <x v="0"/>
    <x v="0"/>
    <x v="0"/>
    <x v="0"/>
    <x v="0"/>
  </r>
  <r>
    <x v="691"/>
    <x v="0"/>
    <n v="0"/>
    <x v="0"/>
    <x v="0"/>
    <x v="0"/>
    <x v="0"/>
    <x v="0"/>
  </r>
  <r>
    <x v="692"/>
    <x v="0"/>
    <n v="0"/>
    <x v="0"/>
    <x v="0"/>
    <x v="0"/>
    <x v="0"/>
    <x v="0"/>
  </r>
  <r>
    <x v="693"/>
    <x v="0"/>
    <n v="0"/>
    <x v="0"/>
    <x v="0"/>
    <x v="0"/>
    <x v="0"/>
    <x v="0"/>
  </r>
  <r>
    <x v="694"/>
    <x v="0"/>
    <n v="0"/>
    <x v="0"/>
    <x v="0"/>
    <x v="0"/>
    <x v="0"/>
    <x v="0"/>
  </r>
  <r>
    <x v="695"/>
    <x v="0"/>
    <n v="0"/>
    <x v="0"/>
    <x v="0"/>
    <x v="0"/>
    <x v="0"/>
    <x v="0"/>
  </r>
  <r>
    <x v="696"/>
    <x v="0"/>
    <n v="0"/>
    <x v="0"/>
    <x v="0"/>
    <x v="0"/>
    <x v="0"/>
    <x v="0"/>
  </r>
  <r>
    <x v="697"/>
    <x v="0"/>
    <n v="0"/>
    <x v="0"/>
    <x v="0"/>
    <x v="0"/>
    <x v="0"/>
    <x v="0"/>
  </r>
  <r>
    <x v="698"/>
    <x v="0"/>
    <n v="0"/>
    <x v="0"/>
    <x v="0"/>
    <x v="0"/>
    <x v="0"/>
    <x v="0"/>
  </r>
  <r>
    <x v="699"/>
    <x v="0"/>
    <n v="0"/>
    <x v="0"/>
    <x v="0"/>
    <x v="0"/>
    <x v="0"/>
    <x v="0"/>
  </r>
  <r>
    <x v="700"/>
    <x v="0"/>
    <n v="0"/>
    <x v="0"/>
    <x v="0"/>
    <x v="0"/>
    <x v="0"/>
    <x v="0"/>
  </r>
  <r>
    <x v="701"/>
    <x v="0"/>
    <n v="0"/>
    <x v="0"/>
    <x v="0"/>
    <x v="0"/>
    <x v="0"/>
    <x v="0"/>
  </r>
  <r>
    <x v="702"/>
    <x v="0"/>
    <n v="0"/>
    <x v="0"/>
    <x v="0"/>
    <x v="0"/>
    <x v="0"/>
    <x v="0"/>
  </r>
  <r>
    <x v="703"/>
    <x v="0"/>
    <n v="0"/>
    <x v="0"/>
    <x v="0"/>
    <x v="0"/>
    <x v="0"/>
    <x v="0"/>
  </r>
  <r>
    <x v="704"/>
    <x v="0"/>
    <n v="0"/>
    <x v="0"/>
    <x v="0"/>
    <x v="0"/>
    <x v="0"/>
    <x v="0"/>
  </r>
  <r>
    <x v="705"/>
    <x v="0"/>
    <n v="0"/>
    <x v="0"/>
    <x v="0"/>
    <x v="0"/>
    <x v="0"/>
    <x v="0"/>
  </r>
  <r>
    <x v="706"/>
    <x v="0"/>
    <n v="0"/>
    <x v="0"/>
    <x v="0"/>
    <x v="0"/>
    <x v="0"/>
    <x v="0"/>
  </r>
  <r>
    <x v="707"/>
    <x v="0"/>
    <n v="0"/>
    <x v="0"/>
    <x v="0"/>
    <x v="0"/>
    <x v="0"/>
    <x v="0"/>
  </r>
  <r>
    <x v="708"/>
    <x v="0"/>
    <n v="0"/>
    <x v="0"/>
    <x v="0"/>
    <x v="0"/>
    <x v="0"/>
    <x v="0"/>
  </r>
  <r>
    <x v="709"/>
    <x v="0"/>
    <n v="0"/>
    <x v="0"/>
    <x v="0"/>
    <x v="0"/>
    <x v="0"/>
    <x v="0"/>
  </r>
  <r>
    <x v="710"/>
    <x v="0"/>
    <n v="0"/>
    <x v="0"/>
    <x v="0"/>
    <x v="0"/>
    <x v="0"/>
    <x v="0"/>
  </r>
  <r>
    <x v="711"/>
    <x v="0"/>
    <n v="0"/>
    <x v="0"/>
    <x v="0"/>
    <x v="0"/>
    <x v="0"/>
    <x v="0"/>
  </r>
  <r>
    <x v="712"/>
    <x v="0"/>
    <n v="0"/>
    <x v="0"/>
    <x v="0"/>
    <x v="0"/>
    <x v="0"/>
    <x v="0"/>
  </r>
  <r>
    <x v="713"/>
    <x v="0"/>
    <n v="0"/>
    <x v="0"/>
    <x v="0"/>
    <x v="0"/>
    <x v="0"/>
    <x v="0"/>
  </r>
  <r>
    <x v="714"/>
    <x v="0"/>
    <n v="0"/>
    <x v="0"/>
    <x v="0"/>
    <x v="0"/>
    <x v="0"/>
    <x v="0"/>
  </r>
  <r>
    <x v="715"/>
    <x v="0"/>
    <n v="0"/>
    <x v="0"/>
    <x v="0"/>
    <x v="0"/>
    <x v="0"/>
    <x v="0"/>
  </r>
  <r>
    <x v="716"/>
    <x v="0"/>
    <n v="0"/>
    <x v="0"/>
    <x v="0"/>
    <x v="0"/>
    <x v="0"/>
    <x v="0"/>
  </r>
  <r>
    <x v="717"/>
    <x v="0"/>
    <n v="0"/>
    <x v="0"/>
    <x v="0"/>
    <x v="0"/>
    <x v="0"/>
    <x v="0"/>
  </r>
  <r>
    <x v="718"/>
    <x v="0"/>
    <n v="0"/>
    <x v="0"/>
    <x v="0"/>
    <x v="0"/>
    <x v="0"/>
    <x v="0"/>
  </r>
  <r>
    <x v="719"/>
    <x v="0"/>
    <n v="0"/>
    <x v="0"/>
    <x v="0"/>
    <x v="0"/>
    <x v="0"/>
    <x v="0"/>
  </r>
  <r>
    <x v="720"/>
    <x v="0"/>
    <n v="0"/>
    <x v="0"/>
    <x v="0"/>
    <x v="0"/>
    <x v="0"/>
    <x v="0"/>
  </r>
  <r>
    <x v="721"/>
    <x v="0"/>
    <n v="0"/>
    <x v="0"/>
    <x v="0"/>
    <x v="0"/>
    <x v="0"/>
    <x v="0"/>
  </r>
  <r>
    <x v="722"/>
    <x v="0"/>
    <n v="0"/>
    <x v="0"/>
    <x v="0"/>
    <x v="0"/>
    <x v="0"/>
    <x v="0"/>
  </r>
  <r>
    <x v="723"/>
    <x v="0"/>
    <n v="0"/>
    <x v="0"/>
    <x v="0"/>
    <x v="0"/>
    <x v="0"/>
    <x v="0"/>
  </r>
  <r>
    <x v="724"/>
    <x v="0"/>
    <n v="0"/>
    <x v="0"/>
    <x v="0"/>
    <x v="0"/>
    <x v="0"/>
    <x v="0"/>
  </r>
  <r>
    <x v="725"/>
    <x v="0"/>
    <n v="0"/>
    <x v="0"/>
    <x v="0"/>
    <x v="0"/>
    <x v="0"/>
    <x v="0"/>
  </r>
  <r>
    <x v="726"/>
    <x v="0"/>
    <n v="0"/>
    <x v="0"/>
    <x v="0"/>
    <x v="0"/>
    <x v="0"/>
    <x v="0"/>
  </r>
  <r>
    <x v="727"/>
    <x v="0"/>
    <n v="0"/>
    <x v="0"/>
    <x v="0"/>
    <x v="0"/>
    <x v="0"/>
    <x v="0"/>
  </r>
  <r>
    <x v="728"/>
    <x v="0"/>
    <n v="0"/>
    <x v="0"/>
    <x v="0"/>
    <x v="0"/>
    <x v="0"/>
    <x v="0"/>
  </r>
  <r>
    <x v="729"/>
    <x v="0"/>
    <n v="0"/>
    <x v="0"/>
    <x v="0"/>
    <x v="0"/>
    <x v="0"/>
    <x v="0"/>
  </r>
  <r>
    <x v="730"/>
    <x v="0"/>
    <n v="0"/>
    <x v="0"/>
    <x v="0"/>
    <x v="0"/>
    <x v="0"/>
    <x v="0"/>
  </r>
  <r>
    <x v="731"/>
    <x v="0"/>
    <n v="0"/>
    <x v="0"/>
    <x v="0"/>
    <x v="0"/>
    <x v="0"/>
    <x v="0"/>
  </r>
  <r>
    <x v="732"/>
    <x v="0"/>
    <n v="0"/>
    <x v="0"/>
    <x v="0"/>
    <x v="0"/>
    <x v="0"/>
    <x v="0"/>
  </r>
  <r>
    <x v="733"/>
    <x v="0"/>
    <n v="0"/>
    <x v="0"/>
    <x v="0"/>
    <x v="0"/>
    <x v="0"/>
    <x v="0"/>
  </r>
  <r>
    <x v="734"/>
    <x v="0"/>
    <n v="0"/>
    <x v="0"/>
    <x v="0"/>
    <x v="0"/>
    <x v="0"/>
    <x v="0"/>
  </r>
  <r>
    <x v="735"/>
    <x v="0"/>
    <n v="0"/>
    <x v="0"/>
    <x v="0"/>
    <x v="0"/>
    <x v="0"/>
    <x v="0"/>
  </r>
  <r>
    <x v="736"/>
    <x v="0"/>
    <n v="0"/>
    <x v="0"/>
    <x v="0"/>
    <x v="0"/>
    <x v="0"/>
    <x v="0"/>
  </r>
  <r>
    <x v="737"/>
    <x v="0"/>
    <n v="0"/>
    <x v="0"/>
    <x v="0"/>
    <x v="0"/>
    <x v="0"/>
    <x v="0"/>
  </r>
  <r>
    <x v="738"/>
    <x v="0"/>
    <n v="0"/>
    <x v="0"/>
    <x v="0"/>
    <x v="0"/>
    <x v="0"/>
    <x v="0"/>
  </r>
  <r>
    <x v="739"/>
    <x v="0"/>
    <n v="0"/>
    <x v="0"/>
    <x v="0"/>
    <x v="0"/>
    <x v="0"/>
    <x v="0"/>
  </r>
  <r>
    <x v="740"/>
    <x v="0"/>
    <n v="0"/>
    <x v="0"/>
    <x v="0"/>
    <x v="0"/>
    <x v="0"/>
    <x v="0"/>
  </r>
  <r>
    <x v="741"/>
    <x v="0"/>
    <n v="0"/>
    <x v="0"/>
    <x v="0"/>
    <x v="0"/>
    <x v="0"/>
    <x v="0"/>
  </r>
  <r>
    <x v="742"/>
    <x v="0"/>
    <n v="0"/>
    <x v="0"/>
    <x v="0"/>
    <x v="0"/>
    <x v="0"/>
    <x v="0"/>
  </r>
  <r>
    <x v="743"/>
    <x v="0"/>
    <n v="0"/>
    <x v="0"/>
    <x v="0"/>
    <x v="0"/>
    <x v="0"/>
    <x v="0"/>
  </r>
  <r>
    <x v="744"/>
    <x v="0"/>
    <n v="0"/>
    <x v="0"/>
    <x v="0"/>
    <x v="0"/>
    <x v="0"/>
    <x v="0"/>
  </r>
  <r>
    <x v="745"/>
    <x v="0"/>
    <n v="0"/>
    <x v="0"/>
    <x v="0"/>
    <x v="0"/>
    <x v="0"/>
    <x v="0"/>
  </r>
  <r>
    <x v="746"/>
    <x v="0"/>
    <n v="0"/>
    <x v="0"/>
    <x v="0"/>
    <x v="0"/>
    <x v="0"/>
    <x v="0"/>
  </r>
  <r>
    <x v="747"/>
    <x v="0"/>
    <n v="0"/>
    <x v="0"/>
    <x v="0"/>
    <x v="0"/>
    <x v="0"/>
    <x v="0"/>
  </r>
  <r>
    <x v="748"/>
    <x v="0"/>
    <n v="0"/>
    <x v="0"/>
    <x v="0"/>
    <x v="0"/>
    <x v="0"/>
    <x v="0"/>
  </r>
  <r>
    <x v="749"/>
    <x v="0"/>
    <n v="0"/>
    <x v="0"/>
    <x v="0"/>
    <x v="0"/>
    <x v="0"/>
    <x v="0"/>
  </r>
  <r>
    <x v="750"/>
    <x v="0"/>
    <n v="0"/>
    <x v="0"/>
    <x v="0"/>
    <x v="0"/>
    <x v="0"/>
    <x v="0"/>
  </r>
  <r>
    <x v="751"/>
    <x v="0"/>
    <n v="0"/>
    <x v="0"/>
    <x v="0"/>
    <x v="0"/>
    <x v="0"/>
    <x v="0"/>
  </r>
  <r>
    <x v="752"/>
    <x v="0"/>
    <n v="0"/>
    <x v="0"/>
    <x v="0"/>
    <x v="0"/>
    <x v="0"/>
    <x v="0"/>
  </r>
  <r>
    <x v="753"/>
    <x v="0"/>
    <n v="0"/>
    <x v="0"/>
    <x v="0"/>
    <x v="0"/>
    <x v="0"/>
    <x v="0"/>
  </r>
  <r>
    <x v="754"/>
    <x v="0"/>
    <n v="0"/>
    <x v="0"/>
    <x v="0"/>
    <x v="0"/>
    <x v="0"/>
    <x v="0"/>
  </r>
  <r>
    <x v="755"/>
    <x v="0"/>
    <n v="0"/>
    <x v="0"/>
    <x v="0"/>
    <x v="0"/>
    <x v="0"/>
    <x v="0"/>
  </r>
  <r>
    <x v="756"/>
    <x v="0"/>
    <n v="0"/>
    <x v="0"/>
    <x v="0"/>
    <x v="0"/>
    <x v="0"/>
    <x v="0"/>
  </r>
  <r>
    <x v="757"/>
    <x v="0"/>
    <n v="0"/>
    <x v="0"/>
    <x v="0"/>
    <x v="0"/>
    <x v="0"/>
    <x v="0"/>
  </r>
  <r>
    <x v="758"/>
    <x v="0"/>
    <n v="0"/>
    <x v="0"/>
    <x v="0"/>
    <x v="0"/>
    <x v="0"/>
    <x v="0"/>
  </r>
  <r>
    <x v="759"/>
    <x v="0"/>
    <n v="0"/>
    <x v="0"/>
    <x v="0"/>
    <x v="0"/>
    <x v="0"/>
    <x v="0"/>
  </r>
  <r>
    <x v="760"/>
    <x v="0"/>
    <n v="0"/>
    <x v="0"/>
    <x v="0"/>
    <x v="0"/>
    <x v="0"/>
    <x v="0"/>
  </r>
  <r>
    <x v="761"/>
    <x v="0"/>
    <n v="0"/>
    <x v="0"/>
    <x v="0"/>
    <x v="0"/>
    <x v="0"/>
    <x v="0"/>
  </r>
  <r>
    <x v="762"/>
    <x v="0"/>
    <n v="0"/>
    <x v="0"/>
    <x v="0"/>
    <x v="0"/>
    <x v="0"/>
    <x v="0"/>
  </r>
  <r>
    <x v="763"/>
    <x v="0"/>
    <n v="0"/>
    <x v="0"/>
    <x v="0"/>
    <x v="0"/>
    <x v="0"/>
    <x v="0"/>
  </r>
  <r>
    <x v="764"/>
    <x v="0"/>
    <n v="0"/>
    <x v="0"/>
    <x v="0"/>
    <x v="0"/>
    <x v="0"/>
    <x v="0"/>
  </r>
  <r>
    <x v="765"/>
    <x v="0"/>
    <n v="0"/>
    <x v="0"/>
    <x v="0"/>
    <x v="0"/>
    <x v="0"/>
    <x v="0"/>
  </r>
  <r>
    <x v="766"/>
    <x v="0"/>
    <n v="0"/>
    <x v="0"/>
    <x v="0"/>
    <x v="0"/>
    <x v="0"/>
    <x v="0"/>
  </r>
  <r>
    <x v="767"/>
    <x v="0"/>
    <n v="0"/>
    <x v="0"/>
    <x v="0"/>
    <x v="0"/>
    <x v="0"/>
    <x v="0"/>
  </r>
  <r>
    <x v="768"/>
    <x v="0"/>
    <n v="0"/>
    <x v="0"/>
    <x v="0"/>
    <x v="0"/>
    <x v="0"/>
    <x v="0"/>
  </r>
  <r>
    <x v="769"/>
    <x v="0"/>
    <n v="0"/>
    <x v="0"/>
    <x v="0"/>
    <x v="0"/>
    <x v="0"/>
    <x v="0"/>
  </r>
  <r>
    <x v="770"/>
    <x v="0"/>
    <n v="0"/>
    <x v="0"/>
    <x v="0"/>
    <x v="0"/>
    <x v="0"/>
    <x v="0"/>
  </r>
  <r>
    <x v="771"/>
    <x v="0"/>
    <n v="0"/>
    <x v="0"/>
    <x v="0"/>
    <x v="0"/>
    <x v="0"/>
    <x v="0"/>
  </r>
  <r>
    <x v="772"/>
    <x v="0"/>
    <n v="0"/>
    <x v="0"/>
    <x v="0"/>
    <x v="0"/>
    <x v="0"/>
    <x v="0"/>
  </r>
  <r>
    <x v="773"/>
    <x v="0"/>
    <n v="0"/>
    <x v="0"/>
    <x v="0"/>
    <x v="0"/>
    <x v="0"/>
    <x v="0"/>
  </r>
  <r>
    <x v="774"/>
    <x v="0"/>
    <n v="0"/>
    <x v="0"/>
    <x v="0"/>
    <x v="0"/>
    <x v="0"/>
    <x v="0"/>
  </r>
  <r>
    <x v="775"/>
    <x v="0"/>
    <n v="0"/>
    <x v="0"/>
    <x v="0"/>
    <x v="0"/>
    <x v="0"/>
    <x v="0"/>
  </r>
  <r>
    <x v="776"/>
    <x v="0"/>
    <n v="0"/>
    <x v="0"/>
    <x v="0"/>
    <x v="0"/>
    <x v="0"/>
    <x v="0"/>
  </r>
  <r>
    <x v="777"/>
    <x v="0"/>
    <n v="0"/>
    <x v="0"/>
    <x v="0"/>
    <x v="0"/>
    <x v="0"/>
    <x v="0"/>
  </r>
  <r>
    <x v="778"/>
    <x v="0"/>
    <n v="0"/>
    <x v="0"/>
    <x v="0"/>
    <x v="0"/>
    <x v="0"/>
    <x v="0"/>
  </r>
  <r>
    <x v="779"/>
    <x v="0"/>
    <n v="0"/>
    <x v="0"/>
    <x v="0"/>
    <x v="0"/>
    <x v="0"/>
    <x v="0"/>
  </r>
  <r>
    <x v="780"/>
    <x v="0"/>
    <n v="0"/>
    <x v="0"/>
    <x v="0"/>
    <x v="0"/>
    <x v="0"/>
    <x v="0"/>
  </r>
  <r>
    <x v="781"/>
    <x v="0"/>
    <n v="0"/>
    <x v="0"/>
    <x v="0"/>
    <x v="0"/>
    <x v="0"/>
    <x v="0"/>
  </r>
  <r>
    <x v="782"/>
    <x v="0"/>
    <n v="0"/>
    <x v="0"/>
    <x v="0"/>
    <x v="0"/>
    <x v="0"/>
    <x v="0"/>
  </r>
  <r>
    <x v="783"/>
    <x v="0"/>
    <n v="0"/>
    <x v="0"/>
    <x v="0"/>
    <x v="0"/>
    <x v="0"/>
    <x v="0"/>
  </r>
  <r>
    <x v="784"/>
    <x v="0"/>
    <n v="0"/>
    <x v="0"/>
    <x v="0"/>
    <x v="0"/>
    <x v="0"/>
    <x v="0"/>
  </r>
  <r>
    <x v="785"/>
    <x v="0"/>
    <n v="0"/>
    <x v="0"/>
    <x v="0"/>
    <x v="0"/>
    <x v="0"/>
    <x v="0"/>
  </r>
  <r>
    <x v="786"/>
    <x v="0"/>
    <n v="0"/>
    <x v="0"/>
    <x v="0"/>
    <x v="0"/>
    <x v="0"/>
    <x v="0"/>
  </r>
  <r>
    <x v="787"/>
    <x v="0"/>
    <n v="0"/>
    <x v="0"/>
    <x v="0"/>
    <x v="0"/>
    <x v="0"/>
    <x v="0"/>
  </r>
  <r>
    <x v="788"/>
    <x v="0"/>
    <n v="0"/>
    <x v="0"/>
    <x v="0"/>
    <x v="0"/>
    <x v="0"/>
    <x v="0"/>
  </r>
  <r>
    <x v="789"/>
    <x v="0"/>
    <n v="0"/>
    <x v="0"/>
    <x v="0"/>
    <x v="0"/>
    <x v="0"/>
    <x v="0"/>
  </r>
  <r>
    <x v="790"/>
    <x v="0"/>
    <n v="0"/>
    <x v="0"/>
    <x v="0"/>
    <x v="0"/>
    <x v="0"/>
    <x v="0"/>
  </r>
  <r>
    <x v="791"/>
    <x v="0"/>
    <n v="0"/>
    <x v="0"/>
    <x v="0"/>
    <x v="0"/>
    <x v="0"/>
    <x v="0"/>
  </r>
  <r>
    <x v="792"/>
    <x v="0"/>
    <n v="0"/>
    <x v="0"/>
    <x v="0"/>
    <x v="0"/>
    <x v="0"/>
    <x v="0"/>
  </r>
  <r>
    <x v="793"/>
    <x v="0"/>
    <n v="0"/>
    <x v="0"/>
    <x v="0"/>
    <x v="0"/>
    <x v="0"/>
    <x v="0"/>
  </r>
  <r>
    <x v="794"/>
    <x v="0"/>
    <n v="0"/>
    <x v="0"/>
    <x v="0"/>
    <x v="0"/>
    <x v="0"/>
    <x v="0"/>
  </r>
  <r>
    <x v="795"/>
    <x v="0"/>
    <n v="0"/>
    <x v="0"/>
    <x v="0"/>
    <x v="0"/>
    <x v="0"/>
    <x v="0"/>
  </r>
  <r>
    <x v="796"/>
    <x v="0"/>
    <n v="0"/>
    <x v="0"/>
    <x v="0"/>
    <x v="0"/>
    <x v="0"/>
    <x v="0"/>
  </r>
  <r>
    <x v="797"/>
    <x v="0"/>
    <n v="0"/>
    <x v="0"/>
    <x v="0"/>
    <x v="0"/>
    <x v="0"/>
    <x v="0"/>
  </r>
  <r>
    <x v="798"/>
    <x v="0"/>
    <n v="0"/>
    <x v="0"/>
    <x v="0"/>
    <x v="0"/>
    <x v="0"/>
    <x v="0"/>
  </r>
  <r>
    <x v="799"/>
    <x v="0"/>
    <n v="0"/>
    <x v="0"/>
    <x v="0"/>
    <x v="0"/>
    <x v="0"/>
    <x v="0"/>
  </r>
  <r>
    <x v="800"/>
    <x v="0"/>
    <n v="0"/>
    <x v="0"/>
    <x v="0"/>
    <x v="0"/>
    <x v="0"/>
    <x v="0"/>
  </r>
  <r>
    <x v="801"/>
    <x v="0"/>
    <n v="0"/>
    <x v="0"/>
    <x v="0"/>
    <x v="0"/>
    <x v="0"/>
    <x v="0"/>
  </r>
  <r>
    <x v="802"/>
    <x v="0"/>
    <n v="0"/>
    <x v="0"/>
    <x v="0"/>
    <x v="0"/>
    <x v="0"/>
    <x v="0"/>
  </r>
  <r>
    <x v="803"/>
    <x v="0"/>
    <n v="0"/>
    <x v="0"/>
    <x v="0"/>
    <x v="0"/>
    <x v="0"/>
    <x v="0"/>
  </r>
  <r>
    <x v="804"/>
    <x v="0"/>
    <n v="0"/>
    <x v="0"/>
    <x v="0"/>
    <x v="0"/>
    <x v="0"/>
    <x v="0"/>
  </r>
  <r>
    <x v="805"/>
    <x v="0"/>
    <n v="0"/>
    <x v="0"/>
    <x v="0"/>
    <x v="0"/>
    <x v="0"/>
    <x v="0"/>
  </r>
  <r>
    <x v="806"/>
    <x v="0"/>
    <n v="0"/>
    <x v="0"/>
    <x v="0"/>
    <x v="0"/>
    <x v="0"/>
    <x v="0"/>
  </r>
  <r>
    <x v="807"/>
    <x v="0"/>
    <n v="0"/>
    <x v="0"/>
    <x v="0"/>
    <x v="0"/>
    <x v="0"/>
    <x v="0"/>
  </r>
  <r>
    <x v="808"/>
    <x v="0"/>
    <n v="0"/>
    <x v="0"/>
    <x v="0"/>
    <x v="0"/>
    <x v="0"/>
    <x v="0"/>
  </r>
  <r>
    <x v="809"/>
    <x v="0"/>
    <n v="0"/>
    <x v="0"/>
    <x v="0"/>
    <x v="0"/>
    <x v="0"/>
    <x v="0"/>
  </r>
  <r>
    <x v="810"/>
    <x v="0"/>
    <n v="0"/>
    <x v="0"/>
    <x v="0"/>
    <x v="0"/>
    <x v="0"/>
    <x v="0"/>
  </r>
  <r>
    <x v="811"/>
    <x v="0"/>
    <n v="0"/>
    <x v="0"/>
    <x v="0"/>
    <x v="0"/>
    <x v="0"/>
    <x v="0"/>
  </r>
  <r>
    <x v="812"/>
    <x v="0"/>
    <n v="0"/>
    <x v="0"/>
    <x v="0"/>
    <x v="0"/>
    <x v="0"/>
    <x v="0"/>
  </r>
  <r>
    <x v="813"/>
    <x v="0"/>
    <n v="0"/>
    <x v="0"/>
    <x v="0"/>
    <x v="0"/>
    <x v="0"/>
    <x v="0"/>
  </r>
  <r>
    <x v="814"/>
    <x v="0"/>
    <n v="0"/>
    <x v="0"/>
    <x v="0"/>
    <x v="0"/>
    <x v="0"/>
    <x v="0"/>
  </r>
  <r>
    <x v="815"/>
    <x v="0"/>
    <n v="0"/>
    <x v="0"/>
    <x v="0"/>
    <x v="0"/>
    <x v="0"/>
    <x v="0"/>
  </r>
  <r>
    <x v="816"/>
    <x v="0"/>
    <n v="0"/>
    <x v="0"/>
    <x v="0"/>
    <x v="0"/>
    <x v="0"/>
    <x v="0"/>
  </r>
  <r>
    <x v="817"/>
    <x v="0"/>
    <n v="0"/>
    <x v="0"/>
    <x v="0"/>
    <x v="0"/>
    <x v="0"/>
    <x v="0"/>
  </r>
  <r>
    <x v="818"/>
    <x v="0"/>
    <n v="0"/>
    <x v="0"/>
    <x v="0"/>
    <x v="0"/>
    <x v="0"/>
    <x v="0"/>
  </r>
  <r>
    <x v="819"/>
    <x v="0"/>
    <n v="0"/>
    <x v="0"/>
    <x v="0"/>
    <x v="0"/>
    <x v="0"/>
    <x v="0"/>
  </r>
  <r>
    <x v="820"/>
    <x v="0"/>
    <n v="0"/>
    <x v="0"/>
    <x v="0"/>
    <x v="0"/>
    <x v="0"/>
    <x v="0"/>
  </r>
  <r>
    <x v="821"/>
    <x v="0"/>
    <n v="0"/>
    <x v="0"/>
    <x v="0"/>
    <x v="0"/>
    <x v="0"/>
    <x v="0"/>
  </r>
  <r>
    <x v="822"/>
    <x v="0"/>
    <n v="0"/>
    <x v="0"/>
    <x v="0"/>
    <x v="0"/>
    <x v="0"/>
    <x v="0"/>
  </r>
  <r>
    <x v="823"/>
    <x v="0"/>
    <n v="0"/>
    <x v="0"/>
    <x v="0"/>
    <x v="0"/>
    <x v="0"/>
    <x v="0"/>
  </r>
  <r>
    <x v="824"/>
    <x v="0"/>
    <n v="0"/>
    <x v="0"/>
    <x v="0"/>
    <x v="0"/>
    <x v="0"/>
    <x v="0"/>
  </r>
  <r>
    <x v="825"/>
    <x v="0"/>
    <n v="0"/>
    <x v="0"/>
    <x v="0"/>
    <x v="0"/>
    <x v="0"/>
    <x v="0"/>
  </r>
  <r>
    <x v="826"/>
    <x v="0"/>
    <n v="0"/>
    <x v="0"/>
    <x v="0"/>
    <x v="0"/>
    <x v="0"/>
    <x v="0"/>
  </r>
  <r>
    <x v="827"/>
    <x v="0"/>
    <n v="0"/>
    <x v="0"/>
    <x v="0"/>
    <x v="0"/>
    <x v="0"/>
    <x v="0"/>
  </r>
  <r>
    <x v="828"/>
    <x v="0"/>
    <n v="0"/>
    <x v="0"/>
    <x v="0"/>
    <x v="0"/>
    <x v="0"/>
    <x v="0"/>
  </r>
  <r>
    <x v="829"/>
    <x v="0"/>
    <n v="0"/>
    <x v="0"/>
    <x v="0"/>
    <x v="0"/>
    <x v="0"/>
    <x v="0"/>
  </r>
  <r>
    <x v="830"/>
    <x v="0"/>
    <n v="0"/>
    <x v="0"/>
    <x v="0"/>
    <x v="0"/>
    <x v="0"/>
    <x v="0"/>
  </r>
  <r>
    <x v="831"/>
    <x v="0"/>
    <n v="0"/>
    <x v="0"/>
    <x v="0"/>
    <x v="0"/>
    <x v="0"/>
    <x v="0"/>
  </r>
  <r>
    <x v="832"/>
    <x v="0"/>
    <n v="0"/>
    <x v="0"/>
    <x v="0"/>
    <x v="0"/>
    <x v="0"/>
    <x v="0"/>
  </r>
  <r>
    <x v="833"/>
    <x v="0"/>
    <n v="0"/>
    <x v="0"/>
    <x v="0"/>
    <x v="0"/>
    <x v="0"/>
    <x v="0"/>
  </r>
  <r>
    <x v="834"/>
    <x v="0"/>
    <n v="0"/>
    <x v="0"/>
    <x v="0"/>
    <x v="0"/>
    <x v="0"/>
    <x v="0"/>
  </r>
  <r>
    <x v="835"/>
    <x v="0"/>
    <n v="0"/>
    <x v="0"/>
    <x v="0"/>
    <x v="0"/>
    <x v="0"/>
    <x v="0"/>
  </r>
  <r>
    <x v="836"/>
    <x v="0"/>
    <n v="0"/>
    <x v="0"/>
    <x v="0"/>
    <x v="0"/>
    <x v="0"/>
    <x v="0"/>
  </r>
  <r>
    <x v="837"/>
    <x v="0"/>
    <n v="0"/>
    <x v="0"/>
    <x v="0"/>
    <x v="0"/>
    <x v="0"/>
    <x v="0"/>
  </r>
  <r>
    <x v="838"/>
    <x v="0"/>
    <n v="0"/>
    <x v="0"/>
    <x v="0"/>
    <x v="0"/>
    <x v="0"/>
    <x v="0"/>
  </r>
  <r>
    <x v="839"/>
    <x v="0"/>
    <n v="0"/>
    <x v="0"/>
    <x v="0"/>
    <x v="0"/>
    <x v="0"/>
    <x v="0"/>
  </r>
  <r>
    <x v="840"/>
    <x v="0"/>
    <n v="0"/>
    <x v="0"/>
    <x v="0"/>
    <x v="0"/>
    <x v="0"/>
    <x v="0"/>
  </r>
  <r>
    <x v="841"/>
    <x v="0"/>
    <n v="0"/>
    <x v="0"/>
    <x v="0"/>
    <x v="0"/>
    <x v="0"/>
    <x v="0"/>
  </r>
  <r>
    <x v="842"/>
    <x v="0"/>
    <n v="0"/>
    <x v="0"/>
    <x v="0"/>
    <x v="0"/>
    <x v="0"/>
    <x v="0"/>
  </r>
  <r>
    <x v="843"/>
    <x v="0"/>
    <n v="0"/>
    <x v="0"/>
    <x v="0"/>
    <x v="0"/>
    <x v="0"/>
    <x v="0"/>
  </r>
  <r>
    <x v="844"/>
    <x v="0"/>
    <n v="0"/>
    <x v="0"/>
    <x v="0"/>
    <x v="0"/>
    <x v="0"/>
    <x v="0"/>
  </r>
  <r>
    <x v="845"/>
    <x v="0"/>
    <n v="0"/>
    <x v="0"/>
    <x v="0"/>
    <x v="0"/>
    <x v="0"/>
    <x v="0"/>
  </r>
  <r>
    <x v="846"/>
    <x v="0"/>
    <n v="0"/>
    <x v="0"/>
    <x v="0"/>
    <x v="0"/>
    <x v="0"/>
    <x v="0"/>
  </r>
  <r>
    <x v="847"/>
    <x v="0"/>
    <n v="0"/>
    <x v="0"/>
    <x v="0"/>
    <x v="0"/>
    <x v="0"/>
    <x v="0"/>
  </r>
  <r>
    <x v="848"/>
    <x v="0"/>
    <n v="0"/>
    <x v="0"/>
    <x v="0"/>
    <x v="0"/>
    <x v="0"/>
    <x v="0"/>
  </r>
  <r>
    <x v="849"/>
    <x v="0"/>
    <n v="0"/>
    <x v="0"/>
    <x v="0"/>
    <x v="0"/>
    <x v="0"/>
    <x v="0"/>
  </r>
  <r>
    <x v="850"/>
    <x v="0"/>
    <n v="0"/>
    <x v="0"/>
    <x v="0"/>
    <x v="0"/>
    <x v="0"/>
    <x v="0"/>
  </r>
  <r>
    <x v="851"/>
    <x v="0"/>
    <n v="0"/>
    <x v="0"/>
    <x v="0"/>
    <x v="0"/>
    <x v="0"/>
    <x v="0"/>
  </r>
  <r>
    <x v="852"/>
    <x v="0"/>
    <n v="0"/>
    <x v="0"/>
    <x v="0"/>
    <x v="0"/>
    <x v="0"/>
    <x v="0"/>
  </r>
  <r>
    <x v="853"/>
    <x v="0"/>
    <n v="0"/>
    <x v="0"/>
    <x v="0"/>
    <x v="0"/>
    <x v="0"/>
    <x v="0"/>
  </r>
  <r>
    <x v="854"/>
    <x v="0"/>
    <n v="0"/>
    <x v="0"/>
    <x v="0"/>
    <x v="0"/>
    <x v="0"/>
    <x v="0"/>
  </r>
  <r>
    <x v="855"/>
    <x v="0"/>
    <n v="0"/>
    <x v="0"/>
    <x v="0"/>
    <x v="0"/>
    <x v="0"/>
    <x v="0"/>
  </r>
  <r>
    <x v="856"/>
    <x v="0"/>
    <n v="0"/>
    <x v="0"/>
    <x v="0"/>
    <x v="0"/>
    <x v="0"/>
    <x v="0"/>
  </r>
  <r>
    <x v="857"/>
    <x v="0"/>
    <n v="0"/>
    <x v="0"/>
    <x v="0"/>
    <x v="0"/>
    <x v="0"/>
    <x v="0"/>
  </r>
  <r>
    <x v="858"/>
    <x v="0"/>
    <n v="0"/>
    <x v="0"/>
    <x v="0"/>
    <x v="0"/>
    <x v="0"/>
    <x v="0"/>
  </r>
  <r>
    <x v="859"/>
    <x v="0"/>
    <n v="0"/>
    <x v="0"/>
    <x v="0"/>
    <x v="0"/>
    <x v="0"/>
    <x v="0"/>
  </r>
  <r>
    <x v="860"/>
    <x v="0"/>
    <n v="0"/>
    <x v="0"/>
    <x v="0"/>
    <x v="0"/>
    <x v="0"/>
    <x v="0"/>
  </r>
  <r>
    <x v="861"/>
    <x v="0"/>
    <n v="0"/>
    <x v="0"/>
    <x v="0"/>
    <x v="0"/>
    <x v="0"/>
    <x v="0"/>
  </r>
  <r>
    <x v="862"/>
    <x v="0"/>
    <n v="0"/>
    <x v="0"/>
    <x v="0"/>
    <x v="0"/>
    <x v="0"/>
    <x v="0"/>
  </r>
  <r>
    <x v="863"/>
    <x v="0"/>
    <n v="0"/>
    <x v="0"/>
    <x v="0"/>
    <x v="0"/>
    <x v="0"/>
    <x v="0"/>
  </r>
  <r>
    <x v="864"/>
    <x v="0"/>
    <n v="0"/>
    <x v="0"/>
    <x v="0"/>
    <x v="0"/>
    <x v="0"/>
    <x v="0"/>
  </r>
  <r>
    <x v="865"/>
    <x v="0"/>
    <n v="0"/>
    <x v="0"/>
    <x v="0"/>
    <x v="0"/>
    <x v="0"/>
    <x v="0"/>
  </r>
  <r>
    <x v="866"/>
    <x v="0"/>
    <n v="0"/>
    <x v="0"/>
    <x v="0"/>
    <x v="0"/>
    <x v="0"/>
    <x v="0"/>
  </r>
  <r>
    <x v="867"/>
    <x v="0"/>
    <n v="0"/>
    <x v="0"/>
    <x v="0"/>
    <x v="0"/>
    <x v="0"/>
    <x v="0"/>
  </r>
  <r>
    <x v="868"/>
    <x v="0"/>
    <n v="0"/>
    <x v="0"/>
    <x v="0"/>
    <x v="0"/>
    <x v="0"/>
    <x v="0"/>
  </r>
  <r>
    <x v="869"/>
    <x v="0"/>
    <n v="0"/>
    <x v="0"/>
    <x v="0"/>
    <x v="0"/>
    <x v="0"/>
    <x v="0"/>
  </r>
  <r>
    <x v="870"/>
    <x v="0"/>
    <n v="0"/>
    <x v="0"/>
    <x v="0"/>
    <x v="0"/>
    <x v="0"/>
    <x v="0"/>
  </r>
  <r>
    <x v="871"/>
    <x v="0"/>
    <n v="0"/>
    <x v="0"/>
    <x v="0"/>
    <x v="0"/>
    <x v="0"/>
    <x v="0"/>
  </r>
  <r>
    <x v="872"/>
    <x v="0"/>
    <n v="0"/>
    <x v="0"/>
    <x v="0"/>
    <x v="0"/>
    <x v="0"/>
    <x v="0"/>
  </r>
  <r>
    <x v="873"/>
    <x v="0"/>
    <n v="0"/>
    <x v="0"/>
    <x v="0"/>
    <x v="0"/>
    <x v="0"/>
    <x v="0"/>
  </r>
  <r>
    <x v="874"/>
    <x v="0"/>
    <n v="0"/>
    <x v="0"/>
    <x v="0"/>
    <x v="0"/>
    <x v="0"/>
    <x v="0"/>
  </r>
  <r>
    <x v="875"/>
    <x v="0"/>
    <n v="0"/>
    <x v="0"/>
    <x v="0"/>
    <x v="0"/>
    <x v="0"/>
    <x v="0"/>
  </r>
  <r>
    <x v="876"/>
    <x v="0"/>
    <n v="0"/>
    <x v="0"/>
    <x v="0"/>
    <x v="0"/>
    <x v="0"/>
    <x v="0"/>
  </r>
  <r>
    <x v="877"/>
    <x v="0"/>
    <n v="0"/>
    <x v="0"/>
    <x v="0"/>
    <x v="0"/>
    <x v="0"/>
    <x v="0"/>
  </r>
  <r>
    <x v="878"/>
    <x v="0"/>
    <n v="0"/>
    <x v="0"/>
    <x v="0"/>
    <x v="0"/>
    <x v="0"/>
    <x v="0"/>
  </r>
  <r>
    <x v="879"/>
    <x v="0"/>
    <n v="0"/>
    <x v="0"/>
    <x v="0"/>
    <x v="0"/>
    <x v="0"/>
    <x v="0"/>
  </r>
  <r>
    <x v="880"/>
    <x v="0"/>
    <n v="0"/>
    <x v="0"/>
    <x v="0"/>
    <x v="0"/>
    <x v="0"/>
    <x v="0"/>
  </r>
  <r>
    <x v="881"/>
    <x v="0"/>
    <n v="0"/>
    <x v="0"/>
    <x v="0"/>
    <x v="0"/>
    <x v="0"/>
    <x v="0"/>
  </r>
  <r>
    <x v="882"/>
    <x v="0"/>
    <n v="0"/>
    <x v="0"/>
    <x v="0"/>
    <x v="0"/>
    <x v="0"/>
    <x v="0"/>
  </r>
  <r>
    <x v="883"/>
    <x v="0"/>
    <n v="0"/>
    <x v="0"/>
    <x v="0"/>
    <x v="0"/>
    <x v="0"/>
    <x v="0"/>
  </r>
  <r>
    <x v="884"/>
    <x v="0"/>
    <n v="0"/>
    <x v="0"/>
    <x v="0"/>
    <x v="0"/>
    <x v="0"/>
    <x v="0"/>
  </r>
  <r>
    <x v="885"/>
    <x v="0"/>
    <n v="0"/>
    <x v="0"/>
    <x v="0"/>
    <x v="0"/>
    <x v="0"/>
    <x v="0"/>
  </r>
  <r>
    <x v="886"/>
    <x v="0"/>
    <n v="0"/>
    <x v="0"/>
    <x v="0"/>
    <x v="0"/>
    <x v="0"/>
    <x v="0"/>
  </r>
  <r>
    <x v="887"/>
    <x v="0"/>
    <n v="0"/>
    <x v="0"/>
    <x v="0"/>
    <x v="0"/>
    <x v="0"/>
    <x v="0"/>
  </r>
  <r>
    <x v="888"/>
    <x v="0"/>
    <n v="0"/>
    <x v="0"/>
    <x v="0"/>
    <x v="0"/>
    <x v="0"/>
    <x v="0"/>
  </r>
  <r>
    <x v="889"/>
    <x v="0"/>
    <n v="0"/>
    <x v="0"/>
    <x v="0"/>
    <x v="0"/>
    <x v="0"/>
    <x v="0"/>
  </r>
  <r>
    <x v="890"/>
    <x v="0"/>
    <n v="0"/>
    <x v="0"/>
    <x v="0"/>
    <x v="0"/>
    <x v="0"/>
    <x v="0"/>
  </r>
  <r>
    <x v="891"/>
    <x v="0"/>
    <n v="0"/>
    <x v="0"/>
    <x v="0"/>
    <x v="0"/>
    <x v="0"/>
    <x v="0"/>
  </r>
  <r>
    <x v="892"/>
    <x v="0"/>
    <n v="0"/>
    <x v="0"/>
    <x v="0"/>
    <x v="0"/>
    <x v="0"/>
    <x v="0"/>
  </r>
  <r>
    <x v="893"/>
    <x v="0"/>
    <n v="0"/>
    <x v="0"/>
    <x v="0"/>
    <x v="0"/>
    <x v="0"/>
    <x v="0"/>
  </r>
  <r>
    <x v="894"/>
    <x v="0"/>
    <n v="0"/>
    <x v="0"/>
    <x v="0"/>
    <x v="0"/>
    <x v="0"/>
    <x v="0"/>
  </r>
  <r>
    <x v="895"/>
    <x v="0"/>
    <n v="0"/>
    <x v="0"/>
    <x v="0"/>
    <x v="0"/>
    <x v="0"/>
    <x v="0"/>
  </r>
  <r>
    <x v="896"/>
    <x v="0"/>
    <n v="0"/>
    <x v="0"/>
    <x v="0"/>
    <x v="0"/>
    <x v="0"/>
    <x v="0"/>
  </r>
  <r>
    <x v="897"/>
    <x v="0"/>
    <n v="0"/>
    <x v="0"/>
    <x v="0"/>
    <x v="0"/>
    <x v="0"/>
    <x v="0"/>
  </r>
  <r>
    <x v="898"/>
    <x v="0"/>
    <n v="0"/>
    <x v="0"/>
    <x v="0"/>
    <x v="0"/>
    <x v="0"/>
    <x v="0"/>
  </r>
  <r>
    <x v="899"/>
    <x v="0"/>
    <n v="0"/>
    <x v="0"/>
    <x v="0"/>
    <x v="0"/>
    <x v="0"/>
    <x v="0"/>
  </r>
  <r>
    <x v="900"/>
    <x v="0"/>
    <n v="0"/>
    <x v="0"/>
    <x v="0"/>
    <x v="0"/>
    <x v="0"/>
    <x v="0"/>
  </r>
  <r>
    <x v="901"/>
    <x v="0"/>
    <n v="0"/>
    <x v="0"/>
    <x v="0"/>
    <x v="0"/>
    <x v="0"/>
    <x v="0"/>
  </r>
  <r>
    <x v="902"/>
    <x v="0"/>
    <n v="0"/>
    <x v="0"/>
    <x v="0"/>
    <x v="0"/>
    <x v="0"/>
    <x v="0"/>
  </r>
  <r>
    <x v="903"/>
    <x v="0"/>
    <n v="0"/>
    <x v="0"/>
    <x v="0"/>
    <x v="0"/>
    <x v="0"/>
    <x v="0"/>
  </r>
  <r>
    <x v="904"/>
    <x v="0"/>
    <n v="0"/>
    <x v="0"/>
    <x v="0"/>
    <x v="0"/>
    <x v="0"/>
    <x v="0"/>
  </r>
  <r>
    <x v="905"/>
    <x v="0"/>
    <n v="0"/>
    <x v="0"/>
    <x v="0"/>
    <x v="0"/>
    <x v="0"/>
    <x v="0"/>
  </r>
  <r>
    <x v="906"/>
    <x v="0"/>
    <n v="0"/>
    <x v="0"/>
    <x v="0"/>
    <x v="0"/>
    <x v="0"/>
    <x v="0"/>
  </r>
  <r>
    <x v="907"/>
    <x v="0"/>
    <n v="0"/>
    <x v="0"/>
    <x v="0"/>
    <x v="0"/>
    <x v="0"/>
    <x v="0"/>
  </r>
  <r>
    <x v="908"/>
    <x v="0"/>
    <n v="0"/>
    <x v="0"/>
    <x v="0"/>
    <x v="0"/>
    <x v="0"/>
    <x v="0"/>
  </r>
  <r>
    <x v="909"/>
    <x v="0"/>
    <n v="0"/>
    <x v="0"/>
    <x v="0"/>
    <x v="0"/>
    <x v="0"/>
    <x v="0"/>
  </r>
  <r>
    <x v="910"/>
    <x v="0"/>
    <n v="0"/>
    <x v="0"/>
    <x v="0"/>
    <x v="0"/>
    <x v="0"/>
    <x v="0"/>
  </r>
  <r>
    <x v="911"/>
    <x v="0"/>
    <n v="0"/>
    <x v="0"/>
    <x v="0"/>
    <x v="0"/>
    <x v="0"/>
    <x v="0"/>
  </r>
  <r>
    <x v="912"/>
    <x v="0"/>
    <n v="0"/>
    <x v="0"/>
    <x v="0"/>
    <x v="0"/>
    <x v="0"/>
    <x v="0"/>
  </r>
  <r>
    <x v="913"/>
    <x v="0"/>
    <n v="0"/>
    <x v="0"/>
    <x v="0"/>
    <x v="0"/>
    <x v="0"/>
    <x v="0"/>
  </r>
  <r>
    <x v="914"/>
    <x v="0"/>
    <n v="0"/>
    <x v="0"/>
    <x v="0"/>
    <x v="0"/>
    <x v="0"/>
    <x v="0"/>
  </r>
  <r>
    <x v="915"/>
    <x v="0"/>
    <n v="0"/>
    <x v="0"/>
    <x v="0"/>
    <x v="0"/>
    <x v="0"/>
    <x v="0"/>
  </r>
  <r>
    <x v="916"/>
    <x v="0"/>
    <n v="0"/>
    <x v="0"/>
    <x v="0"/>
    <x v="0"/>
    <x v="0"/>
    <x v="0"/>
  </r>
  <r>
    <x v="917"/>
    <x v="0"/>
    <n v="0"/>
    <x v="0"/>
    <x v="0"/>
    <x v="0"/>
    <x v="0"/>
    <x v="0"/>
  </r>
  <r>
    <x v="918"/>
    <x v="0"/>
    <n v="0"/>
    <x v="0"/>
    <x v="0"/>
    <x v="0"/>
    <x v="0"/>
    <x v="0"/>
  </r>
  <r>
    <x v="919"/>
    <x v="0"/>
    <n v="0"/>
    <x v="0"/>
    <x v="0"/>
    <x v="0"/>
    <x v="0"/>
    <x v="0"/>
  </r>
  <r>
    <x v="920"/>
    <x v="0"/>
    <n v="0"/>
    <x v="0"/>
    <x v="0"/>
    <x v="0"/>
    <x v="0"/>
    <x v="0"/>
  </r>
  <r>
    <x v="921"/>
    <x v="0"/>
    <n v="0"/>
    <x v="0"/>
    <x v="0"/>
    <x v="0"/>
    <x v="0"/>
    <x v="0"/>
  </r>
  <r>
    <x v="922"/>
    <x v="0"/>
    <n v="0"/>
    <x v="0"/>
    <x v="0"/>
    <x v="0"/>
    <x v="0"/>
    <x v="0"/>
  </r>
  <r>
    <x v="923"/>
    <x v="0"/>
    <n v="0"/>
    <x v="0"/>
    <x v="0"/>
    <x v="0"/>
    <x v="0"/>
    <x v="0"/>
  </r>
  <r>
    <x v="924"/>
    <x v="0"/>
    <n v="0"/>
    <x v="0"/>
    <x v="0"/>
    <x v="0"/>
    <x v="0"/>
    <x v="0"/>
  </r>
  <r>
    <x v="925"/>
    <x v="0"/>
    <n v="0"/>
    <x v="0"/>
    <x v="0"/>
    <x v="0"/>
    <x v="0"/>
    <x v="0"/>
  </r>
  <r>
    <x v="926"/>
    <x v="0"/>
    <n v="0"/>
    <x v="0"/>
    <x v="0"/>
    <x v="0"/>
    <x v="0"/>
    <x v="0"/>
  </r>
  <r>
    <x v="927"/>
    <x v="0"/>
    <n v="0"/>
    <x v="0"/>
    <x v="0"/>
    <x v="0"/>
    <x v="0"/>
    <x v="0"/>
  </r>
  <r>
    <x v="928"/>
    <x v="0"/>
    <n v="0"/>
    <x v="0"/>
    <x v="0"/>
    <x v="0"/>
    <x v="0"/>
    <x v="0"/>
  </r>
  <r>
    <x v="929"/>
    <x v="0"/>
    <n v="0"/>
    <x v="0"/>
    <x v="0"/>
    <x v="0"/>
    <x v="0"/>
    <x v="0"/>
  </r>
  <r>
    <x v="930"/>
    <x v="0"/>
    <n v="0"/>
    <x v="0"/>
    <x v="0"/>
    <x v="0"/>
    <x v="0"/>
    <x v="0"/>
  </r>
  <r>
    <x v="931"/>
    <x v="0"/>
    <n v="0"/>
    <x v="0"/>
    <x v="0"/>
    <x v="0"/>
    <x v="0"/>
    <x v="0"/>
  </r>
  <r>
    <x v="932"/>
    <x v="0"/>
    <n v="0"/>
    <x v="0"/>
    <x v="0"/>
    <x v="0"/>
    <x v="0"/>
    <x v="0"/>
  </r>
  <r>
    <x v="933"/>
    <x v="0"/>
    <n v="0"/>
    <x v="0"/>
    <x v="0"/>
    <x v="0"/>
    <x v="0"/>
    <x v="0"/>
  </r>
  <r>
    <x v="934"/>
    <x v="0"/>
    <n v="0"/>
    <x v="0"/>
    <x v="0"/>
    <x v="0"/>
    <x v="0"/>
    <x v="0"/>
  </r>
  <r>
    <x v="935"/>
    <x v="0"/>
    <n v="0"/>
    <x v="0"/>
    <x v="0"/>
    <x v="0"/>
    <x v="0"/>
    <x v="0"/>
  </r>
  <r>
    <x v="936"/>
    <x v="0"/>
    <n v="0"/>
    <x v="0"/>
    <x v="0"/>
    <x v="0"/>
    <x v="0"/>
    <x v="0"/>
  </r>
  <r>
    <x v="937"/>
    <x v="0"/>
    <n v="0"/>
    <x v="0"/>
    <x v="0"/>
    <x v="0"/>
    <x v="0"/>
    <x v="0"/>
  </r>
  <r>
    <x v="938"/>
    <x v="0"/>
    <n v="0"/>
    <x v="0"/>
    <x v="0"/>
    <x v="0"/>
    <x v="0"/>
    <x v="0"/>
  </r>
  <r>
    <x v="939"/>
    <x v="0"/>
    <n v="0"/>
    <x v="0"/>
    <x v="0"/>
    <x v="0"/>
    <x v="0"/>
    <x v="0"/>
  </r>
  <r>
    <x v="940"/>
    <x v="0"/>
    <n v="0"/>
    <x v="0"/>
    <x v="0"/>
    <x v="0"/>
    <x v="0"/>
    <x v="0"/>
  </r>
  <r>
    <x v="941"/>
    <x v="0"/>
    <n v="0"/>
    <x v="0"/>
    <x v="0"/>
    <x v="0"/>
    <x v="0"/>
    <x v="0"/>
  </r>
  <r>
    <x v="942"/>
    <x v="0"/>
    <n v="0"/>
    <x v="0"/>
    <x v="0"/>
    <x v="0"/>
    <x v="0"/>
    <x v="0"/>
  </r>
  <r>
    <x v="943"/>
    <x v="0"/>
    <n v="0"/>
    <x v="0"/>
    <x v="0"/>
    <x v="0"/>
    <x v="0"/>
    <x v="0"/>
  </r>
  <r>
    <x v="944"/>
    <x v="0"/>
    <n v="0"/>
    <x v="0"/>
    <x v="0"/>
    <x v="0"/>
    <x v="0"/>
    <x v="0"/>
  </r>
  <r>
    <x v="945"/>
    <x v="0"/>
    <n v="0"/>
    <x v="0"/>
    <x v="0"/>
    <x v="0"/>
    <x v="0"/>
    <x v="0"/>
  </r>
  <r>
    <x v="946"/>
    <x v="0"/>
    <n v="0"/>
    <x v="0"/>
    <x v="0"/>
    <x v="0"/>
    <x v="0"/>
    <x v="0"/>
  </r>
  <r>
    <x v="947"/>
    <x v="0"/>
    <n v="0"/>
    <x v="0"/>
    <x v="0"/>
    <x v="0"/>
    <x v="0"/>
    <x v="0"/>
  </r>
  <r>
    <x v="948"/>
    <x v="0"/>
    <n v="0"/>
    <x v="0"/>
    <x v="0"/>
    <x v="0"/>
    <x v="0"/>
    <x v="0"/>
  </r>
  <r>
    <x v="949"/>
    <x v="0"/>
    <n v="0"/>
    <x v="0"/>
    <x v="0"/>
    <x v="0"/>
    <x v="0"/>
    <x v="0"/>
  </r>
  <r>
    <x v="950"/>
    <x v="0"/>
    <n v="0"/>
    <x v="0"/>
    <x v="0"/>
    <x v="0"/>
    <x v="0"/>
    <x v="0"/>
  </r>
  <r>
    <x v="951"/>
    <x v="0"/>
    <n v="0"/>
    <x v="0"/>
    <x v="0"/>
    <x v="0"/>
    <x v="0"/>
    <x v="0"/>
  </r>
  <r>
    <x v="952"/>
    <x v="0"/>
    <n v="0"/>
    <x v="0"/>
    <x v="0"/>
    <x v="0"/>
    <x v="0"/>
    <x v="0"/>
  </r>
  <r>
    <x v="953"/>
    <x v="0"/>
    <n v="0"/>
    <x v="0"/>
    <x v="0"/>
    <x v="0"/>
    <x v="0"/>
    <x v="0"/>
  </r>
  <r>
    <x v="954"/>
    <x v="0"/>
    <n v="0"/>
    <x v="0"/>
    <x v="0"/>
    <x v="0"/>
    <x v="0"/>
    <x v="0"/>
  </r>
  <r>
    <x v="955"/>
    <x v="0"/>
    <n v="0"/>
    <x v="0"/>
    <x v="0"/>
    <x v="0"/>
    <x v="0"/>
    <x v="0"/>
  </r>
  <r>
    <x v="956"/>
    <x v="0"/>
    <n v="0"/>
    <x v="0"/>
    <x v="0"/>
    <x v="0"/>
    <x v="0"/>
    <x v="0"/>
  </r>
  <r>
    <x v="957"/>
    <x v="0"/>
    <n v="0"/>
    <x v="0"/>
    <x v="0"/>
    <x v="0"/>
    <x v="0"/>
    <x v="0"/>
  </r>
  <r>
    <x v="958"/>
    <x v="0"/>
    <n v="0"/>
    <x v="0"/>
    <x v="0"/>
    <x v="0"/>
    <x v="0"/>
    <x v="0"/>
  </r>
  <r>
    <x v="959"/>
    <x v="0"/>
    <n v="0"/>
    <x v="0"/>
    <x v="0"/>
    <x v="0"/>
    <x v="0"/>
    <x v="0"/>
  </r>
  <r>
    <x v="960"/>
    <x v="0"/>
    <n v="0"/>
    <x v="0"/>
    <x v="0"/>
    <x v="0"/>
    <x v="0"/>
    <x v="0"/>
  </r>
  <r>
    <x v="961"/>
    <x v="0"/>
    <n v="0"/>
    <x v="0"/>
    <x v="0"/>
    <x v="0"/>
    <x v="0"/>
    <x v="0"/>
  </r>
  <r>
    <x v="962"/>
    <x v="0"/>
    <n v="0"/>
    <x v="0"/>
    <x v="0"/>
    <x v="0"/>
    <x v="0"/>
    <x v="0"/>
  </r>
  <r>
    <x v="963"/>
    <x v="0"/>
    <n v="0"/>
    <x v="0"/>
    <x v="0"/>
    <x v="0"/>
    <x v="0"/>
    <x v="0"/>
  </r>
  <r>
    <x v="964"/>
    <x v="0"/>
    <n v="0"/>
    <x v="0"/>
    <x v="0"/>
    <x v="0"/>
    <x v="0"/>
    <x v="0"/>
  </r>
  <r>
    <x v="965"/>
    <x v="0"/>
    <n v="0"/>
    <x v="0"/>
    <x v="0"/>
    <x v="0"/>
    <x v="0"/>
    <x v="0"/>
  </r>
  <r>
    <x v="966"/>
    <x v="0"/>
    <n v="0"/>
    <x v="0"/>
    <x v="0"/>
    <x v="0"/>
    <x v="0"/>
    <x v="0"/>
  </r>
  <r>
    <x v="967"/>
    <x v="0"/>
    <n v="0"/>
    <x v="0"/>
    <x v="0"/>
    <x v="0"/>
    <x v="0"/>
    <x v="0"/>
  </r>
  <r>
    <x v="968"/>
    <x v="0"/>
    <n v="0"/>
    <x v="0"/>
    <x v="0"/>
    <x v="0"/>
    <x v="0"/>
    <x v="0"/>
  </r>
  <r>
    <x v="969"/>
    <x v="0"/>
    <n v="0"/>
    <x v="0"/>
    <x v="0"/>
    <x v="0"/>
    <x v="0"/>
    <x v="0"/>
  </r>
  <r>
    <x v="970"/>
    <x v="0"/>
    <n v="0"/>
    <x v="0"/>
    <x v="0"/>
    <x v="0"/>
    <x v="0"/>
    <x v="0"/>
  </r>
  <r>
    <x v="971"/>
    <x v="0"/>
    <n v="0"/>
    <x v="0"/>
    <x v="0"/>
    <x v="0"/>
    <x v="0"/>
    <x v="0"/>
  </r>
  <r>
    <x v="972"/>
    <x v="0"/>
    <n v="0"/>
    <x v="0"/>
    <x v="0"/>
    <x v="0"/>
    <x v="0"/>
    <x v="0"/>
  </r>
  <r>
    <x v="973"/>
    <x v="0"/>
    <n v="0"/>
    <x v="0"/>
    <x v="0"/>
    <x v="0"/>
    <x v="0"/>
    <x v="0"/>
  </r>
  <r>
    <x v="974"/>
    <x v="0"/>
    <n v="0"/>
    <x v="0"/>
    <x v="0"/>
    <x v="0"/>
    <x v="0"/>
    <x v="0"/>
  </r>
  <r>
    <x v="975"/>
    <x v="0"/>
    <n v="0"/>
    <x v="0"/>
    <x v="0"/>
    <x v="0"/>
    <x v="0"/>
    <x v="0"/>
  </r>
  <r>
    <x v="976"/>
    <x v="0"/>
    <n v="0"/>
    <x v="0"/>
    <x v="0"/>
    <x v="0"/>
    <x v="0"/>
    <x v="0"/>
  </r>
  <r>
    <x v="977"/>
    <x v="0"/>
    <n v="0"/>
    <x v="0"/>
    <x v="0"/>
    <x v="0"/>
    <x v="0"/>
    <x v="0"/>
  </r>
  <r>
    <x v="978"/>
    <x v="0"/>
    <n v="0"/>
    <x v="0"/>
    <x v="0"/>
    <x v="0"/>
    <x v="0"/>
    <x v="0"/>
  </r>
  <r>
    <x v="979"/>
    <x v="0"/>
    <n v="0"/>
    <x v="0"/>
    <x v="0"/>
    <x v="0"/>
    <x v="0"/>
    <x v="0"/>
  </r>
  <r>
    <x v="980"/>
    <x v="0"/>
    <n v="0"/>
    <x v="0"/>
    <x v="0"/>
    <x v="0"/>
    <x v="0"/>
    <x v="0"/>
  </r>
  <r>
    <x v="981"/>
    <x v="0"/>
    <n v="0"/>
    <x v="0"/>
    <x v="0"/>
    <x v="0"/>
    <x v="0"/>
    <x v="0"/>
  </r>
  <r>
    <x v="982"/>
    <x v="0"/>
    <n v="0"/>
    <x v="0"/>
    <x v="0"/>
    <x v="0"/>
    <x v="0"/>
    <x v="0"/>
  </r>
  <r>
    <x v="983"/>
    <x v="0"/>
    <n v="0"/>
    <x v="0"/>
    <x v="0"/>
    <x v="0"/>
    <x v="0"/>
    <x v="0"/>
  </r>
  <r>
    <x v="984"/>
    <x v="0"/>
    <n v="0"/>
    <x v="0"/>
    <x v="0"/>
    <x v="0"/>
    <x v="0"/>
    <x v="0"/>
  </r>
  <r>
    <x v="985"/>
    <x v="0"/>
    <n v="0"/>
    <x v="0"/>
    <x v="0"/>
    <x v="0"/>
    <x v="0"/>
    <x v="0"/>
  </r>
  <r>
    <x v="986"/>
    <x v="0"/>
    <n v="0"/>
    <x v="0"/>
    <x v="0"/>
    <x v="0"/>
    <x v="0"/>
    <x v="0"/>
  </r>
  <r>
    <x v="987"/>
    <x v="0"/>
    <n v="0"/>
    <x v="0"/>
    <x v="0"/>
    <x v="0"/>
    <x v="0"/>
    <x v="0"/>
  </r>
  <r>
    <x v="988"/>
    <x v="0"/>
    <n v="0"/>
    <x v="0"/>
    <x v="0"/>
    <x v="0"/>
    <x v="0"/>
    <x v="0"/>
  </r>
  <r>
    <x v="989"/>
    <x v="0"/>
    <n v="0"/>
    <x v="0"/>
    <x v="0"/>
    <x v="0"/>
    <x v="0"/>
    <x v="0"/>
  </r>
  <r>
    <x v="990"/>
    <x v="0"/>
    <n v="0"/>
    <x v="0"/>
    <x v="0"/>
    <x v="0"/>
    <x v="0"/>
    <x v="0"/>
  </r>
  <r>
    <x v="991"/>
    <x v="0"/>
    <n v="0"/>
    <x v="0"/>
    <x v="0"/>
    <x v="0"/>
    <x v="0"/>
    <x v="0"/>
  </r>
  <r>
    <x v="992"/>
    <x v="0"/>
    <n v="0"/>
    <x v="0"/>
    <x v="0"/>
    <x v="0"/>
    <x v="0"/>
    <x v="0"/>
  </r>
  <r>
    <x v="993"/>
    <x v="0"/>
    <n v="0"/>
    <x v="0"/>
    <x v="0"/>
    <x v="0"/>
    <x v="0"/>
    <x v="0"/>
  </r>
  <r>
    <x v="994"/>
    <x v="0"/>
    <n v="0"/>
    <x v="0"/>
    <x v="0"/>
    <x v="0"/>
    <x v="0"/>
    <x v="0"/>
  </r>
  <r>
    <x v="995"/>
    <x v="0"/>
    <n v="0"/>
    <x v="0"/>
    <x v="0"/>
    <x v="0"/>
    <x v="0"/>
    <x v="0"/>
  </r>
  <r>
    <x v="996"/>
    <x v="0"/>
    <n v="0"/>
    <x v="0"/>
    <x v="0"/>
    <x v="0"/>
    <x v="0"/>
    <x v="0"/>
  </r>
  <r>
    <x v="997"/>
    <x v="0"/>
    <n v="0"/>
    <x v="0"/>
    <x v="0"/>
    <x v="0"/>
    <x v="0"/>
    <x v="0"/>
  </r>
  <r>
    <x v="998"/>
    <x v="0"/>
    <n v="0"/>
    <x v="0"/>
    <x v="0"/>
    <x v="0"/>
    <x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B00-000000000000}" name="PivotTable1" cacheId="10" applyNumberFormats="0" applyBorderFormats="0" applyFontFormats="0" applyPatternFormats="0" applyAlignmentFormats="0" applyWidthHeightFormats="1" dataCaption="Values" updatedVersion="8" minRefreshableVersion="3" showDrill="0" rowGrandTotals="0" colGrandTotals="0" itemPrintTitles="1" createdVersion="5" indent="0" showHeaders="0" compact="0" compactData="0" gridDropZones="1" multipleFieldFilters="0" rowHeaderCaption="Konto/Bilag">
  <location ref="B6:I8" firstHeaderRow="2" firstDataRow="2" firstDataCol="7"/>
  <pivotFields count="8">
    <pivotField axis="axisRow" compact="0" outline="0" showAll="0" defaultSubtotal="0">
      <items count="9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</items>
    </pivotField>
    <pivotField axis="axisRow" compact="0" outline="0" multipleItemSelectionAllowed="1" showAll="0" includeNewItemsInFilter="1" sortType="ascending" defaultSubtotal="0">
      <items count="1">
        <item x="0"/>
      </items>
    </pivotField>
    <pivotField dataField="1" compact="0" outline="0" showAll="0"/>
    <pivotField axis="axisRow" compact="0" numFmtId="14" outline="0" showAll="0" includeNewItemsInFilter="1" defaultSubtotal="0">
      <items count="1">
        <item x="0"/>
      </items>
    </pivotField>
    <pivotField axis="axisRow" compact="0" outline="0" showAll="0" measureFilter="1" defaultSubtotal="0">
      <items count="1">
        <item x="0"/>
      </items>
    </pivotField>
    <pivotField axis="axisRow" compact="0" outline="0" showAll="0" includeNewItemsInFilter="1" defaultSubtotal="0">
      <items count="1">
        <item x="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</pivotFields>
  <rowFields count="7">
    <field x="1"/>
    <field x="4"/>
    <field x="0"/>
    <field x="3"/>
    <field x="5"/>
    <field x="6"/>
    <field x="7"/>
  </rowFields>
  <colItems count="1">
    <i/>
  </colItems>
  <dataFields count="1">
    <dataField name="'" fld="2" baseField="3" baseItem="2" numFmtId="4"/>
  </dataFields>
  <formats count="4">
    <format dxfId="4019">
      <pivotArea dataOnly="0" labelOnly="1" outline="0" axis="axisValues" fieldPosition="0"/>
    </format>
    <format dxfId="4018">
      <pivotArea field="1" type="button" dataOnly="0" labelOnly="1" outline="0" axis="axisRow" fieldPosition="0"/>
    </format>
    <format dxfId="4017">
      <pivotArea outline="0" collapsedLevelsAreSubtotals="1" fieldPosition="0"/>
    </format>
    <format dxfId="4016">
      <pivotArea type="origin" dataOnly="0" labelOnly="1" outline="0" fieldPosition="0"/>
    </format>
  </formats>
  <pivotTableStyleInfo name="PivotStyleLight4" showRowHeaders="1" showColHeaders="1" showRowStripes="0" showColStripes="0" showLastColumn="1"/>
  <filters count="1">
    <filter fld="4" type="valueNotEqual" evalOrder="-1" id="1" iMeasureFld="0">
      <autoFilter ref="A1">
        <filterColumn colId="0">
          <customFilters>
            <customFilter operator="notEqual" val="0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PivotTable4" cacheId="10" applyNumberFormats="0" applyBorderFormats="0" applyFontFormats="0" applyPatternFormats="0" applyAlignmentFormats="0" applyWidthHeightFormats="1" dataCaption="Values" updatedVersion="8" minRefreshableVersion="3" showDrill="0" rowGrandTotals="0" colGrandTotals="0" itemPrintTitles="1" createdVersion="5" indent="0" showHeaders="0" compact="0" compactData="0" gridDropZones="1" multipleFieldFilters="0">
  <location ref="B13:I15" firstHeaderRow="2" firstDataRow="2" firstDataCol="7"/>
  <pivotFields count="8">
    <pivotField axis="axisRow" compact="0" outline="0" showAll="0" defaultSubtotal="0">
      <items count="99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</items>
    </pivotField>
    <pivotField axis="axisRow" compact="0" outline="0" showAll="0" includeNewItemsInFilter="1" defaultSubtotal="0">
      <items count="1">
        <item x="0"/>
      </items>
    </pivotField>
    <pivotField dataField="1" compact="0" outline="0" showAll="0"/>
    <pivotField axis="axisRow" compact="0" numFmtId="14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  <pivotField axis="axisRow" compact="0" outline="0" showAll="0" defaultSubtotal="0">
      <items count="1">
        <item x="0"/>
      </items>
    </pivotField>
  </pivotFields>
  <rowFields count="7">
    <field x="1"/>
    <field x="4"/>
    <field x="0"/>
    <field x="3"/>
    <field x="5"/>
    <field x="6"/>
    <field x="7"/>
  </rowFields>
  <colItems count="1">
    <i/>
  </colItems>
  <dataFields count="1">
    <dataField name="Sum of Beløp" fld="2" baseField="0" baseItem="0" numFmtId="4"/>
  </dataFields>
  <formats count="2">
    <format dxfId="4015">
      <pivotArea outline="0" collapsedLevelsAreSubtotals="1" fieldPosition="0"/>
    </format>
    <format dxfId="4014">
      <pivotArea type="origin" dataOnly="0" labelOnly="1" outline="0" fieldPosition="0"/>
    </format>
  </formats>
  <pivotTableStyleInfo name="PivotStyleLight4" showRowHeaders="1" showColHeaders="1" showRowStripes="0" showColStripes="0" showLastColumn="1"/>
  <filters count="1">
    <filter fld="1" type="captionBeginsWith" evalOrder="-1" id="3" stringValue1="*19">
      <autoFilter ref="A1">
        <filterColumn colId="0">
          <customFilters>
            <customFilter val="*19*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ivotTable" Target="../pivotTables/pivotTable2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8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9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0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C9:C20"/>
  <sheetViews>
    <sheetView topLeftCell="A4" workbookViewId="0">
      <selection activeCell="C21" sqref="C21"/>
    </sheetView>
  </sheetViews>
  <sheetFormatPr baseColWidth="10" defaultColWidth="9.28515625" defaultRowHeight="15" x14ac:dyDescent="0.25"/>
  <cols>
    <col min="3" max="3" width="37.28515625" customWidth="1"/>
  </cols>
  <sheetData>
    <row r="9" spans="3:3" x14ac:dyDescent="0.25">
      <c r="C9" s="2" t="s">
        <v>0</v>
      </c>
    </row>
    <row r="10" spans="3:3" x14ac:dyDescent="0.25">
      <c r="C10" s="2" t="s">
        <v>1</v>
      </c>
    </row>
    <row r="11" spans="3:3" x14ac:dyDescent="0.25">
      <c r="C11" s="2" t="s">
        <v>2</v>
      </c>
    </row>
    <row r="12" spans="3:3" x14ac:dyDescent="0.25">
      <c r="C12" s="2"/>
    </row>
    <row r="13" spans="3:3" x14ac:dyDescent="0.25">
      <c r="C13" s="2" t="s">
        <v>3</v>
      </c>
    </row>
    <row r="15" spans="3:3" x14ac:dyDescent="0.25">
      <c r="C15" s="2" t="s">
        <v>4</v>
      </c>
    </row>
    <row r="16" spans="3:3" x14ac:dyDescent="0.25">
      <c r="C16" s="2" t="s">
        <v>5</v>
      </c>
    </row>
    <row r="17" spans="3:3" x14ac:dyDescent="0.25">
      <c r="C17" s="2" t="s">
        <v>6</v>
      </c>
    </row>
    <row r="18" spans="3:3" x14ac:dyDescent="0.25">
      <c r="C18" s="2" t="s">
        <v>7</v>
      </c>
    </row>
    <row r="20" spans="3:3" x14ac:dyDescent="0.25">
      <c r="C20" s="2" t="s">
        <v>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9">
    <tabColor theme="9"/>
  </sheetPr>
  <dimension ref="A1:M116"/>
  <sheetViews>
    <sheetView zoomScale="80" zoomScaleNormal="80" workbookViewId="0">
      <pane ySplit="7" topLeftCell="A8" activePane="bottomLeft" state="frozen"/>
      <selection pane="bottomLeft" activeCell="K21" sqref="K21"/>
    </sheetView>
  </sheetViews>
  <sheetFormatPr baseColWidth="10" defaultColWidth="0" defaultRowHeight="15" zeroHeight="1" x14ac:dyDescent="0.25"/>
  <cols>
    <col min="1" max="1" width="5.28515625" style="89" customWidth="1"/>
    <col min="2" max="2" width="44.28515625" style="89" customWidth="1"/>
    <col min="3" max="3" width="16.28515625" style="89" customWidth="1"/>
    <col min="4" max="4" width="51.28515625" style="89" customWidth="1"/>
    <col min="5" max="5" width="14.5703125" style="89" customWidth="1"/>
    <col min="6" max="6" width="14.7109375" style="89" customWidth="1"/>
    <col min="7" max="7" width="15.5703125" style="89" customWidth="1"/>
    <col min="8" max="8" width="18.28515625" style="89" customWidth="1"/>
    <col min="9" max="9" width="19.28515625" style="89" customWidth="1"/>
    <col min="10" max="10" width="9.28515625" style="89" customWidth="1"/>
    <col min="11" max="11" width="15.42578125" style="89" customWidth="1"/>
    <col min="12" max="12" width="16.5703125" style="89" customWidth="1"/>
    <col min="13" max="13" width="25" style="89" customWidth="1"/>
    <col min="14" max="16384" width="9.28515625" style="89" hidden="1"/>
  </cols>
  <sheetData>
    <row r="1" spans="1:13" x14ac:dyDescent="0.25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spans="1:13" ht="15.75" thickBot="1" x14ac:dyDescent="0.3">
      <c r="A2" s="88"/>
      <c r="B2" s="90" t="s">
        <v>116</v>
      </c>
      <c r="C2" s="92" t="s">
        <v>117</v>
      </c>
      <c r="D2" s="88"/>
      <c r="E2" s="88"/>
      <c r="F2" s="88"/>
      <c r="G2" s="88"/>
      <c r="H2" s="88"/>
      <c r="I2" s="276" t="s">
        <v>57</v>
      </c>
      <c r="J2" s="88"/>
      <c r="K2" s="88"/>
      <c r="L2" s="88"/>
      <c r="M2" s="88"/>
    </row>
    <row r="3" spans="1:13" ht="27" thickTop="1" x14ac:dyDescent="0.4">
      <c r="A3" s="88"/>
      <c r="B3" s="141" t="s">
        <v>31</v>
      </c>
      <c r="C3" s="198" t="s">
        <v>139</v>
      </c>
      <c r="D3" s="96"/>
      <c r="E3" s="91" t="str">
        <f>CONCATENATE(C3,"     Periode: ",C4)</f>
        <v>101.      Periode: Totalt</v>
      </c>
      <c r="F3" s="88"/>
      <c r="G3" s="88"/>
      <c r="H3" s="88"/>
      <c r="I3" s="88"/>
      <c r="J3" s="88"/>
      <c r="K3" s="88"/>
      <c r="L3" s="88"/>
      <c r="M3" s="88"/>
    </row>
    <row r="4" spans="1:13" x14ac:dyDescent="0.25">
      <c r="A4" s="88"/>
      <c r="B4" s="137" t="s">
        <v>118</v>
      </c>
      <c r="C4" s="197" t="s">
        <v>21</v>
      </c>
      <c r="D4" s="88"/>
      <c r="E4" s="88"/>
      <c r="F4" s="88"/>
      <c r="G4" s="88"/>
      <c r="H4" s="88"/>
      <c r="I4" s="88"/>
      <c r="J4" s="88"/>
      <c r="K4" s="88"/>
      <c r="L4" s="88"/>
      <c r="M4" s="88"/>
    </row>
    <row r="5" spans="1:13" x14ac:dyDescent="0.25">
      <c r="A5" s="88"/>
      <c r="B5" s="95">
        <f>INDEX(Valideringer!$C$11:$C$15,MATCH(C4,Valideringer!$B$11:$B$15,0))</f>
        <v>46023</v>
      </c>
      <c r="C5" s="95">
        <f>INDEX(Valideringer!$D$11:$D$15,MATCH(C4,Valideringer!$B$11:$B$15,0))</f>
        <v>46387</v>
      </c>
      <c r="D5" s="88"/>
      <c r="E5" s="88"/>
      <c r="F5" s="88"/>
      <c r="G5" s="88"/>
      <c r="H5" s="88"/>
      <c r="I5" s="88"/>
      <c r="J5" s="88"/>
      <c r="K5" s="88"/>
      <c r="L5" s="88"/>
      <c r="M5" s="88"/>
    </row>
    <row r="6" spans="1:13" x14ac:dyDescent="0.25">
      <c r="A6" s="88"/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</row>
    <row r="7" spans="1:13" x14ac:dyDescent="0.25">
      <c r="A7" s="88"/>
      <c r="B7" s="90" t="s">
        <v>119</v>
      </c>
      <c r="C7" s="92" t="s">
        <v>60</v>
      </c>
      <c r="D7" s="92" t="s">
        <v>61</v>
      </c>
      <c r="E7" s="92" t="s">
        <v>120</v>
      </c>
      <c r="F7" s="92" t="s">
        <v>121</v>
      </c>
      <c r="G7" s="92" t="s">
        <v>122</v>
      </c>
      <c r="H7" s="92" t="s">
        <v>36</v>
      </c>
      <c r="I7" s="93" t="s">
        <v>123</v>
      </c>
      <c r="J7" s="88"/>
      <c r="K7" s="90" t="s">
        <v>124</v>
      </c>
      <c r="L7" s="93" t="s">
        <v>125</v>
      </c>
      <c r="M7" s="88"/>
    </row>
    <row r="8" spans="1:13" x14ac:dyDescent="0.25">
      <c r="A8" s="88"/>
      <c r="B8" s="156" t="str">
        <f>Kontoplan!C36</f>
        <v>Salgsinntekter, avgiftspliktig</v>
      </c>
      <c r="C8" s="157">
        <f>Kontoplan!D36</f>
        <v>3010</v>
      </c>
      <c r="D8" s="158" t="str">
        <f>Kontoplan!E36</f>
        <v>Salgsinntekter, avgiftspliktig</v>
      </c>
      <c r="E8" s="199">
        <f>SUMIFS('5. Registrere Transaksjoner'!$Q$8:$Q$1006,'5. Registrere Transaksjoner'!$I$8:$I$1006,C8,'5. Registrere Transaksjoner'!$F$8:$F$1006,$C$3,'5. Registrere Transaksjoner'!$D$8:$D$1006,"&gt;="&amp;$B$5,'5. Registrere Transaksjoner'!$D$8:$D$1006,"&lt;="&amp;$C$5)</f>
        <v>0</v>
      </c>
      <c r="F8" s="199">
        <f>SUMIFS('5. Registrere Transaksjoner'!$R$8:$R$1006,'5. Registrere Transaksjoner'!$K$8:$K$1006,C8,'5. Registrere Transaksjoner'!$F$8:$F$1006,$C$3,'5. Registrere Transaksjoner'!$D$8:$D$1006,"&gt;="&amp;$B$5,'5. Registrere Transaksjoner'!$D$8:$D$1006,"&lt;="&amp;$C$5)</f>
        <v>0</v>
      </c>
      <c r="G8" s="199">
        <f>E8+F8</f>
        <v>0</v>
      </c>
      <c r="H8" s="199"/>
      <c r="I8" s="200"/>
      <c r="J8" s="88"/>
      <c r="K8" s="94" t="str">
        <f>IF(C8&gt;0,"kun konto","Sammendrag")</f>
        <v>kun konto</v>
      </c>
      <c r="L8" s="94" t="str">
        <f t="shared" ref="L8:L71" si="0">IF(OR(G8&lt;&gt;0,H8&lt;&gt;0),"Vis verdier","Vis tomme")</f>
        <v>Vis tomme</v>
      </c>
      <c r="M8" s="88"/>
    </row>
    <row r="9" spans="1:13" x14ac:dyDescent="0.25">
      <c r="A9" s="88"/>
      <c r="B9" s="159" t="str">
        <f>Kontoplan!C37</f>
        <v>Salgsinntekter, avgiftspliktig</v>
      </c>
      <c r="C9" s="160">
        <f>Kontoplan!D37</f>
        <v>3020</v>
      </c>
      <c r="D9" s="161" t="str">
        <f>Kontoplan!E37</f>
        <v>Sponsorinntekter, avgiftspliktig</v>
      </c>
      <c r="E9" s="201">
        <f>SUMIFS('5. Registrere Transaksjoner'!$Q$8:$Q$1006,'5. Registrere Transaksjoner'!$I$8:$I$1006,C9,'5. Registrere Transaksjoner'!$F$8:$F$1006,$C$3,'5. Registrere Transaksjoner'!$D$8:$D$1006,"&gt;="&amp;$B$5,'5. Registrere Transaksjoner'!$D$8:$D$1006,"&lt;="&amp;$C$5)</f>
        <v>0</v>
      </c>
      <c r="F9" s="201">
        <f>SUMIFS('5. Registrere Transaksjoner'!$R$8:$R$1006,'5. Registrere Transaksjoner'!$K$8:$K$1006,C9,'5. Registrere Transaksjoner'!$F$8:$F$1006,$C$3,'5. Registrere Transaksjoner'!$D$8:$D$1006,"&gt;="&amp;$B$5,'5. Registrere Transaksjoner'!$D$8:$D$1006,"&lt;="&amp;$C$5)</f>
        <v>0</v>
      </c>
      <c r="G9" s="201">
        <f t="shared" ref="G9:G30" si="1">E9+F9</f>
        <v>0</v>
      </c>
      <c r="H9" s="201"/>
      <c r="I9" s="202"/>
      <c r="J9" s="88"/>
      <c r="K9" s="94" t="str">
        <f t="shared" ref="K9:K82" si="2">IF(C9&gt;0,"kun konto","Sammendrag")</f>
        <v>kun konto</v>
      </c>
      <c r="L9" s="94" t="str">
        <f t="shared" si="0"/>
        <v>Vis tomme</v>
      </c>
      <c r="M9" s="88"/>
    </row>
    <row r="10" spans="1:13" x14ac:dyDescent="0.25">
      <c r="A10" s="88"/>
      <c r="B10" s="159" t="str">
        <f>Kontoplan!C38</f>
        <v>Salgsinntekter, avgiftspliktig</v>
      </c>
      <c r="C10" s="160">
        <f>Kontoplan!D38</f>
        <v>3021</v>
      </c>
      <c r="D10" s="161" t="str">
        <f>Kontoplan!E38</f>
        <v>Barteravtaler, avgiftspliktig</v>
      </c>
      <c r="E10" s="201">
        <f>SUMIFS('5. Registrere Transaksjoner'!$Q$8:$Q$1006,'5. Registrere Transaksjoner'!$I$8:$I$1006,C10,'5. Registrere Transaksjoner'!$F$8:$F$1006,$C$3,'5. Registrere Transaksjoner'!$D$8:$D$1006,"&gt;="&amp;$B$5,'5. Registrere Transaksjoner'!$D$8:$D$1006,"&lt;="&amp;$C$5)</f>
        <v>0</v>
      </c>
      <c r="F10" s="201">
        <f>SUMIFS('5. Registrere Transaksjoner'!$R$8:$R$1006,'5. Registrere Transaksjoner'!$K$8:$K$1006,C10,'5. Registrere Transaksjoner'!$F$8:$F$1006,$C$3,'5. Registrere Transaksjoner'!$D$8:$D$1006,"&gt;="&amp;$B$5,'5. Registrere Transaksjoner'!$D$8:$D$1006,"&lt;="&amp;$C$5)</f>
        <v>0</v>
      </c>
      <c r="G10" s="201">
        <f t="shared" si="1"/>
        <v>0</v>
      </c>
      <c r="H10" s="201"/>
      <c r="I10" s="202"/>
      <c r="J10" s="88"/>
      <c r="K10" s="94" t="str">
        <f t="shared" si="2"/>
        <v>kun konto</v>
      </c>
      <c r="L10" s="94" t="str">
        <f t="shared" si="0"/>
        <v>Vis tomme</v>
      </c>
      <c r="M10" s="88"/>
    </row>
    <row r="11" spans="1:13" x14ac:dyDescent="0.25">
      <c r="A11" s="88"/>
      <c r="B11" s="159" t="str">
        <f>Kontoplan!C39</f>
        <v>Salgsinntekter, avgiftspliktig</v>
      </c>
      <c r="C11" s="160">
        <f>Kontoplan!D39</f>
        <v>3030</v>
      </c>
      <c r="D11" s="161" t="str">
        <f>Kontoplan!E39</f>
        <v>Salg av annonser, avgiftspiktig</v>
      </c>
      <c r="E11" s="201">
        <f>SUMIFS('5. Registrere Transaksjoner'!$Q$8:$Q$1006,'5. Registrere Transaksjoner'!$I$8:$I$1006,C11,'5. Registrere Transaksjoner'!$F$8:$F$1006,$C$3,'5. Registrere Transaksjoner'!$D$8:$D$1006,"&gt;="&amp;$B$5,'5. Registrere Transaksjoner'!$D$8:$D$1006,"&lt;="&amp;$C$5)</f>
        <v>0</v>
      </c>
      <c r="F11" s="201">
        <f>SUMIFS('5. Registrere Transaksjoner'!$R$8:$R$1006,'5. Registrere Transaksjoner'!$K$8:$K$1006,C11,'5. Registrere Transaksjoner'!$F$8:$F$1006,$C$3,'5. Registrere Transaksjoner'!$D$8:$D$1006,"&gt;="&amp;$B$5,'5. Registrere Transaksjoner'!$D$8:$D$1006,"&lt;="&amp;$C$5)</f>
        <v>0</v>
      </c>
      <c r="G11" s="201">
        <f t="shared" si="1"/>
        <v>0</v>
      </c>
      <c r="H11" s="201"/>
      <c r="I11" s="202"/>
      <c r="J11" s="88"/>
      <c r="K11" s="94" t="str">
        <f t="shared" si="2"/>
        <v>kun konto</v>
      </c>
      <c r="L11" s="94" t="str">
        <f t="shared" si="0"/>
        <v>Vis tomme</v>
      </c>
      <c r="M11" s="88"/>
    </row>
    <row r="12" spans="1:13" x14ac:dyDescent="0.25">
      <c r="A12" s="88"/>
      <c r="B12" s="159" t="str">
        <f>Kontoplan!C40</f>
        <v>Salgsinntekter, avgiftsfri</v>
      </c>
      <c r="C12" s="160">
        <f>Kontoplan!D40</f>
        <v>3110</v>
      </c>
      <c r="D12" s="161" t="str">
        <f>Kontoplan!E40</f>
        <v>Salgsinntekter, avgiftsfri</v>
      </c>
      <c r="E12" s="201">
        <f>SUMIFS('5. Registrere Transaksjoner'!$Q$8:$Q$1006,'5. Registrere Transaksjoner'!$I$8:$I$1006,C12,'5. Registrere Transaksjoner'!$F$8:$F$1006,$C$3,'5. Registrere Transaksjoner'!$D$8:$D$1006,"&gt;="&amp;$B$5,'5. Registrere Transaksjoner'!$D$8:$D$1006,"&lt;="&amp;$C$5)</f>
        <v>0</v>
      </c>
      <c r="F12" s="201">
        <f>SUMIFS('5. Registrere Transaksjoner'!$R$8:$R$1006,'5. Registrere Transaksjoner'!$K$8:$K$1006,C12,'5. Registrere Transaksjoner'!$F$8:$F$1006,$C$3,'5. Registrere Transaksjoner'!$D$8:$D$1006,"&gt;="&amp;$B$5,'5. Registrere Transaksjoner'!$D$8:$D$1006,"&lt;="&amp;$C$5)</f>
        <v>0</v>
      </c>
      <c r="G12" s="201">
        <f t="shared" ref="G12:G21" si="3">E12+F12</f>
        <v>0</v>
      </c>
      <c r="H12" s="201"/>
      <c r="I12" s="202"/>
      <c r="J12" s="88"/>
      <c r="K12" s="94" t="str">
        <f t="shared" si="2"/>
        <v>kun konto</v>
      </c>
      <c r="L12" s="94" t="str">
        <f t="shared" si="0"/>
        <v>Vis tomme</v>
      </c>
      <c r="M12" s="88"/>
    </row>
    <row r="13" spans="1:13" x14ac:dyDescent="0.25">
      <c r="A13" s="88"/>
      <c r="B13" s="159" t="str">
        <f>Kontoplan!C41</f>
        <v>Salgsinntekter, avgiftsfri</v>
      </c>
      <c r="C13" s="160">
        <f>Kontoplan!D41</f>
        <v>3120</v>
      </c>
      <c r="D13" s="161" t="str">
        <f>Kontoplan!E41</f>
        <v>Sponsorinntekter, avgiftsfri</v>
      </c>
      <c r="E13" s="201">
        <f>SUMIFS('5. Registrere Transaksjoner'!$Q$8:$Q$1006,'5. Registrere Transaksjoner'!$I$8:$I$1006,C13,'5. Registrere Transaksjoner'!$F$8:$F$1006,$C$3,'5. Registrere Transaksjoner'!$D$8:$D$1006,"&gt;="&amp;$B$5,'5. Registrere Transaksjoner'!$D$8:$D$1006,"&lt;="&amp;$C$5)</f>
        <v>0</v>
      </c>
      <c r="F13" s="201">
        <f>SUMIFS('5. Registrere Transaksjoner'!$R$8:$R$1006,'5. Registrere Transaksjoner'!$K$8:$K$1006,C13,'5. Registrere Transaksjoner'!$F$8:$F$1006,$C$3,'5. Registrere Transaksjoner'!$D$8:$D$1006,"&gt;="&amp;$B$5,'5. Registrere Transaksjoner'!$D$8:$D$1006,"&lt;="&amp;$C$5)</f>
        <v>0</v>
      </c>
      <c r="G13" s="201">
        <f t="shared" si="3"/>
        <v>0</v>
      </c>
      <c r="H13" s="201"/>
      <c r="I13" s="202"/>
      <c r="J13" s="88"/>
      <c r="K13" s="94" t="str">
        <f t="shared" si="2"/>
        <v>kun konto</v>
      </c>
      <c r="L13" s="94" t="str">
        <f t="shared" si="0"/>
        <v>Vis tomme</v>
      </c>
      <c r="M13" s="88"/>
    </row>
    <row r="14" spans="1:13" x14ac:dyDescent="0.25">
      <c r="A14" s="88"/>
      <c r="B14" s="159" t="str">
        <f>Kontoplan!C42</f>
        <v>Salgsinntekter, avgiftsfri</v>
      </c>
      <c r="C14" s="160">
        <f>Kontoplan!D42</f>
        <v>3121</v>
      </c>
      <c r="D14" s="161" t="str">
        <f>Kontoplan!E42</f>
        <v>Barteravtaler, avgiftsfri</v>
      </c>
      <c r="E14" s="201">
        <f>SUMIFS('5. Registrere Transaksjoner'!$Q$8:$Q$1006,'5. Registrere Transaksjoner'!$I$8:$I$1006,C14,'5. Registrere Transaksjoner'!$F$8:$F$1006,$C$3,'5. Registrere Transaksjoner'!$D$8:$D$1006,"&gt;="&amp;$B$5,'5. Registrere Transaksjoner'!$D$8:$D$1006,"&lt;="&amp;$C$5)</f>
        <v>0</v>
      </c>
      <c r="F14" s="201">
        <f>SUMIFS('5. Registrere Transaksjoner'!$R$8:$R$1006,'5. Registrere Transaksjoner'!$K$8:$K$1006,C14,'5. Registrere Transaksjoner'!$F$8:$F$1006,$C$3,'5. Registrere Transaksjoner'!$D$8:$D$1006,"&gt;="&amp;$B$5,'5. Registrere Transaksjoner'!$D$8:$D$1006,"&lt;="&amp;$C$5)</f>
        <v>0</v>
      </c>
      <c r="G14" s="201">
        <f t="shared" si="3"/>
        <v>0</v>
      </c>
      <c r="H14" s="201"/>
      <c r="I14" s="202"/>
      <c r="J14" s="88"/>
      <c r="K14" s="94" t="str">
        <f t="shared" si="2"/>
        <v>kun konto</v>
      </c>
      <c r="L14" s="94" t="str">
        <f t="shared" si="0"/>
        <v>Vis tomme</v>
      </c>
      <c r="M14" s="88"/>
    </row>
    <row r="15" spans="1:13" x14ac:dyDescent="0.25">
      <c r="A15" s="88"/>
      <c r="B15" s="159" t="str">
        <f>Kontoplan!C43</f>
        <v>Salgsinntekter, avgiftsfri</v>
      </c>
      <c r="C15" s="160">
        <f>Kontoplan!D43</f>
        <v>3130</v>
      </c>
      <c r="D15" s="161" t="str">
        <f>Kontoplan!E43</f>
        <v>Salg av annonser, avgiftsfri</v>
      </c>
      <c r="E15" s="201">
        <f>SUMIFS('5. Registrere Transaksjoner'!$Q$8:$Q$1006,'5. Registrere Transaksjoner'!$I$8:$I$1006,C15,'5. Registrere Transaksjoner'!$F$8:$F$1006,$C$3,'5. Registrere Transaksjoner'!$D$8:$D$1006,"&gt;="&amp;$B$5,'5. Registrere Transaksjoner'!$D$8:$D$1006,"&lt;="&amp;$C$5)</f>
        <v>0</v>
      </c>
      <c r="F15" s="201">
        <f>SUMIFS('5. Registrere Transaksjoner'!$R$8:$R$1006,'5. Registrere Transaksjoner'!$K$8:$K$1006,C15,'5. Registrere Transaksjoner'!$F$8:$F$1006,$C$3,'5. Registrere Transaksjoner'!$D$8:$D$1006,"&gt;="&amp;$B$5,'5. Registrere Transaksjoner'!$D$8:$D$1006,"&lt;="&amp;$C$5)</f>
        <v>0</v>
      </c>
      <c r="G15" s="201">
        <f t="shared" si="3"/>
        <v>0</v>
      </c>
      <c r="H15" s="201"/>
      <c r="I15" s="202"/>
      <c r="J15" s="88"/>
      <c r="K15" s="94" t="str">
        <f t="shared" si="2"/>
        <v>kun konto</v>
      </c>
      <c r="L15" s="94" t="str">
        <f t="shared" si="0"/>
        <v>Vis tomme</v>
      </c>
      <c r="M15" s="88"/>
    </row>
    <row r="16" spans="1:13" x14ac:dyDescent="0.25">
      <c r="A16" s="88"/>
      <c r="B16" s="159" t="str">
        <f>Kontoplan!C44</f>
        <v>Salgsinntekter, utenfor avgiftsområdet</v>
      </c>
      <c r="C16" s="160">
        <f>Kontoplan!D44</f>
        <v>3210</v>
      </c>
      <c r="D16" s="161" t="str">
        <f>Kontoplan!E44</f>
        <v>Kiosksalg etc</v>
      </c>
      <c r="E16" s="201">
        <f>SUMIFS('5. Registrere Transaksjoner'!$Q$8:$Q$1006,'5. Registrere Transaksjoner'!$I$8:$I$1006,C16,'5. Registrere Transaksjoner'!$F$8:$F$1006,$C$3,'5. Registrere Transaksjoner'!$D$8:$D$1006,"&gt;="&amp;$B$5,'5. Registrere Transaksjoner'!$D$8:$D$1006,"&lt;="&amp;$C$5)</f>
        <v>0</v>
      </c>
      <c r="F16" s="201">
        <f>SUMIFS('5. Registrere Transaksjoner'!$R$8:$R$1006,'5. Registrere Transaksjoner'!$K$8:$K$1006,C16,'5. Registrere Transaksjoner'!$F$8:$F$1006,$C$3,'5. Registrere Transaksjoner'!$D$8:$D$1006,"&gt;="&amp;$B$5,'5. Registrere Transaksjoner'!$D$8:$D$1006,"&lt;="&amp;$C$5)</f>
        <v>0</v>
      </c>
      <c r="G16" s="201">
        <f t="shared" si="3"/>
        <v>0</v>
      </c>
      <c r="H16" s="201"/>
      <c r="I16" s="202"/>
      <c r="J16" s="88"/>
      <c r="K16" s="94" t="str">
        <f t="shared" si="2"/>
        <v>kun konto</v>
      </c>
      <c r="L16" s="94" t="str">
        <f t="shared" si="0"/>
        <v>Vis tomme</v>
      </c>
      <c r="M16" s="88"/>
    </row>
    <row r="17" spans="1:13" x14ac:dyDescent="0.25">
      <c r="A17" s="88"/>
      <c r="B17" s="159" t="str">
        <f>Kontoplan!C45</f>
        <v>Salgsinntekter, utenfor avgiftsområdet</v>
      </c>
      <c r="C17" s="160">
        <f>Kontoplan!D45</f>
        <v>3211</v>
      </c>
      <c r="D17" s="161" t="str">
        <f>Kontoplan!E45</f>
        <v>Andre interne salg</v>
      </c>
      <c r="E17" s="201">
        <f>SUMIFS('5. Registrere Transaksjoner'!$Q$8:$Q$1006,'5. Registrere Transaksjoner'!$I$8:$I$1006,C17,'5. Registrere Transaksjoner'!$F$8:$F$1006,$C$3,'5. Registrere Transaksjoner'!$D$8:$D$1006,"&gt;="&amp;$B$5,'5. Registrere Transaksjoner'!$D$8:$D$1006,"&lt;="&amp;$C$5)</f>
        <v>0</v>
      </c>
      <c r="F17" s="201">
        <f>SUMIFS('5. Registrere Transaksjoner'!$R$8:$R$1006,'5. Registrere Transaksjoner'!$K$8:$K$1006,C17,'5. Registrere Transaksjoner'!$F$8:$F$1006,$C$3,'5. Registrere Transaksjoner'!$D$8:$D$1006,"&gt;="&amp;$B$5,'5. Registrere Transaksjoner'!$D$8:$D$1006,"&lt;="&amp;$C$5)</f>
        <v>0</v>
      </c>
      <c r="G17" s="201">
        <f t="shared" si="3"/>
        <v>0</v>
      </c>
      <c r="H17" s="201"/>
      <c r="I17" s="202"/>
      <c r="J17" s="88"/>
      <c r="K17" s="94" t="str">
        <f t="shared" si="2"/>
        <v>kun konto</v>
      </c>
      <c r="L17" s="94" t="str">
        <f t="shared" si="0"/>
        <v>Vis tomme</v>
      </c>
      <c r="M17" s="88"/>
    </row>
    <row r="18" spans="1:13" x14ac:dyDescent="0.25">
      <c r="A18" s="88"/>
      <c r="B18" s="159" t="str">
        <f>Kontoplan!C46</f>
        <v>Salgsinntekter, utenfor avgiftsområdet</v>
      </c>
      <c r="C18" s="160">
        <f>Kontoplan!D46</f>
        <v>3250</v>
      </c>
      <c r="D18" s="161" t="str">
        <f>Kontoplan!E46</f>
        <v>Inntekter fra egne arrangementer</v>
      </c>
      <c r="E18" s="201">
        <f>SUMIFS('5. Registrere Transaksjoner'!$Q$8:$Q$1006,'5. Registrere Transaksjoner'!$I$8:$I$1006,C18,'5. Registrere Transaksjoner'!$F$8:$F$1006,$C$3,'5. Registrere Transaksjoner'!$D$8:$D$1006,"&gt;="&amp;$B$5,'5. Registrere Transaksjoner'!$D$8:$D$1006,"&lt;="&amp;$C$5)</f>
        <v>0</v>
      </c>
      <c r="F18" s="201">
        <f>SUMIFS('5. Registrere Transaksjoner'!$R$8:$R$1006,'5. Registrere Transaksjoner'!$K$8:$K$1006,C18,'5. Registrere Transaksjoner'!$F$8:$F$1006,$C$3,'5. Registrere Transaksjoner'!$D$8:$D$1006,"&gt;="&amp;$B$5,'5. Registrere Transaksjoner'!$D$8:$D$1006,"&lt;="&amp;$C$5)</f>
        <v>0</v>
      </c>
      <c r="G18" s="201">
        <f t="shared" si="3"/>
        <v>0</v>
      </c>
      <c r="H18" s="201"/>
      <c r="I18" s="202"/>
      <c r="J18" s="88"/>
      <c r="K18" s="94" t="str">
        <f t="shared" si="2"/>
        <v>kun konto</v>
      </c>
      <c r="L18" s="94" t="str">
        <f t="shared" si="0"/>
        <v>Vis tomme</v>
      </c>
      <c r="M18" s="88"/>
    </row>
    <row r="19" spans="1:13" x14ac:dyDescent="0.25">
      <c r="A19" s="88"/>
      <c r="B19" s="159" t="str">
        <f>Kontoplan!C47</f>
        <v>Offentlige tilskudd</v>
      </c>
      <c r="C19" s="160">
        <f>Kontoplan!D47</f>
        <v>3400</v>
      </c>
      <c r="D19" s="161" t="str">
        <f>Kontoplan!E47</f>
        <v>Offentlige tilskudd</v>
      </c>
      <c r="E19" s="201">
        <f>SUMIFS('5. Registrere Transaksjoner'!$Q$8:$Q$1006,'5. Registrere Transaksjoner'!$I$8:$I$1006,C19,'5. Registrere Transaksjoner'!$F$8:$F$1006,$C$3,'5. Registrere Transaksjoner'!$D$8:$D$1006,"&gt;="&amp;$B$5,'5. Registrere Transaksjoner'!$D$8:$D$1006,"&lt;="&amp;$C$5)</f>
        <v>0</v>
      </c>
      <c r="F19" s="201">
        <f>SUMIFS('5. Registrere Transaksjoner'!$R$8:$R$1006,'5. Registrere Transaksjoner'!$K$8:$K$1006,C19,'5. Registrere Transaksjoner'!$F$8:$F$1006,$C$3,'5. Registrere Transaksjoner'!$D$8:$D$1006,"&gt;="&amp;$B$5,'5. Registrere Transaksjoner'!$D$8:$D$1006,"&lt;="&amp;$C$5)</f>
        <v>0</v>
      </c>
      <c r="G19" s="201">
        <f t="shared" si="3"/>
        <v>0</v>
      </c>
      <c r="H19" s="201"/>
      <c r="I19" s="202"/>
      <c r="J19" s="88"/>
      <c r="K19" s="94" t="str">
        <f t="shared" si="2"/>
        <v>kun konto</v>
      </c>
      <c r="L19" s="94" t="str">
        <f t="shared" si="0"/>
        <v>Vis tomme</v>
      </c>
      <c r="M19" s="88"/>
    </row>
    <row r="20" spans="1:13" x14ac:dyDescent="0.25">
      <c r="A20" s="88"/>
      <c r="B20" s="159" t="str">
        <f>Kontoplan!C48</f>
        <v>Offentlige tilskudd</v>
      </c>
      <c r="C20" s="160">
        <f>Kontoplan!D48</f>
        <v>3440</v>
      </c>
      <c r="D20" s="161" t="str">
        <f>Kontoplan!E48</f>
        <v>Andre tilskudd</v>
      </c>
      <c r="E20" s="201">
        <f>SUMIFS('5. Registrere Transaksjoner'!$Q$8:$Q$1006,'5. Registrere Transaksjoner'!$I$8:$I$1006,C20,'5. Registrere Transaksjoner'!$F$8:$F$1006,$C$3,'5. Registrere Transaksjoner'!$D$8:$D$1006,"&gt;="&amp;$B$5,'5. Registrere Transaksjoner'!$D$8:$D$1006,"&lt;="&amp;$C$5)</f>
        <v>0</v>
      </c>
      <c r="F20" s="201">
        <f>SUMIFS('5. Registrere Transaksjoner'!$R$8:$R$1006,'5. Registrere Transaksjoner'!$K$8:$K$1006,C20,'5. Registrere Transaksjoner'!$F$8:$F$1006,$C$3,'5. Registrere Transaksjoner'!$D$8:$D$1006,"&gt;="&amp;$B$5,'5. Registrere Transaksjoner'!$D$8:$D$1006,"&lt;="&amp;$C$5)</f>
        <v>0</v>
      </c>
      <c r="G20" s="201">
        <f t="shared" si="3"/>
        <v>0</v>
      </c>
      <c r="H20" s="201"/>
      <c r="I20" s="202"/>
      <c r="J20" s="88"/>
      <c r="K20" s="94" t="str">
        <f t="shared" si="2"/>
        <v>kun konto</v>
      </c>
      <c r="L20" s="94" t="str">
        <f t="shared" si="0"/>
        <v>Vis tomme</v>
      </c>
      <c r="M20" s="88"/>
    </row>
    <row r="21" spans="1:13" x14ac:dyDescent="0.25">
      <c r="A21" s="88"/>
      <c r="B21" s="159" t="str">
        <f>Kontoplan!C49</f>
        <v>Leieinntekter</v>
      </c>
      <c r="C21" s="160">
        <f>Kontoplan!D49</f>
        <v>3600</v>
      </c>
      <c r="D21" s="161" t="str">
        <f>Kontoplan!E49</f>
        <v>Leieinntekter</v>
      </c>
      <c r="E21" s="201">
        <f>SUMIFS('5. Registrere Transaksjoner'!$Q$8:$Q$1006,'5. Registrere Transaksjoner'!$I$8:$I$1006,C21,'5. Registrere Transaksjoner'!$F$8:$F$1006,$C$3,'5. Registrere Transaksjoner'!$D$8:$D$1006,"&gt;="&amp;$B$5,'5. Registrere Transaksjoner'!$D$8:$D$1006,"&lt;="&amp;$C$5)</f>
        <v>0</v>
      </c>
      <c r="F21" s="201">
        <f>SUMIFS('5. Registrere Transaksjoner'!$R$8:$R$1006,'5. Registrere Transaksjoner'!$K$8:$K$1006,C21,'5. Registrere Transaksjoner'!$F$8:$F$1006,$C$3,'5. Registrere Transaksjoner'!$D$8:$D$1006,"&gt;="&amp;$B$5,'5. Registrere Transaksjoner'!$D$8:$D$1006,"&lt;="&amp;$C$5)</f>
        <v>0</v>
      </c>
      <c r="G21" s="201">
        <f t="shared" si="3"/>
        <v>0</v>
      </c>
      <c r="H21" s="201"/>
      <c r="I21" s="202"/>
      <c r="J21" s="88"/>
      <c r="K21" s="94" t="str">
        <f t="shared" si="2"/>
        <v>kun konto</v>
      </c>
      <c r="L21" s="94" t="str">
        <f t="shared" si="0"/>
        <v>Vis tomme</v>
      </c>
      <c r="M21" s="88"/>
    </row>
    <row r="22" spans="1:13" x14ac:dyDescent="0.25">
      <c r="A22" s="88"/>
      <c r="B22" s="159" t="str">
        <f>Kontoplan!C50</f>
        <v xml:space="preserve">Annen driftsrelatert inntekt </v>
      </c>
      <c r="C22" s="160">
        <f>Kontoplan!D50</f>
        <v>3910</v>
      </c>
      <c r="D22" s="161" t="str">
        <f>Kontoplan!E50</f>
        <v>Kursinntekter</v>
      </c>
      <c r="E22" s="201">
        <f>SUMIFS('5. Registrere Transaksjoner'!$Q$8:$Q$1006,'5. Registrere Transaksjoner'!$I$8:$I$1006,C22,'5. Registrere Transaksjoner'!$F$8:$F$1006,$C$3,'5. Registrere Transaksjoner'!$D$8:$D$1006,"&gt;="&amp;$B$5,'5. Registrere Transaksjoner'!$D$8:$D$1006,"&lt;="&amp;$C$5)</f>
        <v>0</v>
      </c>
      <c r="F22" s="201">
        <f>SUMIFS('5. Registrere Transaksjoner'!$R$8:$R$1006,'5. Registrere Transaksjoner'!$K$8:$K$1006,C22,'5. Registrere Transaksjoner'!$F$8:$F$1006,$C$3,'5. Registrere Transaksjoner'!$D$8:$D$1006,"&gt;="&amp;$B$5,'5. Registrere Transaksjoner'!$D$8:$D$1006,"&lt;="&amp;$C$5)</f>
        <v>0</v>
      </c>
      <c r="G22" s="201">
        <f t="shared" si="1"/>
        <v>0</v>
      </c>
      <c r="H22" s="201"/>
      <c r="I22" s="202"/>
      <c r="J22" s="88"/>
      <c r="K22" s="94" t="str">
        <f t="shared" si="2"/>
        <v>kun konto</v>
      </c>
      <c r="L22" s="94" t="str">
        <f t="shared" si="0"/>
        <v>Vis tomme</v>
      </c>
      <c r="M22" s="88"/>
    </row>
    <row r="23" spans="1:13" x14ac:dyDescent="0.25">
      <c r="A23" s="88"/>
      <c r="B23" s="159" t="str">
        <f>Kontoplan!C51</f>
        <v xml:space="preserve">Annen driftsrelatert inntekt </v>
      </c>
      <c r="C23" s="160">
        <f>Kontoplan!D51</f>
        <v>3920</v>
      </c>
      <c r="D23" s="161" t="str">
        <f>Kontoplan!E51</f>
        <v>Medlemskontingenter</v>
      </c>
      <c r="E23" s="201">
        <f>SUMIFS('5. Registrere Transaksjoner'!$Q$8:$Q$1006,'5. Registrere Transaksjoner'!$I$8:$I$1006,C23,'5. Registrere Transaksjoner'!$F$8:$F$1006,$C$3,'5. Registrere Transaksjoner'!$D$8:$D$1006,"&gt;="&amp;$B$5,'5. Registrere Transaksjoner'!$D$8:$D$1006,"&lt;="&amp;$C$5)</f>
        <v>0</v>
      </c>
      <c r="F23" s="201">
        <f>SUMIFS('5. Registrere Transaksjoner'!$R$8:$R$1006,'5. Registrere Transaksjoner'!$K$8:$K$1006,C23,'5. Registrere Transaksjoner'!$F$8:$F$1006,$C$3,'5. Registrere Transaksjoner'!$D$8:$D$1006,"&gt;="&amp;$B$5,'5. Registrere Transaksjoner'!$D$8:$D$1006,"&lt;="&amp;$C$5)</f>
        <v>0</v>
      </c>
      <c r="G23" s="201">
        <f t="shared" si="1"/>
        <v>0</v>
      </c>
      <c r="H23" s="201"/>
      <c r="I23" s="202"/>
      <c r="J23" s="88"/>
      <c r="K23" s="94" t="str">
        <f t="shared" si="2"/>
        <v>kun konto</v>
      </c>
      <c r="L23" s="94" t="str">
        <f t="shared" si="0"/>
        <v>Vis tomme</v>
      </c>
      <c r="M23" s="88"/>
    </row>
    <row r="24" spans="1:13" x14ac:dyDescent="0.25">
      <c r="A24" s="88"/>
      <c r="B24" s="159" t="str">
        <f>Kontoplan!C52</f>
        <v xml:space="preserve">Annen driftsrelatert inntekt </v>
      </c>
      <c r="C24" s="160">
        <f>Kontoplan!D52</f>
        <v>3930</v>
      </c>
      <c r="D24" s="161" t="str">
        <f>Kontoplan!E52</f>
        <v>Treningsavgifter</v>
      </c>
      <c r="E24" s="201">
        <f>SUMIFS('5. Registrere Transaksjoner'!$Q$8:$Q$1006,'5. Registrere Transaksjoner'!$I$8:$I$1006,C24,'5. Registrere Transaksjoner'!$F$8:$F$1006,$C$3,'5. Registrere Transaksjoner'!$D$8:$D$1006,"&gt;="&amp;$B$5,'5. Registrere Transaksjoner'!$D$8:$D$1006,"&lt;="&amp;$C$5)</f>
        <v>0</v>
      </c>
      <c r="F24" s="201">
        <f>SUMIFS('5. Registrere Transaksjoner'!$R$8:$R$1006,'5. Registrere Transaksjoner'!$K$8:$K$1006,C24,'5. Registrere Transaksjoner'!$F$8:$F$1006,$C$3,'5. Registrere Transaksjoner'!$D$8:$D$1006,"&gt;="&amp;$B$5,'5. Registrere Transaksjoner'!$D$8:$D$1006,"&lt;="&amp;$C$5)</f>
        <v>0</v>
      </c>
      <c r="G24" s="201">
        <f t="shared" si="1"/>
        <v>0</v>
      </c>
      <c r="H24" s="201"/>
      <c r="I24" s="202"/>
      <c r="J24" s="88"/>
      <c r="K24" s="94" t="str">
        <f t="shared" si="2"/>
        <v>kun konto</v>
      </c>
      <c r="L24" s="94" t="str">
        <f t="shared" si="0"/>
        <v>Vis tomme</v>
      </c>
      <c r="M24" s="88"/>
    </row>
    <row r="25" spans="1:13" x14ac:dyDescent="0.25">
      <c r="A25" s="88"/>
      <c r="B25" s="159" t="str">
        <f>Kontoplan!C53</f>
        <v xml:space="preserve">Annen driftsrelatert inntekt </v>
      </c>
      <c r="C25" s="160">
        <f>Kontoplan!D53</f>
        <v>3940</v>
      </c>
      <c r="D25" s="161" t="str">
        <f>Kontoplan!E53</f>
        <v>Egenandeler</v>
      </c>
      <c r="E25" s="201">
        <f>SUMIFS('5. Registrere Transaksjoner'!$Q$8:$Q$1006,'5. Registrere Transaksjoner'!$I$8:$I$1006,C25,'5. Registrere Transaksjoner'!$F$8:$F$1006,$C$3,'5. Registrere Transaksjoner'!$D$8:$D$1006,"&gt;="&amp;$B$5,'5. Registrere Transaksjoner'!$D$8:$D$1006,"&lt;="&amp;$C$5)</f>
        <v>0</v>
      </c>
      <c r="F25" s="201">
        <f>SUMIFS('5. Registrere Transaksjoner'!$R$8:$R$1006,'5. Registrere Transaksjoner'!$K$8:$K$1006,C25,'5. Registrere Transaksjoner'!$F$8:$F$1006,$C$3,'5. Registrere Transaksjoner'!$D$8:$D$1006,"&gt;="&amp;$B$5,'5. Registrere Transaksjoner'!$D$8:$D$1006,"&lt;="&amp;$C$5)</f>
        <v>0</v>
      </c>
      <c r="G25" s="201">
        <f t="shared" si="1"/>
        <v>0</v>
      </c>
      <c r="H25" s="201"/>
      <c r="I25" s="202"/>
      <c r="J25" s="88"/>
      <c r="K25" s="94" t="str">
        <f t="shared" si="2"/>
        <v>kun konto</v>
      </c>
      <c r="L25" s="94" t="str">
        <f t="shared" si="0"/>
        <v>Vis tomme</v>
      </c>
      <c r="M25" s="88"/>
    </row>
    <row r="26" spans="1:13" x14ac:dyDescent="0.25">
      <c r="A26" s="88"/>
      <c r="B26" s="159" t="str">
        <f>Kontoplan!C54</f>
        <v xml:space="preserve">Annen driftsrelatert inntekt </v>
      </c>
      <c r="C26" s="160">
        <f>Kontoplan!D54</f>
        <v>3950</v>
      </c>
      <c r="D26" s="161" t="str">
        <f>Kontoplan!E54</f>
        <v>Turneringsinntekter etc</v>
      </c>
      <c r="E26" s="201">
        <f>SUMIFS('5. Registrere Transaksjoner'!$Q$8:$Q$1006,'5. Registrere Transaksjoner'!$I$8:$I$1006,C26,'5. Registrere Transaksjoner'!$F$8:$F$1006,$C$3,'5. Registrere Transaksjoner'!$D$8:$D$1006,"&gt;="&amp;$B$5,'5. Registrere Transaksjoner'!$D$8:$D$1006,"&lt;="&amp;$C$5)</f>
        <v>0</v>
      </c>
      <c r="F26" s="201">
        <f>SUMIFS('5. Registrere Transaksjoner'!$R$8:$R$1006,'5. Registrere Transaksjoner'!$K$8:$K$1006,C26,'5. Registrere Transaksjoner'!$F$8:$F$1006,$C$3,'5. Registrere Transaksjoner'!$D$8:$D$1006,"&gt;="&amp;$B$5,'5. Registrere Transaksjoner'!$D$8:$D$1006,"&lt;="&amp;$C$5)</f>
        <v>0</v>
      </c>
      <c r="G26" s="201">
        <f t="shared" si="1"/>
        <v>0</v>
      </c>
      <c r="H26" s="201"/>
      <c r="I26" s="202"/>
      <c r="J26" s="88"/>
      <c r="K26" s="94" t="str">
        <f t="shared" si="2"/>
        <v>kun konto</v>
      </c>
      <c r="L26" s="94" t="str">
        <f t="shared" si="0"/>
        <v>Vis tomme</v>
      </c>
      <c r="M26" s="88"/>
    </row>
    <row r="27" spans="1:13" x14ac:dyDescent="0.25">
      <c r="A27" s="88"/>
      <c r="B27" s="159" t="str">
        <f>Kontoplan!C55</f>
        <v xml:space="preserve">Annen driftsrelatert inntekt </v>
      </c>
      <c r="C27" s="160">
        <f>Kontoplan!D55</f>
        <v>3960</v>
      </c>
      <c r="D27" s="161" t="str">
        <f>Kontoplan!E55</f>
        <v>Lotterier, bingo etc</v>
      </c>
      <c r="E27" s="201">
        <f>SUMIFS('5. Registrere Transaksjoner'!$Q$8:$Q$1006,'5. Registrere Transaksjoner'!$I$8:$I$1006,C27,'5. Registrere Transaksjoner'!$F$8:$F$1006,$C$3,'5. Registrere Transaksjoner'!$D$8:$D$1006,"&gt;="&amp;$B$5,'5. Registrere Transaksjoner'!$D$8:$D$1006,"&lt;="&amp;$C$5)</f>
        <v>0</v>
      </c>
      <c r="F27" s="201">
        <f>SUMIFS('5. Registrere Transaksjoner'!$R$8:$R$1006,'5. Registrere Transaksjoner'!$K$8:$K$1006,C27,'5. Registrere Transaksjoner'!$F$8:$F$1006,$C$3,'5. Registrere Transaksjoner'!$D$8:$D$1006,"&gt;="&amp;$B$5,'5. Registrere Transaksjoner'!$D$8:$D$1006,"&lt;="&amp;$C$5)</f>
        <v>0</v>
      </c>
      <c r="G27" s="201">
        <f t="shared" si="1"/>
        <v>0</v>
      </c>
      <c r="H27" s="201"/>
      <c r="I27" s="202"/>
      <c r="J27" s="88"/>
      <c r="K27" s="94" t="str">
        <f t="shared" si="2"/>
        <v>kun konto</v>
      </c>
      <c r="L27" s="94" t="str">
        <f t="shared" si="0"/>
        <v>Vis tomme</v>
      </c>
      <c r="M27" s="88"/>
    </row>
    <row r="28" spans="1:13" x14ac:dyDescent="0.25">
      <c r="A28" s="88"/>
      <c r="B28" s="159" t="str">
        <f>Kontoplan!C56</f>
        <v xml:space="preserve">Annen driftsrelatert inntekt </v>
      </c>
      <c r="C28" s="160">
        <f>Kontoplan!D56</f>
        <v>3990</v>
      </c>
      <c r="D28" s="161" t="str">
        <f>Kontoplan!E56</f>
        <v>Andre inntekter</v>
      </c>
      <c r="E28" s="201">
        <f>SUMIFS('5. Registrere Transaksjoner'!$Q$8:$Q$1006,'5. Registrere Transaksjoner'!$I$8:$I$1006,C28,'5. Registrere Transaksjoner'!$F$8:$F$1006,$C$3,'5. Registrere Transaksjoner'!$D$8:$D$1006,"&gt;="&amp;$B$5,'5. Registrere Transaksjoner'!$D$8:$D$1006,"&lt;="&amp;$C$5)</f>
        <v>0</v>
      </c>
      <c r="F28" s="201">
        <f>SUMIFS('5. Registrere Transaksjoner'!$R$8:$R$1006,'5. Registrere Transaksjoner'!$K$8:$K$1006,C28,'5. Registrere Transaksjoner'!$F$8:$F$1006,$C$3,'5. Registrere Transaksjoner'!$D$8:$D$1006,"&gt;="&amp;$B$5,'5. Registrere Transaksjoner'!$D$8:$D$1006,"&lt;="&amp;$C$5)</f>
        <v>0</v>
      </c>
      <c r="G28" s="201">
        <f t="shared" si="1"/>
        <v>0</v>
      </c>
      <c r="H28" s="201"/>
      <c r="I28" s="202"/>
      <c r="J28" s="88"/>
      <c r="K28" s="94" t="str">
        <f t="shared" si="2"/>
        <v>kun konto</v>
      </c>
      <c r="L28" s="94" t="str">
        <f t="shared" si="0"/>
        <v>Vis tomme</v>
      </c>
      <c r="M28" s="88"/>
    </row>
    <row r="29" spans="1:13" x14ac:dyDescent="0.25">
      <c r="A29" s="88"/>
      <c r="B29" s="159" t="str">
        <f>Kontoplan!C57</f>
        <v xml:space="preserve">Annen driftsrelatert inntekt </v>
      </c>
      <c r="C29" s="160">
        <f>Kontoplan!D57</f>
        <v>3997</v>
      </c>
      <c r="D29" s="161">
        <f>Kontoplan!E57</f>
        <v>0</v>
      </c>
      <c r="E29" s="201">
        <f>SUMIFS('5. Registrere Transaksjoner'!$Q$8:$Q$1006,'5. Registrere Transaksjoner'!$I$8:$I$1006,C29,'5. Registrere Transaksjoner'!$F$8:$F$1006,$C$3,'5. Registrere Transaksjoner'!$D$8:$D$1006,"&gt;="&amp;$B$5,'5. Registrere Transaksjoner'!$D$8:$D$1006,"&lt;="&amp;$C$5)</f>
        <v>0</v>
      </c>
      <c r="F29" s="201">
        <f>SUMIFS('5. Registrere Transaksjoner'!$R$8:$R$1006,'5. Registrere Transaksjoner'!$K$8:$K$1006,C29,'5. Registrere Transaksjoner'!$F$8:$F$1006,$C$3,'5. Registrere Transaksjoner'!$D$8:$D$1006,"&gt;="&amp;$B$5,'5. Registrere Transaksjoner'!$D$8:$D$1006,"&lt;="&amp;$C$5)</f>
        <v>0</v>
      </c>
      <c r="G29" s="201">
        <f t="shared" si="1"/>
        <v>0</v>
      </c>
      <c r="H29" s="201"/>
      <c r="I29" s="202"/>
      <c r="J29" s="88"/>
      <c r="K29" s="94" t="str">
        <f t="shared" si="2"/>
        <v>kun konto</v>
      </c>
      <c r="L29" s="94" t="str">
        <f t="shared" si="0"/>
        <v>Vis tomme</v>
      </c>
      <c r="M29" s="88"/>
    </row>
    <row r="30" spans="1:13" x14ac:dyDescent="0.25">
      <c r="A30" s="88"/>
      <c r="B30" s="159" t="str">
        <f>Kontoplan!C58</f>
        <v xml:space="preserve">Annen driftsrelatert inntekt </v>
      </c>
      <c r="C30" s="160">
        <f>Kontoplan!D58</f>
        <v>3998</v>
      </c>
      <c r="D30" s="161">
        <f>Kontoplan!E58</f>
        <v>0</v>
      </c>
      <c r="E30" s="201">
        <f>SUMIFS('5. Registrere Transaksjoner'!$Q$8:$Q$1006,'5. Registrere Transaksjoner'!$I$8:$I$1006,C30,'5. Registrere Transaksjoner'!$F$8:$F$1006,$C$3,'5. Registrere Transaksjoner'!$D$8:$D$1006,"&gt;="&amp;$B$5,'5. Registrere Transaksjoner'!$D$8:$D$1006,"&lt;="&amp;$C$5)</f>
        <v>0</v>
      </c>
      <c r="F30" s="201">
        <f>SUMIFS('5. Registrere Transaksjoner'!$R$8:$R$1006,'5. Registrere Transaksjoner'!$K$8:$K$1006,C30,'5. Registrere Transaksjoner'!$F$8:$F$1006,$C$3,'5. Registrere Transaksjoner'!$D$8:$D$1006,"&gt;="&amp;$B$5,'5. Registrere Transaksjoner'!$D$8:$D$1006,"&lt;="&amp;$C$5)</f>
        <v>0</v>
      </c>
      <c r="G30" s="201">
        <f t="shared" si="1"/>
        <v>0</v>
      </c>
      <c r="H30" s="201"/>
      <c r="I30" s="202"/>
      <c r="J30" s="88"/>
      <c r="K30" s="94" t="str">
        <f t="shared" si="2"/>
        <v>kun konto</v>
      </c>
      <c r="L30" s="94" t="str">
        <f t="shared" si="0"/>
        <v>Vis tomme</v>
      </c>
      <c r="M30" s="88"/>
    </row>
    <row r="31" spans="1:13" x14ac:dyDescent="0.25">
      <c r="A31" s="88"/>
      <c r="B31" s="162" t="s">
        <v>126</v>
      </c>
      <c r="C31" s="163">
        <v>3999</v>
      </c>
      <c r="D31" s="164" t="s">
        <v>126</v>
      </c>
      <c r="E31" s="203"/>
      <c r="F31" s="203"/>
      <c r="G31" s="203"/>
      <c r="H31" s="203">
        <f t="array" ref="H31">INDEX('3. Budsjett'!$C$40:$M$488,MATCH($C$3&amp;C31,'3. Budsjett'!$C$40:$C$488&amp;'3. Budsjett'!$D$40:$D$488,0),MATCH($C$4,'3. Budsjett'!$C$33:$M$33,0))</f>
        <v>0</v>
      </c>
      <c r="I31" s="204"/>
      <c r="J31" s="88"/>
      <c r="K31" s="94" t="str">
        <f t="shared" si="2"/>
        <v>kun konto</v>
      </c>
      <c r="L31" s="94" t="str">
        <f t="shared" si="0"/>
        <v>Vis tomme</v>
      </c>
      <c r="M31" s="88"/>
    </row>
    <row r="32" spans="1:13" x14ac:dyDescent="0.25">
      <c r="A32" s="88"/>
      <c r="B32" s="139" t="s">
        <v>127</v>
      </c>
      <c r="C32" s="140"/>
      <c r="D32" s="131"/>
      <c r="E32" s="205"/>
      <c r="F32" s="205"/>
      <c r="G32" s="205">
        <f>SUM(G8:G31)</f>
        <v>0</v>
      </c>
      <c r="H32" s="205">
        <f>SUM(H8:H31)</f>
        <v>0</v>
      </c>
      <c r="I32" s="206">
        <f>G32-H32</f>
        <v>0</v>
      </c>
      <c r="J32" s="88"/>
      <c r="K32" s="94" t="str">
        <f t="shared" si="2"/>
        <v>Sammendrag</v>
      </c>
      <c r="L32" s="94" t="str">
        <f t="shared" si="0"/>
        <v>Vis tomme</v>
      </c>
      <c r="M32" s="88"/>
    </row>
    <row r="33" spans="1:13" x14ac:dyDescent="0.25">
      <c r="A33" s="88"/>
      <c r="B33" s="136"/>
      <c r="C33" s="138"/>
      <c r="D33" s="96"/>
      <c r="E33" s="207"/>
      <c r="F33" s="207"/>
      <c r="G33" s="207"/>
      <c r="H33" s="207"/>
      <c r="I33" s="208"/>
      <c r="J33" s="88"/>
      <c r="K33" s="94" t="str">
        <f t="shared" si="2"/>
        <v>Sammendrag</v>
      </c>
      <c r="L33" s="94" t="str">
        <f t="shared" si="0"/>
        <v>Vis tomme</v>
      </c>
      <c r="M33" s="88"/>
    </row>
    <row r="34" spans="1:13" x14ac:dyDescent="0.25">
      <c r="A34" s="88"/>
      <c r="B34" s="165" t="str">
        <f>Kontoplan!C59</f>
        <v xml:space="preserve">Varekostnader, varer for videresalg </v>
      </c>
      <c r="C34" s="166">
        <f>Kontoplan!D59</f>
        <v>4300</v>
      </c>
      <c r="D34" s="167" t="str">
        <f>Kontoplan!E59</f>
        <v>Varekostnad, varer for videresalg</v>
      </c>
      <c r="E34" s="209">
        <f>SUMIFS('5. Registrere Transaksjoner'!$Q$8:$Q$1006,'5. Registrere Transaksjoner'!$I$8:$I$1006,C34,'5. Registrere Transaksjoner'!$F$8:$F$1006,$C$3,'5. Registrere Transaksjoner'!$D$8:$D$1006,"&gt;="&amp;$B$5,'5. Registrere Transaksjoner'!$D$8:$D$1006,"&lt;="&amp;$C$5)</f>
        <v>0</v>
      </c>
      <c r="F34" s="209">
        <f>SUMIFS('5. Registrere Transaksjoner'!$R$8:$R$1006,'5. Registrere Transaksjoner'!$K$8:$K$1006,C34,'5. Registrere Transaksjoner'!$F$8:$F$1006,$C$3,'5. Registrere Transaksjoner'!$D$8:$D$1006,"&gt;="&amp;$B$5,'5. Registrere Transaksjoner'!$D$8:$D$1006,"&lt;="&amp;$C$5)</f>
        <v>0</v>
      </c>
      <c r="G34" s="209">
        <f>E34+F34</f>
        <v>0</v>
      </c>
      <c r="H34" s="209"/>
      <c r="I34" s="210"/>
      <c r="J34" s="88"/>
      <c r="K34" s="94" t="str">
        <f t="shared" si="2"/>
        <v>kun konto</v>
      </c>
      <c r="L34" s="94" t="str">
        <f t="shared" si="0"/>
        <v>Vis tomme</v>
      </c>
      <c r="M34" s="88"/>
    </row>
    <row r="35" spans="1:13" x14ac:dyDescent="0.25">
      <c r="A35" s="88"/>
      <c r="B35" s="159" t="str">
        <f>Kontoplan!C60</f>
        <v xml:space="preserve">Varekostnader, varer for videresalg </v>
      </c>
      <c r="C35" s="160">
        <f>Kontoplan!D60</f>
        <v>4390</v>
      </c>
      <c r="D35" s="161" t="str">
        <f>Kontoplan!E60</f>
        <v>Beholdningsendring varelager</v>
      </c>
      <c r="E35" s="201">
        <f>SUMIFS('5. Registrere Transaksjoner'!$Q$8:$Q$1006,'5. Registrere Transaksjoner'!$I$8:$I$1006,C35,'5. Registrere Transaksjoner'!$F$8:$F$1006,$C$3,'5. Registrere Transaksjoner'!$D$8:$D$1006,"&gt;="&amp;$B$5,'5. Registrere Transaksjoner'!$D$8:$D$1006,"&lt;="&amp;$C$5)</f>
        <v>0</v>
      </c>
      <c r="F35" s="201">
        <f>SUMIFS('5. Registrere Transaksjoner'!$R$8:$R$1006,'5. Registrere Transaksjoner'!$K$8:$K$1006,C35,'5. Registrere Transaksjoner'!$F$8:$F$1006,$C$3,'5. Registrere Transaksjoner'!$D$8:$D$1006,"&gt;="&amp;$B$5,'5. Registrere Transaksjoner'!$D$8:$D$1006,"&lt;="&amp;$C$5)</f>
        <v>0</v>
      </c>
      <c r="G35" s="201">
        <f>E35+F35</f>
        <v>0</v>
      </c>
      <c r="H35" s="201"/>
      <c r="I35" s="202"/>
      <c r="J35" s="88"/>
      <c r="K35" s="94" t="str">
        <f t="shared" si="2"/>
        <v>kun konto</v>
      </c>
      <c r="L35" s="94" t="str">
        <f t="shared" si="0"/>
        <v>Vis tomme</v>
      </c>
      <c r="M35" s="88"/>
    </row>
    <row r="36" spans="1:13" x14ac:dyDescent="0.25">
      <c r="A36" s="88"/>
      <c r="B36" s="159" t="str">
        <f>Kontoplan!C61</f>
        <v>Annen varekostnad</v>
      </c>
      <c r="C36" s="160">
        <f>Kontoplan!D61</f>
        <v>4997</v>
      </c>
      <c r="D36" s="161">
        <f>Kontoplan!E61</f>
        <v>0</v>
      </c>
      <c r="E36" s="201">
        <f>SUMIFS('5. Registrere Transaksjoner'!$Q$8:$Q$1006,'5. Registrere Transaksjoner'!$I$8:$I$1006,C36,'5. Registrere Transaksjoner'!$F$8:$F$1006,$C$3,'5. Registrere Transaksjoner'!$D$8:$D$1006,"&gt;="&amp;$B$5,'5. Registrere Transaksjoner'!$D$8:$D$1006,"&lt;="&amp;$C$5)</f>
        <v>0</v>
      </c>
      <c r="F36" s="201">
        <f>SUMIFS('5. Registrere Transaksjoner'!$R$8:$R$1006,'5. Registrere Transaksjoner'!$K$8:$K$1006,C36,'5. Registrere Transaksjoner'!$F$8:$F$1006,$C$3,'5. Registrere Transaksjoner'!$D$8:$D$1006,"&gt;="&amp;$B$5,'5. Registrere Transaksjoner'!$D$8:$D$1006,"&lt;="&amp;$C$5)</f>
        <v>0</v>
      </c>
      <c r="G36" s="201">
        <f>E36+F36</f>
        <v>0</v>
      </c>
      <c r="H36" s="201"/>
      <c r="I36" s="202"/>
      <c r="J36" s="88"/>
      <c r="K36" s="94" t="str">
        <f t="shared" si="2"/>
        <v>kun konto</v>
      </c>
      <c r="L36" s="94" t="str">
        <f t="shared" si="0"/>
        <v>Vis tomme</v>
      </c>
      <c r="M36" s="88"/>
    </row>
    <row r="37" spans="1:13" x14ac:dyDescent="0.25">
      <c r="A37" s="88"/>
      <c r="B37" s="159" t="str">
        <f>Kontoplan!C62</f>
        <v>Annen varekostnad</v>
      </c>
      <c r="C37" s="160">
        <f>Kontoplan!D62</f>
        <v>4998</v>
      </c>
      <c r="D37" s="161">
        <f>Kontoplan!E62</f>
        <v>0</v>
      </c>
      <c r="E37" s="201">
        <f>SUMIFS('5. Registrere Transaksjoner'!$Q$8:$Q$1006,'5. Registrere Transaksjoner'!$I$8:$I$1006,C37,'5. Registrere Transaksjoner'!$F$8:$F$1006,$C$3,'5. Registrere Transaksjoner'!$D$8:$D$1006,"&gt;="&amp;$B$5,'5. Registrere Transaksjoner'!$D$8:$D$1006,"&lt;="&amp;$C$5)</f>
        <v>0</v>
      </c>
      <c r="F37" s="201">
        <f>SUMIFS('5. Registrere Transaksjoner'!$R$8:$R$1006,'5. Registrere Transaksjoner'!$K$8:$K$1006,C37,'5. Registrere Transaksjoner'!$F$8:$F$1006,$C$3,'5. Registrere Transaksjoner'!$D$8:$D$1006,"&gt;="&amp;$B$5,'5. Registrere Transaksjoner'!$D$8:$D$1006,"&lt;="&amp;$C$5)</f>
        <v>0</v>
      </c>
      <c r="G37" s="201">
        <f>E37+F37</f>
        <v>0</v>
      </c>
      <c r="H37" s="201"/>
      <c r="I37" s="202"/>
      <c r="J37" s="88"/>
      <c r="K37" s="94" t="str">
        <f t="shared" si="2"/>
        <v>kun konto</v>
      </c>
      <c r="L37" s="94" t="str">
        <f t="shared" si="0"/>
        <v>Vis tomme</v>
      </c>
      <c r="M37" s="88"/>
    </row>
    <row r="38" spans="1:13" x14ac:dyDescent="0.25">
      <c r="A38" s="88"/>
      <c r="B38" s="162" t="s">
        <v>128</v>
      </c>
      <c r="C38" s="163">
        <v>4999</v>
      </c>
      <c r="D38" s="164" t="s">
        <v>129</v>
      </c>
      <c r="E38" s="203"/>
      <c r="F38" s="203"/>
      <c r="G38" s="203"/>
      <c r="H38" s="203">
        <f t="array" ref="H38">INDEX('3. Budsjett'!$C$40:$M$488,MATCH($C$3&amp;C38,'3. Budsjett'!$C$40:$C$488&amp;'3. Budsjett'!$D$40:$D$488,0),MATCH($C$4,'3. Budsjett'!$C$33:$M$33,0))</f>
        <v>0</v>
      </c>
      <c r="I38" s="204"/>
      <c r="J38" s="88"/>
      <c r="K38" s="94" t="str">
        <f t="shared" si="2"/>
        <v>kun konto</v>
      </c>
      <c r="L38" s="94" t="str">
        <f t="shared" si="0"/>
        <v>Vis tomme</v>
      </c>
      <c r="M38" s="88"/>
    </row>
    <row r="39" spans="1:13" x14ac:dyDescent="0.25">
      <c r="A39" s="88"/>
      <c r="B39" s="139" t="s">
        <v>130</v>
      </c>
      <c r="C39" s="140"/>
      <c r="D39" s="131"/>
      <c r="E39" s="205"/>
      <c r="F39" s="205"/>
      <c r="G39" s="205">
        <f>SUM(G34:G38)</f>
        <v>0</v>
      </c>
      <c r="H39" s="205">
        <f>SUM(H34:H38)</f>
        <v>0</v>
      </c>
      <c r="I39" s="206">
        <f>G39-H39</f>
        <v>0</v>
      </c>
      <c r="J39" s="88"/>
      <c r="K39" s="94" t="str">
        <f t="shared" si="2"/>
        <v>Sammendrag</v>
      </c>
      <c r="L39" s="94" t="str">
        <f t="shared" si="0"/>
        <v>Vis tomme</v>
      </c>
      <c r="M39" s="88"/>
    </row>
    <row r="40" spans="1:13" x14ac:dyDescent="0.25">
      <c r="A40" s="88"/>
      <c r="B40" s="136"/>
      <c r="C40" s="138"/>
      <c r="D40" s="96"/>
      <c r="E40" s="207"/>
      <c r="F40" s="207"/>
      <c r="G40" s="207"/>
      <c r="H40" s="207"/>
      <c r="I40" s="208"/>
      <c r="J40" s="88"/>
      <c r="K40" s="94" t="str">
        <f t="shared" si="2"/>
        <v>Sammendrag</v>
      </c>
      <c r="L40" s="94" t="str">
        <f t="shared" si="0"/>
        <v>Vis tomme</v>
      </c>
      <c r="M40" s="88"/>
    </row>
    <row r="41" spans="1:13" x14ac:dyDescent="0.25">
      <c r="A41" s="88"/>
      <c r="B41" s="165" t="str">
        <f>Kontoplan!C63</f>
        <v>Lønn til ansatte</v>
      </c>
      <c r="C41" s="166">
        <f>Kontoplan!D63</f>
        <v>5000</v>
      </c>
      <c r="D41" s="167" t="str">
        <f>Kontoplan!E63</f>
        <v>Lønn, honorar etc</v>
      </c>
      <c r="E41" s="209">
        <f>SUMIFS('5. Registrere Transaksjoner'!$Q$8:$Q$1006,'5. Registrere Transaksjoner'!$I$8:$I$1006,C41,'5. Registrere Transaksjoner'!$F$8:$F$1006,$C$3,'5. Registrere Transaksjoner'!$D$8:$D$1006,"&gt;="&amp;$B$5,'5. Registrere Transaksjoner'!$D$8:$D$1006,"&lt;="&amp;$C$5)</f>
        <v>0</v>
      </c>
      <c r="F41" s="209">
        <f>SUMIFS('5. Registrere Transaksjoner'!$R$8:$R$1006,'5. Registrere Transaksjoner'!$K$8:$K$1006,C41,'5. Registrere Transaksjoner'!$F$8:$F$1006,$C$3,'5. Registrere Transaksjoner'!$D$8:$D$1006,"&gt;="&amp;$B$5,'5. Registrere Transaksjoner'!$D$8:$D$1006,"&lt;="&amp;$C$5)</f>
        <v>0</v>
      </c>
      <c r="G41" s="209">
        <f>E41+F41</f>
        <v>0</v>
      </c>
      <c r="H41" s="209"/>
      <c r="I41" s="210"/>
      <c r="J41" s="88"/>
      <c r="K41" s="94" t="str">
        <f t="shared" si="2"/>
        <v>kun konto</v>
      </c>
      <c r="L41" s="94" t="str">
        <f t="shared" si="0"/>
        <v>Vis tomme</v>
      </c>
      <c r="M41" s="88"/>
    </row>
    <row r="42" spans="1:13" x14ac:dyDescent="0.25">
      <c r="A42" s="88"/>
      <c r="B42" s="159" t="str">
        <f>Kontoplan!C64</f>
        <v>Lønn til ansatte</v>
      </c>
      <c r="C42" s="160">
        <f>Kontoplan!D64</f>
        <v>5180</v>
      </c>
      <c r="D42" s="161" t="str">
        <f>Kontoplan!E64</f>
        <v>Feriepenger beregnet</v>
      </c>
      <c r="E42" s="201">
        <f>SUMIFS('5. Registrere Transaksjoner'!$Q$8:$Q$1006,'5. Registrere Transaksjoner'!$I$8:$I$1006,C42,'5. Registrere Transaksjoner'!$F$8:$F$1006,$C$3,'5. Registrere Transaksjoner'!$D$8:$D$1006,"&gt;="&amp;$B$5,'5. Registrere Transaksjoner'!$D$8:$D$1006,"&lt;="&amp;$C$5)</f>
        <v>0</v>
      </c>
      <c r="F42" s="201">
        <f>SUMIFS('5. Registrere Transaksjoner'!$R$8:$R$1006,'5. Registrere Transaksjoner'!$K$8:$K$1006,C42,'5. Registrere Transaksjoner'!$F$8:$F$1006,$C$3,'5. Registrere Transaksjoner'!$D$8:$D$1006,"&gt;="&amp;$B$5,'5. Registrere Transaksjoner'!$D$8:$D$1006,"&lt;="&amp;$C$5)</f>
        <v>0</v>
      </c>
      <c r="G42" s="201">
        <f t="shared" ref="G42:G54" si="4">E42+F42</f>
        <v>0</v>
      </c>
      <c r="H42" s="201"/>
      <c r="I42" s="202"/>
      <c r="J42" s="88"/>
      <c r="K42" s="94" t="str">
        <f t="shared" si="2"/>
        <v>kun konto</v>
      </c>
      <c r="L42" s="94" t="str">
        <f t="shared" si="0"/>
        <v>Vis tomme</v>
      </c>
      <c r="M42" s="88"/>
    </row>
    <row r="43" spans="1:13" x14ac:dyDescent="0.25">
      <c r="A43" s="88"/>
      <c r="B43" s="159" t="str">
        <f>Kontoplan!C65</f>
        <v>Lønn til ansatte</v>
      </c>
      <c r="C43" s="160">
        <f>Kontoplan!D65</f>
        <v>5182</v>
      </c>
      <c r="D43" s="161" t="str">
        <f>Kontoplan!E65</f>
        <v>Arbeidsgiveravgift påløpte feriepenger</v>
      </c>
      <c r="E43" s="201">
        <f>SUMIFS('5. Registrere Transaksjoner'!$Q$8:$Q$1006,'5. Registrere Transaksjoner'!$I$8:$I$1006,C43,'5. Registrere Transaksjoner'!$F$8:$F$1006,$C$3,'5. Registrere Transaksjoner'!$D$8:$D$1006,"&gt;="&amp;$B$5,'5. Registrere Transaksjoner'!$D$8:$D$1006,"&lt;="&amp;$C$5)</f>
        <v>0</v>
      </c>
      <c r="F43" s="201">
        <f>SUMIFS('5. Registrere Transaksjoner'!$R$8:$R$1006,'5. Registrere Transaksjoner'!$K$8:$K$1006,C43,'5. Registrere Transaksjoner'!$F$8:$F$1006,$C$3,'5. Registrere Transaksjoner'!$D$8:$D$1006,"&gt;="&amp;$B$5,'5. Registrere Transaksjoner'!$D$8:$D$1006,"&lt;="&amp;$C$5)</f>
        <v>0</v>
      </c>
      <c r="G43" s="201">
        <f t="shared" si="4"/>
        <v>0</v>
      </c>
      <c r="H43" s="201"/>
      <c r="I43" s="202"/>
      <c r="J43" s="88"/>
      <c r="K43" s="94" t="str">
        <f t="shared" si="2"/>
        <v>kun konto</v>
      </c>
      <c r="L43" s="94" t="str">
        <f t="shared" si="0"/>
        <v>Vis tomme</v>
      </c>
      <c r="M43" s="88"/>
    </row>
    <row r="44" spans="1:13" x14ac:dyDescent="0.25">
      <c r="A44" s="88"/>
      <c r="B44" s="159" t="str">
        <f>Kontoplan!C66</f>
        <v>Fordel i arbeidsforholdet</v>
      </c>
      <c r="C44" s="160">
        <f>Kontoplan!D66</f>
        <v>5210</v>
      </c>
      <c r="D44" s="161" t="str">
        <f>Kontoplan!E66</f>
        <v>Fri telefon mm</v>
      </c>
      <c r="E44" s="201">
        <f>SUMIFS('5. Registrere Transaksjoner'!$Q$8:$Q$1006,'5. Registrere Transaksjoner'!$I$8:$I$1006,C44,'5. Registrere Transaksjoner'!$F$8:$F$1006,$C$3,'5. Registrere Transaksjoner'!$D$8:$D$1006,"&gt;="&amp;$B$5,'5. Registrere Transaksjoner'!$D$8:$D$1006,"&lt;="&amp;$C$5)</f>
        <v>0</v>
      </c>
      <c r="F44" s="201">
        <f>SUMIFS('5. Registrere Transaksjoner'!$R$8:$R$1006,'5. Registrere Transaksjoner'!$K$8:$K$1006,C44,'5. Registrere Transaksjoner'!$F$8:$F$1006,$C$3,'5. Registrere Transaksjoner'!$D$8:$D$1006,"&gt;="&amp;$B$5,'5. Registrere Transaksjoner'!$D$8:$D$1006,"&lt;="&amp;$C$5)</f>
        <v>0</v>
      </c>
      <c r="G44" s="201">
        <f t="shared" si="4"/>
        <v>0</v>
      </c>
      <c r="H44" s="201"/>
      <c r="I44" s="202"/>
      <c r="J44" s="88"/>
      <c r="K44" s="94" t="str">
        <f t="shared" si="2"/>
        <v>kun konto</v>
      </c>
      <c r="L44" s="94" t="str">
        <f t="shared" si="0"/>
        <v>Vis tomme</v>
      </c>
      <c r="M44" s="88"/>
    </row>
    <row r="45" spans="1:13" x14ac:dyDescent="0.25">
      <c r="A45" s="88"/>
      <c r="B45" s="159" t="str">
        <f>Kontoplan!C67</f>
        <v>Fordel i arbeidsforholdet</v>
      </c>
      <c r="C45" s="160">
        <f>Kontoplan!D67</f>
        <v>5290</v>
      </c>
      <c r="D45" s="161" t="str">
        <f>Kontoplan!E67</f>
        <v>Motkonto for gruppe 52</v>
      </c>
      <c r="E45" s="201">
        <f>SUMIFS('5. Registrere Transaksjoner'!$Q$8:$Q$1006,'5. Registrere Transaksjoner'!$I$8:$I$1006,C45,'5. Registrere Transaksjoner'!$F$8:$F$1006,$C$3,'5. Registrere Transaksjoner'!$D$8:$D$1006,"&gt;="&amp;$B$5,'5. Registrere Transaksjoner'!$D$8:$D$1006,"&lt;="&amp;$C$5)</f>
        <v>0</v>
      </c>
      <c r="F45" s="201">
        <f>SUMIFS('5. Registrere Transaksjoner'!$R$8:$R$1006,'5. Registrere Transaksjoner'!$K$8:$K$1006,C45,'5. Registrere Transaksjoner'!$F$8:$F$1006,$C$3,'5. Registrere Transaksjoner'!$D$8:$D$1006,"&gt;="&amp;$B$5,'5. Registrere Transaksjoner'!$D$8:$D$1006,"&lt;="&amp;$C$5)</f>
        <v>0</v>
      </c>
      <c r="G45" s="201">
        <f t="shared" si="4"/>
        <v>0</v>
      </c>
      <c r="H45" s="201"/>
      <c r="I45" s="202"/>
      <c r="J45" s="88"/>
      <c r="K45" s="94" t="str">
        <f t="shared" si="2"/>
        <v>kun konto</v>
      </c>
      <c r="L45" s="94" t="str">
        <f t="shared" si="0"/>
        <v>Vis tomme</v>
      </c>
      <c r="M45" s="88"/>
    </row>
    <row r="46" spans="1:13" x14ac:dyDescent="0.25">
      <c r="A46" s="88"/>
      <c r="B46" s="159" t="str">
        <f>Kontoplan!C68</f>
        <v>Annen oppgavepliktig godtgjørelse</v>
      </c>
      <c r="C46" s="160">
        <f>Kontoplan!D68</f>
        <v>5330</v>
      </c>
      <c r="D46" s="161" t="str">
        <f>Kontoplan!E68</f>
        <v>Godtgjørelse til styret</v>
      </c>
      <c r="E46" s="201">
        <f>SUMIFS('5. Registrere Transaksjoner'!$Q$8:$Q$1006,'5. Registrere Transaksjoner'!$I$8:$I$1006,C46,'5. Registrere Transaksjoner'!$F$8:$F$1006,$C$3,'5. Registrere Transaksjoner'!$D$8:$D$1006,"&gt;="&amp;$B$5,'5. Registrere Transaksjoner'!$D$8:$D$1006,"&lt;="&amp;$C$5)</f>
        <v>0</v>
      </c>
      <c r="F46" s="201">
        <f>SUMIFS('5. Registrere Transaksjoner'!$R$8:$R$1006,'5. Registrere Transaksjoner'!$K$8:$K$1006,C46,'5. Registrere Transaksjoner'!$F$8:$F$1006,$C$3,'5. Registrere Transaksjoner'!$D$8:$D$1006,"&gt;="&amp;$B$5,'5. Registrere Transaksjoner'!$D$8:$D$1006,"&lt;="&amp;$C$5)</f>
        <v>0</v>
      </c>
      <c r="G46" s="201">
        <f t="shared" si="4"/>
        <v>0</v>
      </c>
      <c r="H46" s="201"/>
      <c r="I46" s="202"/>
      <c r="J46" s="88"/>
      <c r="K46" s="94" t="str">
        <f t="shared" si="2"/>
        <v>kun konto</v>
      </c>
      <c r="L46" s="94" t="str">
        <f t="shared" si="0"/>
        <v>Vis tomme</v>
      </c>
      <c r="M46" s="88"/>
    </row>
    <row r="47" spans="1:13" x14ac:dyDescent="0.25">
      <c r="A47" s="88"/>
      <c r="B47" s="159" t="str">
        <f>Kontoplan!C69</f>
        <v>Arbeidsgiveravgift og pensjonskostnad</v>
      </c>
      <c r="C47" s="160">
        <f>Kontoplan!D69</f>
        <v>5400</v>
      </c>
      <c r="D47" s="161" t="str">
        <f>Kontoplan!E69</f>
        <v>Arbeidsgiveravgift</v>
      </c>
      <c r="E47" s="201">
        <f>SUMIFS('5. Registrere Transaksjoner'!$Q$8:$Q$1006,'5. Registrere Transaksjoner'!$I$8:$I$1006,C47,'5. Registrere Transaksjoner'!$F$8:$F$1006,$C$3,'5. Registrere Transaksjoner'!$D$8:$D$1006,"&gt;="&amp;$B$5,'5. Registrere Transaksjoner'!$D$8:$D$1006,"&lt;="&amp;$C$5)</f>
        <v>0</v>
      </c>
      <c r="F47" s="201">
        <f>SUMIFS('5. Registrere Transaksjoner'!$R$8:$R$1006,'5. Registrere Transaksjoner'!$K$8:$K$1006,C47,'5. Registrere Transaksjoner'!$F$8:$F$1006,$C$3,'5. Registrere Transaksjoner'!$D$8:$D$1006,"&gt;="&amp;$B$5,'5. Registrere Transaksjoner'!$D$8:$D$1006,"&lt;="&amp;$C$5)</f>
        <v>0</v>
      </c>
      <c r="G47" s="201">
        <f t="shared" si="4"/>
        <v>0</v>
      </c>
      <c r="H47" s="201"/>
      <c r="I47" s="202"/>
      <c r="J47" s="88"/>
      <c r="K47" s="94" t="str">
        <f t="shared" si="2"/>
        <v>kun konto</v>
      </c>
      <c r="L47" s="94" t="str">
        <f t="shared" si="0"/>
        <v>Vis tomme</v>
      </c>
      <c r="M47" s="88"/>
    </row>
    <row r="48" spans="1:13" x14ac:dyDescent="0.25">
      <c r="A48" s="88"/>
      <c r="B48" s="159" t="str">
        <f>Kontoplan!C70</f>
        <v>Arbeidsgiveravgift og pensjonskostnad</v>
      </c>
      <c r="C48" s="160">
        <f>Kontoplan!D70</f>
        <v>5420</v>
      </c>
      <c r="D48" s="161" t="str">
        <f>Kontoplan!E70</f>
        <v>Innberetningspliktig pensjonskostnad</v>
      </c>
      <c r="E48" s="201">
        <f>SUMIFS('5. Registrere Transaksjoner'!$Q$8:$Q$1006,'5. Registrere Transaksjoner'!$I$8:$I$1006,C48,'5. Registrere Transaksjoner'!$F$8:$F$1006,$C$3,'5. Registrere Transaksjoner'!$D$8:$D$1006,"&gt;="&amp;$B$5,'5. Registrere Transaksjoner'!$D$8:$D$1006,"&lt;="&amp;$C$5)</f>
        <v>0</v>
      </c>
      <c r="F48" s="201">
        <f>SUMIFS('5. Registrere Transaksjoner'!$R$8:$R$1006,'5. Registrere Transaksjoner'!$K$8:$K$1006,C48,'5. Registrere Transaksjoner'!$F$8:$F$1006,$C$3,'5. Registrere Transaksjoner'!$D$8:$D$1006,"&gt;="&amp;$B$5,'5. Registrere Transaksjoner'!$D$8:$D$1006,"&lt;="&amp;$C$5)</f>
        <v>0</v>
      </c>
      <c r="G48" s="201">
        <f t="shared" si="4"/>
        <v>0</v>
      </c>
      <c r="H48" s="201"/>
      <c r="I48" s="202"/>
      <c r="J48" s="88"/>
      <c r="K48" s="94" t="str">
        <f t="shared" si="2"/>
        <v>kun konto</v>
      </c>
      <c r="L48" s="94" t="str">
        <f t="shared" si="0"/>
        <v>Vis tomme</v>
      </c>
      <c r="M48" s="88"/>
    </row>
    <row r="49" spans="1:13" x14ac:dyDescent="0.25">
      <c r="A49" s="88"/>
      <c r="B49" s="159" t="str">
        <f>Kontoplan!C71</f>
        <v>Annen kostnadsgodtgjørelse</v>
      </c>
      <c r="C49" s="160">
        <f>Kontoplan!D71</f>
        <v>5560</v>
      </c>
      <c r="D49" s="161" t="str">
        <f>Kontoplan!E71</f>
        <v>Utstyrsgodtgjørelse dommere</v>
      </c>
      <c r="E49" s="201">
        <f>SUMIFS('5. Registrere Transaksjoner'!$Q$8:$Q$1006,'5. Registrere Transaksjoner'!$I$8:$I$1006,C49,'5. Registrere Transaksjoner'!$F$8:$F$1006,$C$3,'5. Registrere Transaksjoner'!$D$8:$D$1006,"&gt;="&amp;$B$5,'5. Registrere Transaksjoner'!$D$8:$D$1006,"&lt;="&amp;$C$5)</f>
        <v>0</v>
      </c>
      <c r="F49" s="201">
        <f>SUMIFS('5. Registrere Transaksjoner'!$R$8:$R$1006,'5. Registrere Transaksjoner'!$K$8:$K$1006,C49,'5. Registrere Transaksjoner'!$F$8:$F$1006,$C$3,'5. Registrere Transaksjoner'!$D$8:$D$1006,"&gt;="&amp;$B$5,'5. Registrere Transaksjoner'!$D$8:$D$1006,"&lt;="&amp;$C$5)</f>
        <v>0</v>
      </c>
      <c r="G49" s="201">
        <f t="shared" si="4"/>
        <v>0</v>
      </c>
      <c r="H49" s="201"/>
      <c r="I49" s="202"/>
      <c r="J49" s="88"/>
      <c r="K49" s="94" t="str">
        <f t="shared" si="2"/>
        <v>kun konto</v>
      </c>
      <c r="L49" s="94" t="str">
        <f t="shared" si="0"/>
        <v>Vis tomme</v>
      </c>
      <c r="M49" s="88"/>
    </row>
    <row r="50" spans="1:13" x14ac:dyDescent="0.25">
      <c r="A50" s="88"/>
      <c r="B50" s="159" t="str">
        <f>Kontoplan!C72</f>
        <v>Offentlig refusjon vedr, arbeidskraft</v>
      </c>
      <c r="C50" s="160">
        <f>Kontoplan!D72</f>
        <v>5800</v>
      </c>
      <c r="D50" s="161" t="str">
        <f>Kontoplan!E72</f>
        <v>Refusjon av syke- og fødselspenger</v>
      </c>
      <c r="E50" s="201">
        <f>SUMIFS('5. Registrere Transaksjoner'!$Q$8:$Q$1006,'5. Registrere Transaksjoner'!$I$8:$I$1006,C50,'5. Registrere Transaksjoner'!$F$8:$F$1006,$C$3,'5. Registrere Transaksjoner'!$D$8:$D$1006,"&gt;="&amp;$B$5,'5. Registrere Transaksjoner'!$D$8:$D$1006,"&lt;="&amp;$C$5)</f>
        <v>0</v>
      </c>
      <c r="F50" s="201">
        <f>SUMIFS('5. Registrere Transaksjoner'!$R$8:$R$1006,'5. Registrere Transaksjoner'!$K$8:$K$1006,C50,'5. Registrere Transaksjoner'!$F$8:$F$1006,$C$3,'5. Registrere Transaksjoner'!$D$8:$D$1006,"&gt;="&amp;$B$5,'5. Registrere Transaksjoner'!$D$8:$D$1006,"&lt;="&amp;$C$5)</f>
        <v>0</v>
      </c>
      <c r="G50" s="201">
        <f t="shared" si="4"/>
        <v>0</v>
      </c>
      <c r="H50" s="201"/>
      <c r="I50" s="202"/>
      <c r="J50" s="88"/>
      <c r="K50" s="94" t="str">
        <f t="shared" si="2"/>
        <v>kun konto</v>
      </c>
      <c r="L50" s="94" t="str">
        <f t="shared" si="0"/>
        <v>Vis tomme</v>
      </c>
      <c r="M50" s="88"/>
    </row>
    <row r="51" spans="1:13" x14ac:dyDescent="0.25">
      <c r="A51" s="88"/>
      <c r="B51" s="159" t="str">
        <f>Kontoplan!C73</f>
        <v xml:space="preserve">Annen personalkostnad </v>
      </c>
      <c r="C51" s="160">
        <f>Kontoplan!D73</f>
        <v>5920</v>
      </c>
      <c r="D51" s="161" t="str">
        <f>Kontoplan!E73</f>
        <v>Yrkesskadeforsikring og andre personalforsikringer</v>
      </c>
      <c r="E51" s="201">
        <f>SUMIFS('5. Registrere Transaksjoner'!$Q$8:$Q$1006,'5. Registrere Transaksjoner'!$I$8:$I$1006,C51,'5. Registrere Transaksjoner'!$F$8:$F$1006,$C$3,'5. Registrere Transaksjoner'!$D$8:$D$1006,"&gt;="&amp;$B$5,'5. Registrere Transaksjoner'!$D$8:$D$1006,"&lt;="&amp;$C$5)</f>
        <v>0</v>
      </c>
      <c r="F51" s="201">
        <f>SUMIFS('5. Registrere Transaksjoner'!$R$8:$R$1006,'5. Registrere Transaksjoner'!$K$8:$K$1006,C51,'5. Registrere Transaksjoner'!$F$8:$F$1006,$C$3,'5. Registrere Transaksjoner'!$D$8:$D$1006,"&gt;="&amp;$B$5,'5. Registrere Transaksjoner'!$D$8:$D$1006,"&lt;="&amp;$C$5)</f>
        <v>0</v>
      </c>
      <c r="G51" s="201">
        <f t="shared" si="4"/>
        <v>0</v>
      </c>
      <c r="H51" s="201"/>
      <c r="I51" s="202"/>
      <c r="J51" s="88"/>
      <c r="K51" s="94" t="str">
        <f t="shared" si="2"/>
        <v>kun konto</v>
      </c>
      <c r="L51" s="94" t="str">
        <f t="shared" si="0"/>
        <v>Vis tomme</v>
      </c>
      <c r="M51" s="88"/>
    </row>
    <row r="52" spans="1:13" x14ac:dyDescent="0.25">
      <c r="A52" s="88"/>
      <c r="B52" s="159" t="str">
        <f>Kontoplan!C74</f>
        <v xml:space="preserve">Annen personalkostnad </v>
      </c>
      <c r="C52" s="160">
        <f>Kontoplan!D74</f>
        <v>5990</v>
      </c>
      <c r="D52" s="161" t="str">
        <f>Kontoplan!E74</f>
        <v>Andre personalkostnader</v>
      </c>
      <c r="E52" s="201">
        <f>SUMIFS('5. Registrere Transaksjoner'!$Q$8:$Q$1006,'5. Registrere Transaksjoner'!$I$8:$I$1006,C52,'5. Registrere Transaksjoner'!$F$8:$F$1006,$C$3,'5. Registrere Transaksjoner'!$D$8:$D$1006,"&gt;="&amp;$B$5,'5. Registrere Transaksjoner'!$D$8:$D$1006,"&lt;="&amp;$C$5)</f>
        <v>0</v>
      </c>
      <c r="F52" s="201">
        <f>SUMIFS('5. Registrere Transaksjoner'!$R$8:$R$1006,'5. Registrere Transaksjoner'!$K$8:$K$1006,C52,'5. Registrere Transaksjoner'!$F$8:$F$1006,$C$3,'5. Registrere Transaksjoner'!$D$8:$D$1006,"&gt;="&amp;$B$5,'5. Registrere Transaksjoner'!$D$8:$D$1006,"&lt;="&amp;$C$5)</f>
        <v>0</v>
      </c>
      <c r="G52" s="201">
        <f t="shared" si="4"/>
        <v>0</v>
      </c>
      <c r="H52" s="201"/>
      <c r="I52" s="202"/>
      <c r="J52" s="88"/>
      <c r="K52" s="94" t="str">
        <f t="shared" si="2"/>
        <v>kun konto</v>
      </c>
      <c r="L52" s="94" t="str">
        <f t="shared" si="0"/>
        <v>Vis tomme</v>
      </c>
      <c r="M52" s="88"/>
    </row>
    <row r="53" spans="1:13" x14ac:dyDescent="0.25">
      <c r="A53" s="88"/>
      <c r="B53" s="159" t="str">
        <f>Kontoplan!C75</f>
        <v xml:space="preserve">Annen personalkostnad </v>
      </c>
      <c r="C53" s="160">
        <f>Kontoplan!D75</f>
        <v>5997</v>
      </c>
      <c r="D53" s="161">
        <f>Kontoplan!E75</f>
        <v>0</v>
      </c>
      <c r="E53" s="201">
        <f>SUMIFS('5. Registrere Transaksjoner'!$Q$8:$Q$1006,'5. Registrere Transaksjoner'!$I$8:$I$1006,C53,'5. Registrere Transaksjoner'!$F$8:$F$1006,$C$3,'5. Registrere Transaksjoner'!$D$8:$D$1006,"&gt;="&amp;$B$5,'5. Registrere Transaksjoner'!$D$8:$D$1006,"&lt;="&amp;$C$5)</f>
        <v>0</v>
      </c>
      <c r="F53" s="201">
        <f>SUMIFS('5. Registrere Transaksjoner'!$R$8:$R$1006,'5. Registrere Transaksjoner'!$K$8:$K$1006,C53,'5. Registrere Transaksjoner'!$F$8:$F$1006,$C$3,'5. Registrere Transaksjoner'!$D$8:$D$1006,"&gt;="&amp;$B$5,'5. Registrere Transaksjoner'!$D$8:$D$1006,"&lt;="&amp;$C$5)</f>
        <v>0</v>
      </c>
      <c r="G53" s="201">
        <f t="shared" si="4"/>
        <v>0</v>
      </c>
      <c r="H53" s="201"/>
      <c r="I53" s="202"/>
      <c r="J53" s="88"/>
      <c r="K53" s="94" t="str">
        <f t="shared" si="2"/>
        <v>kun konto</v>
      </c>
      <c r="L53" s="94" t="str">
        <f t="shared" si="0"/>
        <v>Vis tomme</v>
      </c>
      <c r="M53" s="88"/>
    </row>
    <row r="54" spans="1:13" x14ac:dyDescent="0.25">
      <c r="A54" s="88"/>
      <c r="B54" s="159" t="str">
        <f>Kontoplan!C76</f>
        <v xml:space="preserve">Annen personalkostnad </v>
      </c>
      <c r="C54" s="160">
        <f>Kontoplan!D76</f>
        <v>5998</v>
      </c>
      <c r="D54" s="161">
        <f>Kontoplan!E76</f>
        <v>0</v>
      </c>
      <c r="E54" s="201">
        <f>SUMIFS('5. Registrere Transaksjoner'!$Q$8:$Q$1006,'5. Registrere Transaksjoner'!$I$8:$I$1006,C54,'5. Registrere Transaksjoner'!$F$8:$F$1006,$C$3,'5. Registrere Transaksjoner'!$D$8:$D$1006,"&gt;="&amp;$B$5,'5. Registrere Transaksjoner'!$D$8:$D$1006,"&lt;="&amp;$C$5)</f>
        <v>0</v>
      </c>
      <c r="F54" s="201">
        <f>SUMIFS('5. Registrere Transaksjoner'!$R$8:$R$1006,'5. Registrere Transaksjoner'!$K$8:$K$1006,C54,'5. Registrere Transaksjoner'!$F$8:$F$1006,$C$3,'5. Registrere Transaksjoner'!$D$8:$D$1006,"&gt;="&amp;$B$5,'5. Registrere Transaksjoner'!$D$8:$D$1006,"&lt;="&amp;$C$5)</f>
        <v>0</v>
      </c>
      <c r="G54" s="201">
        <f t="shared" si="4"/>
        <v>0</v>
      </c>
      <c r="H54" s="201"/>
      <c r="I54" s="202"/>
      <c r="J54" s="88"/>
      <c r="K54" s="94" t="str">
        <f t="shared" si="2"/>
        <v>kun konto</v>
      </c>
      <c r="L54" s="94" t="str">
        <f t="shared" si="0"/>
        <v>Vis tomme</v>
      </c>
      <c r="M54" s="88"/>
    </row>
    <row r="55" spans="1:13" x14ac:dyDescent="0.25">
      <c r="A55" s="88"/>
      <c r="B55" s="162" t="s">
        <v>131</v>
      </c>
      <c r="C55" s="163">
        <v>5999</v>
      </c>
      <c r="D55" s="164" t="s">
        <v>129</v>
      </c>
      <c r="E55" s="203"/>
      <c r="F55" s="203"/>
      <c r="G55" s="203"/>
      <c r="H55" s="203">
        <f t="array" ref="H55">INDEX('3. Budsjett'!$C$40:$M$488,MATCH($C$3&amp;C55,'3. Budsjett'!$C$40:$C$488&amp;'3. Budsjett'!$D$40:$D$488,0),MATCH($C$4,'3. Budsjett'!$C$33:$M$33,0))</f>
        <v>0</v>
      </c>
      <c r="I55" s="204"/>
      <c r="J55" s="88"/>
      <c r="K55" s="94" t="str">
        <f t="shared" si="2"/>
        <v>kun konto</v>
      </c>
      <c r="L55" s="94" t="str">
        <f t="shared" si="0"/>
        <v>Vis tomme</v>
      </c>
      <c r="M55" s="88"/>
    </row>
    <row r="56" spans="1:13" x14ac:dyDescent="0.25">
      <c r="A56" s="88"/>
      <c r="B56" s="139" t="s">
        <v>132</v>
      </c>
      <c r="C56" s="140"/>
      <c r="D56" s="131"/>
      <c r="E56" s="205"/>
      <c r="F56" s="205"/>
      <c r="G56" s="205">
        <f>SUM(G41:G55)</f>
        <v>0</v>
      </c>
      <c r="H56" s="205">
        <f>SUM(H41:H55)</f>
        <v>0</v>
      </c>
      <c r="I56" s="206">
        <f>G56-H56</f>
        <v>0</v>
      </c>
      <c r="J56" s="88"/>
      <c r="K56" s="94" t="str">
        <f t="shared" si="2"/>
        <v>Sammendrag</v>
      </c>
      <c r="L56" s="94" t="str">
        <f t="shared" si="0"/>
        <v>Vis tomme</v>
      </c>
      <c r="M56" s="88"/>
    </row>
    <row r="57" spans="1:13" x14ac:dyDescent="0.25">
      <c r="A57" s="88"/>
      <c r="B57" s="136"/>
      <c r="C57" s="138"/>
      <c r="D57" s="96"/>
      <c r="E57" s="207"/>
      <c r="F57" s="207"/>
      <c r="G57" s="207"/>
      <c r="H57" s="207"/>
      <c r="I57" s="208"/>
      <c r="J57" s="88"/>
      <c r="K57" s="94" t="str">
        <f t="shared" si="2"/>
        <v>Sammendrag</v>
      </c>
      <c r="L57" s="94" t="str">
        <f t="shared" si="0"/>
        <v>Vis tomme</v>
      </c>
      <c r="M57" s="88"/>
    </row>
    <row r="58" spans="1:13" x14ac:dyDescent="0.25">
      <c r="A58" s="88"/>
      <c r="B58" s="165" t="str">
        <f>Kontoplan!C77</f>
        <v>Avskrivninger</v>
      </c>
      <c r="C58" s="166">
        <f>Kontoplan!D77</f>
        <v>6000</v>
      </c>
      <c r="D58" s="167" t="str">
        <f>Kontoplan!E77</f>
        <v>Avskrivninger</v>
      </c>
      <c r="E58" s="209">
        <f>SUMIFS('5. Registrere Transaksjoner'!$Q$8:$Q$1006,'5. Registrere Transaksjoner'!$I$8:$I$1006,C58,'5. Registrere Transaksjoner'!$F$8:$F$1006,$C$3,'5. Registrere Transaksjoner'!$D$8:$D$1006,"&gt;="&amp;$B$5,'5. Registrere Transaksjoner'!$D$8:$D$1006,"&lt;="&amp;$C$5)</f>
        <v>0</v>
      </c>
      <c r="F58" s="209">
        <f>SUMIFS('5. Registrere Transaksjoner'!$R$8:$R$1006,'5. Registrere Transaksjoner'!$K$8:$K$1006,C58,'5. Registrere Transaksjoner'!$F$8:$F$1006,$C$3,'5. Registrere Transaksjoner'!$D$8:$D$1006,"&gt;="&amp;$B$4,'5. Registrere Transaksjoner'!$D$8:$D$1006,"&lt;="&amp;$C$5)</f>
        <v>0</v>
      </c>
      <c r="G58" s="209">
        <f t="shared" ref="G58:G82" si="5">E58+F58</f>
        <v>0</v>
      </c>
      <c r="H58" s="209"/>
      <c r="I58" s="210"/>
      <c r="J58" s="88"/>
      <c r="K58" s="94" t="str">
        <f t="shared" si="2"/>
        <v>kun konto</v>
      </c>
      <c r="L58" s="94" t="str">
        <f t="shared" si="0"/>
        <v>Vis tomme</v>
      </c>
      <c r="M58" s="88"/>
    </row>
    <row r="59" spans="1:13" x14ac:dyDescent="0.25">
      <c r="A59" s="88"/>
      <c r="B59" s="159" t="str">
        <f>Kontoplan!C78</f>
        <v xml:space="preserve">Frakt og transportkostnad vedrørende salg </v>
      </c>
      <c r="C59" s="160">
        <f>Kontoplan!D78</f>
        <v>6100</v>
      </c>
      <c r="D59" s="161" t="str">
        <f>Kontoplan!E78</f>
        <v>Frakt, transportkostnad, toll og avgifter</v>
      </c>
      <c r="E59" s="201">
        <f>SUMIFS('5. Registrere Transaksjoner'!$Q$8:$Q$1006,'5. Registrere Transaksjoner'!$I$8:$I$1006,C59,'5. Registrere Transaksjoner'!$F$8:$F$1006,$C$3,'5. Registrere Transaksjoner'!$D$8:$D$1006,"&gt;="&amp;$B$5,'5. Registrere Transaksjoner'!$D$8:$D$1006,"&lt;="&amp;$C$5)</f>
        <v>0</v>
      </c>
      <c r="F59" s="201">
        <f>SUMIFS('5. Registrere Transaksjoner'!$R$8:$R$1006,'5. Registrere Transaksjoner'!$K$8:$K$1006,C59,'5. Registrere Transaksjoner'!$F$8:$F$1006,$C$3,'5. Registrere Transaksjoner'!$D$8:$D$1006,"&gt;="&amp;$B$4,'5. Registrere Transaksjoner'!$D$8:$D$1006,"&lt;="&amp;$C$5)</f>
        <v>0</v>
      </c>
      <c r="G59" s="201">
        <f t="shared" si="5"/>
        <v>0</v>
      </c>
      <c r="H59" s="201"/>
      <c r="I59" s="202"/>
      <c r="J59" s="88"/>
      <c r="K59" s="94" t="str">
        <f t="shared" si="2"/>
        <v>kun konto</v>
      </c>
      <c r="L59" s="94" t="str">
        <f t="shared" si="0"/>
        <v>Vis tomme</v>
      </c>
      <c r="M59" s="88"/>
    </row>
    <row r="60" spans="1:13" x14ac:dyDescent="0.25">
      <c r="A60" s="88"/>
      <c r="B60" s="159" t="str">
        <f>Kontoplan!C79</f>
        <v xml:space="preserve">Kostnader lokaler </v>
      </c>
      <c r="C60" s="160">
        <f>Kontoplan!D79</f>
        <v>6300</v>
      </c>
      <c r="D60" s="161" t="str">
        <f>Kontoplan!E79</f>
        <v>Leie lokaler</v>
      </c>
      <c r="E60" s="201">
        <f>SUMIFS('5. Registrere Transaksjoner'!$Q$8:$Q$1006,'5. Registrere Transaksjoner'!$I$8:$I$1006,C60,'5. Registrere Transaksjoner'!$F$8:$F$1006,$C$3,'5. Registrere Transaksjoner'!$D$8:$D$1006,"&gt;="&amp;$B$5,'5. Registrere Transaksjoner'!$D$8:$D$1006,"&lt;="&amp;$C$5)</f>
        <v>0</v>
      </c>
      <c r="F60" s="201">
        <f>SUMIFS('5. Registrere Transaksjoner'!$R$8:$R$1006,'5. Registrere Transaksjoner'!$K$8:$K$1006,C60,'5. Registrere Transaksjoner'!$F$8:$F$1006,$C$3,'5. Registrere Transaksjoner'!$D$8:$D$1006,"&gt;="&amp;$B$4,'5. Registrere Transaksjoner'!$D$8:$D$1006,"&lt;="&amp;$C$5)</f>
        <v>0</v>
      </c>
      <c r="G60" s="201">
        <f t="shared" si="5"/>
        <v>0</v>
      </c>
      <c r="H60" s="201"/>
      <c r="I60" s="202"/>
      <c r="J60" s="88"/>
      <c r="K60" s="94" t="str">
        <f t="shared" si="2"/>
        <v>kun konto</v>
      </c>
      <c r="L60" s="94" t="str">
        <f t="shared" si="0"/>
        <v>Vis tomme</v>
      </c>
      <c r="M60" s="88"/>
    </row>
    <row r="61" spans="1:13" x14ac:dyDescent="0.25">
      <c r="A61" s="88"/>
      <c r="B61" s="159" t="str">
        <f>Kontoplan!C80</f>
        <v xml:space="preserve">Kostnader lokaler </v>
      </c>
      <c r="C61" s="160">
        <f>Kontoplan!D80</f>
        <v>6340</v>
      </c>
      <c r="D61" s="161" t="str">
        <f>Kontoplan!E80</f>
        <v>Lys, varme</v>
      </c>
      <c r="E61" s="201">
        <f>SUMIFS('5. Registrere Transaksjoner'!$Q$8:$Q$1006,'5. Registrere Transaksjoner'!$I$8:$I$1006,C61,'5. Registrere Transaksjoner'!$F$8:$F$1006,$C$3,'5. Registrere Transaksjoner'!$D$8:$D$1006,"&gt;="&amp;$B$5,'5. Registrere Transaksjoner'!$D$8:$D$1006,"&lt;="&amp;$C$5)</f>
        <v>0</v>
      </c>
      <c r="F61" s="201">
        <f>SUMIFS('5. Registrere Transaksjoner'!$R$8:$R$1006,'5. Registrere Transaksjoner'!$K$8:$K$1006,C61,'5. Registrere Transaksjoner'!$F$8:$F$1006,$C$3,'5. Registrere Transaksjoner'!$D$8:$D$1006,"&gt;="&amp;$B$4,'5. Registrere Transaksjoner'!$D$8:$D$1006,"&lt;="&amp;$C$5)</f>
        <v>0</v>
      </c>
      <c r="G61" s="201">
        <f t="shared" si="5"/>
        <v>0</v>
      </c>
      <c r="H61" s="201"/>
      <c r="I61" s="202"/>
      <c r="J61" s="88"/>
      <c r="K61" s="94" t="str">
        <f t="shared" si="2"/>
        <v>kun konto</v>
      </c>
      <c r="L61" s="94" t="str">
        <f t="shared" si="0"/>
        <v>Vis tomme</v>
      </c>
      <c r="M61" s="88"/>
    </row>
    <row r="62" spans="1:13" x14ac:dyDescent="0.25">
      <c r="A62" s="88"/>
      <c r="B62" s="159" t="str">
        <f>Kontoplan!C81</f>
        <v xml:space="preserve">Kostnader lokaler </v>
      </c>
      <c r="C62" s="160">
        <f>Kontoplan!D81</f>
        <v>6360</v>
      </c>
      <c r="D62" s="161" t="str">
        <f>Kontoplan!E81</f>
        <v>Renhold</v>
      </c>
      <c r="E62" s="201">
        <f>SUMIFS('5. Registrere Transaksjoner'!$Q$8:$Q$1006,'5. Registrere Transaksjoner'!$I$8:$I$1006,C62,'5. Registrere Transaksjoner'!$F$8:$F$1006,$C$3,'5. Registrere Transaksjoner'!$D$8:$D$1006,"&gt;="&amp;$B$5,'5. Registrere Transaksjoner'!$D$8:$D$1006,"&lt;="&amp;$C$5)</f>
        <v>0</v>
      </c>
      <c r="F62" s="201">
        <f>SUMIFS('5. Registrere Transaksjoner'!$R$8:$R$1006,'5. Registrere Transaksjoner'!$K$8:$K$1006,C62,'5. Registrere Transaksjoner'!$F$8:$F$1006,$C$3,'5. Registrere Transaksjoner'!$D$8:$D$1006,"&gt;="&amp;$B$4,'5. Registrere Transaksjoner'!$D$8:$D$1006,"&lt;="&amp;$C$5)</f>
        <v>0</v>
      </c>
      <c r="G62" s="201">
        <f t="shared" si="5"/>
        <v>0</v>
      </c>
      <c r="H62" s="201"/>
      <c r="I62" s="202"/>
      <c r="J62" s="88"/>
      <c r="K62" s="94" t="str">
        <f t="shared" si="2"/>
        <v>kun konto</v>
      </c>
      <c r="L62" s="94" t="str">
        <f t="shared" si="0"/>
        <v>Vis tomme</v>
      </c>
      <c r="M62" s="88"/>
    </row>
    <row r="63" spans="1:13" x14ac:dyDescent="0.25">
      <c r="A63" s="88"/>
      <c r="B63" s="159" t="str">
        <f>Kontoplan!C82</f>
        <v xml:space="preserve">Kostnader lokaler </v>
      </c>
      <c r="C63" s="160">
        <f>Kontoplan!D82</f>
        <v>6370</v>
      </c>
      <c r="D63" s="161" t="str">
        <f>Kontoplan!E82</f>
        <v>Vakthold</v>
      </c>
      <c r="E63" s="201">
        <f>SUMIFS('5. Registrere Transaksjoner'!$Q$8:$Q$1006,'5. Registrere Transaksjoner'!$I$8:$I$1006,C63,'5. Registrere Transaksjoner'!$F$8:$F$1006,$C$3,'5. Registrere Transaksjoner'!$D$8:$D$1006,"&gt;="&amp;$B$5,'5. Registrere Transaksjoner'!$D$8:$D$1006,"&lt;="&amp;$C$5)</f>
        <v>0</v>
      </c>
      <c r="F63" s="201">
        <f>SUMIFS('5. Registrere Transaksjoner'!$R$8:$R$1006,'5. Registrere Transaksjoner'!$K$8:$K$1006,C63,'5. Registrere Transaksjoner'!$F$8:$F$1006,$C$3,'5. Registrere Transaksjoner'!$D$8:$D$1006,"&gt;="&amp;$B$4,'5. Registrere Transaksjoner'!$D$8:$D$1006,"&lt;="&amp;$C$5)</f>
        <v>0</v>
      </c>
      <c r="G63" s="201">
        <f t="shared" si="5"/>
        <v>0</v>
      </c>
      <c r="H63" s="201"/>
      <c r="I63" s="202"/>
      <c r="J63" s="88"/>
      <c r="K63" s="94" t="str">
        <f t="shared" si="2"/>
        <v>kun konto</v>
      </c>
      <c r="L63" s="94" t="str">
        <f t="shared" si="0"/>
        <v>Vis tomme</v>
      </c>
      <c r="M63" s="88"/>
    </row>
    <row r="64" spans="1:13" x14ac:dyDescent="0.25">
      <c r="A64" s="88"/>
      <c r="B64" s="159" t="str">
        <f>Kontoplan!C83</f>
        <v>Leie maskiner, inventar, transportmidler etc</v>
      </c>
      <c r="C64" s="160">
        <f>Kontoplan!D83</f>
        <v>6400</v>
      </c>
      <c r="D64" s="161" t="str">
        <f>Kontoplan!E83</f>
        <v>Leie maskiner, inventar, datasystemer mm</v>
      </c>
      <c r="E64" s="201">
        <f>SUMIFS('5. Registrere Transaksjoner'!$Q$8:$Q$1006,'5. Registrere Transaksjoner'!$I$8:$I$1006,C64,'5. Registrere Transaksjoner'!$F$8:$F$1006,$C$3,'5. Registrere Transaksjoner'!$D$8:$D$1006,"&gt;="&amp;$B$5,'5. Registrere Transaksjoner'!$D$8:$D$1006,"&lt;="&amp;$C$5)</f>
        <v>0</v>
      </c>
      <c r="F64" s="201">
        <f>SUMIFS('5. Registrere Transaksjoner'!$R$8:$R$1006,'5. Registrere Transaksjoner'!$K$8:$K$1006,C64,'5. Registrere Transaksjoner'!$F$8:$F$1006,$C$3,'5. Registrere Transaksjoner'!$D$8:$D$1006,"&gt;="&amp;$B$4,'5. Registrere Transaksjoner'!$D$8:$D$1006,"&lt;="&amp;$C$5)</f>
        <v>0</v>
      </c>
      <c r="G64" s="201">
        <f t="shared" si="5"/>
        <v>0</v>
      </c>
      <c r="H64" s="201"/>
      <c r="I64" s="202"/>
      <c r="J64" s="88"/>
      <c r="K64" s="94" t="str">
        <f t="shared" si="2"/>
        <v>kun konto</v>
      </c>
      <c r="L64" s="94" t="str">
        <f t="shared" si="0"/>
        <v>Vis tomme</v>
      </c>
      <c r="M64" s="88"/>
    </row>
    <row r="65" spans="1:13" x14ac:dyDescent="0.25">
      <c r="A65" s="88"/>
      <c r="B65" s="159" t="str">
        <f>Kontoplan!C84</f>
        <v>Leie maskiner, inventar, transportmidler etc</v>
      </c>
      <c r="C65" s="160">
        <f>Kontoplan!D84</f>
        <v>6440</v>
      </c>
      <c r="D65" s="161" t="str">
        <f>Kontoplan!E84</f>
        <v>Leie transportmidler</v>
      </c>
      <c r="E65" s="201">
        <f>SUMIFS('5. Registrere Transaksjoner'!$Q$8:$Q$1006,'5. Registrere Transaksjoner'!$I$8:$I$1006,C65,'5. Registrere Transaksjoner'!$F$8:$F$1006,$C$3,'5. Registrere Transaksjoner'!$D$8:$D$1006,"&gt;="&amp;$B$5,'5. Registrere Transaksjoner'!$D$8:$D$1006,"&lt;="&amp;$C$5)</f>
        <v>0</v>
      </c>
      <c r="F65" s="201">
        <f>SUMIFS('5. Registrere Transaksjoner'!$R$8:$R$1006,'5. Registrere Transaksjoner'!$K$8:$K$1006,C65,'5. Registrere Transaksjoner'!$F$8:$F$1006,$C$3,'5. Registrere Transaksjoner'!$D$8:$D$1006,"&gt;="&amp;$B$4,'5. Registrere Transaksjoner'!$D$8:$D$1006,"&lt;="&amp;$C$5)</f>
        <v>0</v>
      </c>
      <c r="G65" s="201">
        <f t="shared" si="5"/>
        <v>0</v>
      </c>
      <c r="H65" s="201"/>
      <c r="I65" s="202"/>
      <c r="J65" s="88"/>
      <c r="K65" s="94" t="str">
        <f t="shared" si="2"/>
        <v>kun konto</v>
      </c>
      <c r="L65" s="94" t="str">
        <f t="shared" si="0"/>
        <v>Vis tomme</v>
      </c>
      <c r="M65" s="88"/>
    </row>
    <row r="66" spans="1:13" x14ac:dyDescent="0.25">
      <c r="A66" s="88"/>
      <c r="B66" s="159" t="str">
        <f>Kontoplan!C85</f>
        <v>Inventar</v>
      </c>
      <c r="C66" s="160">
        <f>Kontoplan!D85</f>
        <v>6540</v>
      </c>
      <c r="D66" s="161" t="str">
        <f>Kontoplan!E85</f>
        <v>Inventar</v>
      </c>
      <c r="E66" s="201">
        <f>SUMIFS('5. Registrere Transaksjoner'!$Q$8:$Q$1006,'5. Registrere Transaksjoner'!$I$8:$I$1006,C66,'5. Registrere Transaksjoner'!$F$8:$F$1006,$C$3,'5. Registrere Transaksjoner'!$D$8:$D$1006,"&gt;="&amp;$B$5,'5. Registrere Transaksjoner'!$D$8:$D$1006,"&lt;="&amp;$C$5)</f>
        <v>0</v>
      </c>
      <c r="F66" s="201">
        <f>SUMIFS('5. Registrere Transaksjoner'!$R$8:$R$1006,'5. Registrere Transaksjoner'!$K$8:$K$1006,C66,'5. Registrere Transaksjoner'!$F$8:$F$1006,$C$3,'5. Registrere Transaksjoner'!$D$8:$D$1006,"&gt;="&amp;$B$4,'5. Registrere Transaksjoner'!$D$8:$D$1006,"&lt;="&amp;$C$5)</f>
        <v>0</v>
      </c>
      <c r="G66" s="201">
        <f t="shared" si="5"/>
        <v>0</v>
      </c>
      <c r="H66" s="201"/>
      <c r="I66" s="202"/>
      <c r="J66" s="88"/>
      <c r="K66" s="94" t="str">
        <f t="shared" si="2"/>
        <v>kun konto</v>
      </c>
      <c r="L66" s="94" t="str">
        <f t="shared" si="0"/>
        <v>Vis tomme</v>
      </c>
      <c r="M66" s="88"/>
    </row>
    <row r="67" spans="1:13" x14ac:dyDescent="0.25">
      <c r="A67" s="88"/>
      <c r="B67" s="159" t="str">
        <f>Kontoplan!C86</f>
        <v>Inventar</v>
      </c>
      <c r="C67" s="160">
        <f>Kontoplan!D86</f>
        <v>6545</v>
      </c>
      <c r="D67" s="161" t="str">
        <f>Kontoplan!E86</f>
        <v>Datautstyr</v>
      </c>
      <c r="E67" s="201">
        <f>SUMIFS('5. Registrere Transaksjoner'!$Q$8:$Q$1006,'5. Registrere Transaksjoner'!$I$8:$I$1006,C67,'5. Registrere Transaksjoner'!$F$8:$F$1006,$C$3,'5. Registrere Transaksjoner'!$D$8:$D$1006,"&gt;="&amp;$B$5,'5. Registrere Transaksjoner'!$D$8:$D$1006,"&lt;="&amp;$C$5)</f>
        <v>0</v>
      </c>
      <c r="F67" s="201">
        <f>SUMIFS('5. Registrere Transaksjoner'!$R$8:$R$1006,'5. Registrere Transaksjoner'!$K$8:$K$1006,C67,'5. Registrere Transaksjoner'!$F$8:$F$1006,$C$3,'5. Registrere Transaksjoner'!$D$8:$D$1006,"&gt;="&amp;$B$4,'5. Registrere Transaksjoner'!$D$8:$D$1006,"&lt;="&amp;$C$5)</f>
        <v>0</v>
      </c>
      <c r="G67" s="201">
        <f t="shared" si="5"/>
        <v>0</v>
      </c>
      <c r="H67" s="201"/>
      <c r="I67" s="202"/>
      <c r="J67" s="88"/>
      <c r="K67" s="94" t="str">
        <f t="shared" si="2"/>
        <v>kun konto</v>
      </c>
      <c r="L67" s="94" t="str">
        <f t="shared" si="0"/>
        <v>Vis tomme</v>
      </c>
      <c r="M67" s="88"/>
    </row>
    <row r="68" spans="1:13" x14ac:dyDescent="0.25">
      <c r="A68" s="88"/>
      <c r="B68" s="159" t="str">
        <f>Kontoplan!C87</f>
        <v>Inventar</v>
      </c>
      <c r="C68" s="160">
        <f>Kontoplan!D87</f>
        <v>6580</v>
      </c>
      <c r="D68" s="161" t="str">
        <f>Kontoplan!E87</f>
        <v>Idrettsutstyr</v>
      </c>
      <c r="E68" s="201">
        <f>SUMIFS('5. Registrere Transaksjoner'!$Q$8:$Q$1006,'5. Registrere Transaksjoner'!$I$8:$I$1006,C68,'5. Registrere Transaksjoner'!$F$8:$F$1006,$C$3,'5. Registrere Transaksjoner'!$D$8:$D$1006,"&gt;="&amp;$B$5,'5. Registrere Transaksjoner'!$D$8:$D$1006,"&lt;="&amp;$C$5)</f>
        <v>0</v>
      </c>
      <c r="F68" s="201">
        <f>SUMIFS('5. Registrere Transaksjoner'!$R$8:$R$1006,'5. Registrere Transaksjoner'!$K$8:$K$1006,C68,'5. Registrere Transaksjoner'!$F$8:$F$1006,$C$3,'5. Registrere Transaksjoner'!$D$8:$D$1006,"&gt;="&amp;$B$4,'5. Registrere Transaksjoner'!$D$8:$D$1006,"&lt;="&amp;$C$5)</f>
        <v>0</v>
      </c>
      <c r="G68" s="201">
        <f t="shared" si="5"/>
        <v>0</v>
      </c>
      <c r="H68" s="201"/>
      <c r="I68" s="202"/>
      <c r="J68" s="88"/>
      <c r="K68" s="94" t="str">
        <f t="shared" si="2"/>
        <v>kun konto</v>
      </c>
      <c r="L68" s="94" t="str">
        <f t="shared" si="0"/>
        <v>Vis tomme</v>
      </c>
      <c r="M68" s="88"/>
    </row>
    <row r="69" spans="1:13" x14ac:dyDescent="0.25">
      <c r="A69" s="88"/>
      <c r="B69" s="159" t="str">
        <f>Kontoplan!C88</f>
        <v xml:space="preserve">Reparasjon og vedlikehold </v>
      </c>
      <c r="C69" s="160">
        <f>Kontoplan!D88</f>
        <v>6600</v>
      </c>
      <c r="D69" s="161" t="str">
        <f>Kontoplan!E88</f>
        <v>Reparasjon og vedlikehold bygninger</v>
      </c>
      <c r="E69" s="201">
        <f>SUMIFS('5. Registrere Transaksjoner'!$Q$8:$Q$1006,'5. Registrere Transaksjoner'!$I$8:$I$1006,C69,'5. Registrere Transaksjoner'!$F$8:$F$1006,$C$3,'5. Registrere Transaksjoner'!$D$8:$D$1006,"&gt;="&amp;$B$5,'5. Registrere Transaksjoner'!$D$8:$D$1006,"&lt;="&amp;$C$5)</f>
        <v>0</v>
      </c>
      <c r="F69" s="201">
        <f>SUMIFS('5. Registrere Transaksjoner'!$R$8:$R$1006,'5. Registrere Transaksjoner'!$K$8:$K$1006,C69,'5. Registrere Transaksjoner'!$F$8:$F$1006,$C$3,'5. Registrere Transaksjoner'!$D$8:$D$1006,"&gt;="&amp;$B$4,'5. Registrere Transaksjoner'!$D$8:$D$1006,"&lt;="&amp;$C$5)</f>
        <v>0</v>
      </c>
      <c r="G69" s="201">
        <f t="shared" si="5"/>
        <v>0</v>
      </c>
      <c r="H69" s="201"/>
      <c r="I69" s="202"/>
      <c r="J69" s="88"/>
      <c r="K69" s="94" t="str">
        <f t="shared" si="2"/>
        <v>kun konto</v>
      </c>
      <c r="L69" s="94" t="str">
        <f t="shared" si="0"/>
        <v>Vis tomme</v>
      </c>
      <c r="M69" s="88"/>
    </row>
    <row r="70" spans="1:13" x14ac:dyDescent="0.25">
      <c r="A70" s="88"/>
      <c r="B70" s="159" t="str">
        <f>Kontoplan!C89</f>
        <v xml:space="preserve">Reparasjon og vedlikehold </v>
      </c>
      <c r="C70" s="160">
        <f>Kontoplan!D89</f>
        <v>6620</v>
      </c>
      <c r="D70" s="161" t="str">
        <f>Kontoplan!E89</f>
        <v>Reparasjon og vedlikehold anlegg, utstyr etc</v>
      </c>
      <c r="E70" s="201">
        <f>SUMIFS('5. Registrere Transaksjoner'!$Q$8:$Q$1006,'5. Registrere Transaksjoner'!$I$8:$I$1006,C70,'5. Registrere Transaksjoner'!$F$8:$F$1006,$C$3,'5. Registrere Transaksjoner'!$D$8:$D$1006,"&gt;="&amp;$B$5,'5. Registrere Transaksjoner'!$D$8:$D$1006,"&lt;="&amp;$C$5)</f>
        <v>0</v>
      </c>
      <c r="F70" s="201">
        <f>SUMIFS('5. Registrere Transaksjoner'!$R$8:$R$1006,'5. Registrere Transaksjoner'!$K$8:$K$1006,C70,'5. Registrere Transaksjoner'!$F$8:$F$1006,$C$3,'5. Registrere Transaksjoner'!$D$8:$D$1006,"&gt;="&amp;$B$4,'5. Registrere Transaksjoner'!$D$8:$D$1006,"&lt;="&amp;$C$5)</f>
        <v>0</v>
      </c>
      <c r="G70" s="201">
        <f t="shared" si="5"/>
        <v>0</v>
      </c>
      <c r="H70" s="201"/>
      <c r="I70" s="202"/>
      <c r="J70" s="88"/>
      <c r="K70" s="94" t="str">
        <f t="shared" si="2"/>
        <v>kun konto</v>
      </c>
      <c r="L70" s="94" t="str">
        <f t="shared" si="0"/>
        <v>Vis tomme</v>
      </c>
      <c r="M70" s="88"/>
    </row>
    <row r="71" spans="1:13" x14ac:dyDescent="0.25">
      <c r="A71" s="88"/>
      <c r="B71" s="159" t="str">
        <f>Kontoplan!C90</f>
        <v>Fremmede tjenester</v>
      </c>
      <c r="C71" s="160">
        <f>Kontoplan!D90</f>
        <v>6700</v>
      </c>
      <c r="D71" s="161" t="str">
        <f>Kontoplan!E90</f>
        <v>Revisjonshonorar</v>
      </c>
      <c r="E71" s="201">
        <f>SUMIFS('5. Registrere Transaksjoner'!$Q$8:$Q$1006,'5. Registrere Transaksjoner'!$I$8:$I$1006,C71,'5. Registrere Transaksjoner'!$F$8:$F$1006,$C$3,'5. Registrere Transaksjoner'!$D$8:$D$1006,"&gt;="&amp;$B$5,'5. Registrere Transaksjoner'!$D$8:$D$1006,"&lt;="&amp;$C$5)</f>
        <v>0</v>
      </c>
      <c r="F71" s="201">
        <f>SUMIFS('5. Registrere Transaksjoner'!$R$8:$R$1006,'5. Registrere Transaksjoner'!$K$8:$K$1006,C71,'5. Registrere Transaksjoner'!$F$8:$F$1006,$C$3,'5. Registrere Transaksjoner'!$D$8:$D$1006,"&gt;="&amp;$B$4,'5. Registrere Transaksjoner'!$D$8:$D$1006,"&lt;="&amp;$C$5)</f>
        <v>0</v>
      </c>
      <c r="G71" s="201">
        <f t="shared" si="5"/>
        <v>0</v>
      </c>
      <c r="H71" s="201"/>
      <c r="I71" s="202"/>
      <c r="J71" s="88"/>
      <c r="K71" s="94" t="str">
        <f t="shared" si="2"/>
        <v>kun konto</v>
      </c>
      <c r="L71" s="94" t="str">
        <f t="shared" si="0"/>
        <v>Vis tomme</v>
      </c>
      <c r="M71" s="88"/>
    </row>
    <row r="72" spans="1:13" x14ac:dyDescent="0.25">
      <c r="A72" s="88"/>
      <c r="B72" s="159" t="str">
        <f>Kontoplan!C91</f>
        <v>Fremmede tjenester</v>
      </c>
      <c r="C72" s="160">
        <f>Kontoplan!D91</f>
        <v>6720</v>
      </c>
      <c r="D72" s="161" t="str">
        <f>Kontoplan!E91</f>
        <v>Økonomisk og juridisk bistand</v>
      </c>
      <c r="E72" s="201">
        <f>SUMIFS('5. Registrere Transaksjoner'!$Q$8:$Q$1006,'5. Registrere Transaksjoner'!$I$8:$I$1006,C72,'5. Registrere Transaksjoner'!$F$8:$F$1006,$C$3,'5. Registrere Transaksjoner'!$D$8:$D$1006,"&gt;="&amp;$B$5,'5. Registrere Transaksjoner'!$D$8:$D$1006,"&lt;="&amp;$C$5)</f>
        <v>0</v>
      </c>
      <c r="F72" s="201">
        <f>SUMIFS('5. Registrere Transaksjoner'!$R$8:$R$1006,'5. Registrere Transaksjoner'!$K$8:$K$1006,C72,'5. Registrere Transaksjoner'!$F$8:$F$1006,$C$3,'5. Registrere Transaksjoner'!$D$8:$D$1006,"&gt;="&amp;$B$4,'5. Registrere Transaksjoner'!$D$8:$D$1006,"&lt;="&amp;$C$5)</f>
        <v>0</v>
      </c>
      <c r="G72" s="201">
        <f t="shared" si="5"/>
        <v>0</v>
      </c>
      <c r="H72" s="201"/>
      <c r="I72" s="202"/>
      <c r="J72" s="88"/>
      <c r="K72" s="94" t="str">
        <f t="shared" si="2"/>
        <v>kun konto</v>
      </c>
      <c r="L72" s="94" t="str">
        <f t="shared" ref="L72:L112" si="6">IF(OR(G72&lt;&gt;0,H72&lt;&gt;0),"Vis verdier","Vis tomme")</f>
        <v>Vis tomme</v>
      </c>
      <c r="M72" s="88"/>
    </row>
    <row r="73" spans="1:13" x14ac:dyDescent="0.25">
      <c r="A73" s="88"/>
      <c r="B73" s="159" t="str">
        <f>Kontoplan!C92</f>
        <v>Fremmede tjenester</v>
      </c>
      <c r="C73" s="160">
        <f>Kontoplan!D92</f>
        <v>6730</v>
      </c>
      <c r="D73" s="161" t="str">
        <f>Kontoplan!E92</f>
        <v>Idrettsfaglig bistand</v>
      </c>
      <c r="E73" s="201">
        <f>SUMIFS('5. Registrere Transaksjoner'!$Q$8:$Q$1006,'5. Registrere Transaksjoner'!$I$8:$I$1006,C73,'5. Registrere Transaksjoner'!$F$8:$F$1006,$C$3,'5. Registrere Transaksjoner'!$D$8:$D$1006,"&gt;="&amp;$B$5,'5. Registrere Transaksjoner'!$D$8:$D$1006,"&lt;="&amp;$C$5)</f>
        <v>0</v>
      </c>
      <c r="F73" s="201">
        <f>SUMIFS('5. Registrere Transaksjoner'!$R$8:$R$1006,'5. Registrere Transaksjoner'!$K$8:$K$1006,C73,'5. Registrere Transaksjoner'!$F$8:$F$1006,$C$3,'5. Registrere Transaksjoner'!$D$8:$D$1006,"&gt;="&amp;$B$4,'5. Registrere Transaksjoner'!$D$8:$D$1006,"&lt;="&amp;$C$5)</f>
        <v>0</v>
      </c>
      <c r="G73" s="201">
        <f t="shared" si="5"/>
        <v>0</v>
      </c>
      <c r="H73" s="201"/>
      <c r="I73" s="202"/>
      <c r="J73" s="88"/>
      <c r="K73" s="94" t="str">
        <f t="shared" si="2"/>
        <v>kun konto</v>
      </c>
      <c r="L73" s="94" t="str">
        <f t="shared" si="6"/>
        <v>Vis tomme</v>
      </c>
      <c r="M73" s="88"/>
    </row>
    <row r="74" spans="1:13" x14ac:dyDescent="0.25">
      <c r="A74" s="88"/>
      <c r="B74" s="159" t="str">
        <f>Kontoplan!C93</f>
        <v>Fremmede tjenester</v>
      </c>
      <c r="C74" s="160">
        <f>Kontoplan!D93</f>
        <v>6770</v>
      </c>
      <c r="D74" s="161" t="str">
        <f>Kontoplan!E93</f>
        <v>Medisinsk behandling, utstyr etc</v>
      </c>
      <c r="E74" s="201">
        <f>SUMIFS('5. Registrere Transaksjoner'!$Q$8:$Q$1006,'5. Registrere Transaksjoner'!$I$8:$I$1006,C74,'5. Registrere Transaksjoner'!$F$8:$F$1006,$C$3,'5. Registrere Transaksjoner'!$D$8:$D$1006,"&gt;="&amp;$B$5,'5. Registrere Transaksjoner'!$D$8:$D$1006,"&lt;="&amp;$C$5)</f>
        <v>0</v>
      </c>
      <c r="F74" s="201">
        <f>SUMIFS('5. Registrere Transaksjoner'!$R$8:$R$1006,'5. Registrere Transaksjoner'!$K$8:$K$1006,C74,'5. Registrere Transaksjoner'!$F$8:$F$1006,$C$3,'5. Registrere Transaksjoner'!$D$8:$D$1006,"&gt;="&amp;$B$4,'5. Registrere Transaksjoner'!$D$8:$D$1006,"&lt;="&amp;$C$5)</f>
        <v>0</v>
      </c>
      <c r="G74" s="201">
        <f t="shared" si="5"/>
        <v>0</v>
      </c>
      <c r="H74" s="201"/>
      <c r="I74" s="202"/>
      <c r="J74" s="88"/>
      <c r="K74" s="94" t="str">
        <f t="shared" si="2"/>
        <v>kun konto</v>
      </c>
      <c r="L74" s="94" t="str">
        <f t="shared" si="6"/>
        <v>Vis tomme</v>
      </c>
      <c r="M74" s="88"/>
    </row>
    <row r="75" spans="1:13" x14ac:dyDescent="0.25">
      <c r="A75" s="88"/>
      <c r="B75" s="159" t="str">
        <f>Kontoplan!C94</f>
        <v>Fremmede tjenester</v>
      </c>
      <c r="C75" s="160">
        <f>Kontoplan!D94</f>
        <v>6780</v>
      </c>
      <c r="D75" s="161" t="str">
        <f>Kontoplan!E94</f>
        <v>Lønn selvstendig næringsdrivende</v>
      </c>
      <c r="E75" s="201">
        <f>SUMIFS('5. Registrere Transaksjoner'!$Q$8:$Q$1006,'5. Registrere Transaksjoner'!$I$8:$I$1006,C75,'5. Registrere Transaksjoner'!$F$8:$F$1006,$C$3,'5. Registrere Transaksjoner'!$D$8:$D$1006,"&gt;="&amp;$B$5,'5. Registrere Transaksjoner'!$D$8:$D$1006,"&lt;="&amp;$C$5)</f>
        <v>0</v>
      </c>
      <c r="F75" s="201">
        <f>SUMIFS('5. Registrere Transaksjoner'!$R$8:$R$1006,'5. Registrere Transaksjoner'!$K$8:$K$1006,C75,'5. Registrere Transaksjoner'!$F$8:$F$1006,$C$3,'5. Registrere Transaksjoner'!$D$8:$D$1006,"&gt;="&amp;$B$4,'5. Registrere Transaksjoner'!$D$8:$D$1006,"&lt;="&amp;$C$5)</f>
        <v>0</v>
      </c>
      <c r="G75" s="201">
        <f t="shared" si="5"/>
        <v>0</v>
      </c>
      <c r="H75" s="201"/>
      <c r="I75" s="202"/>
      <c r="J75" s="88"/>
      <c r="K75" s="94" t="str">
        <f t="shared" si="2"/>
        <v>kun konto</v>
      </c>
      <c r="L75" s="94" t="str">
        <f t="shared" si="6"/>
        <v>Vis tomme</v>
      </c>
      <c r="M75" s="88"/>
    </row>
    <row r="76" spans="1:13" x14ac:dyDescent="0.25">
      <c r="A76" s="88"/>
      <c r="B76" s="159" t="str">
        <f>Kontoplan!C95</f>
        <v>Kontorkostnader</v>
      </c>
      <c r="C76" s="160">
        <f>Kontoplan!D95</f>
        <v>6800</v>
      </c>
      <c r="D76" s="161" t="str">
        <f>Kontoplan!E95</f>
        <v>Kontorrekvisita</v>
      </c>
      <c r="E76" s="201">
        <f>SUMIFS('5. Registrere Transaksjoner'!$Q$8:$Q$1006,'5. Registrere Transaksjoner'!$I$8:$I$1006,C76,'5. Registrere Transaksjoner'!$F$8:$F$1006,$C$3,'5. Registrere Transaksjoner'!$D$8:$D$1006,"&gt;="&amp;$B$5,'5. Registrere Transaksjoner'!$D$8:$D$1006,"&lt;="&amp;$C$5)</f>
        <v>0</v>
      </c>
      <c r="F76" s="201">
        <f>SUMIFS('5. Registrere Transaksjoner'!$R$8:$R$1006,'5. Registrere Transaksjoner'!$K$8:$K$1006,C76,'5. Registrere Transaksjoner'!$F$8:$F$1006,$C$3,'5. Registrere Transaksjoner'!$D$8:$D$1006,"&gt;="&amp;$B$4,'5. Registrere Transaksjoner'!$D$8:$D$1006,"&lt;="&amp;$C$5)</f>
        <v>0</v>
      </c>
      <c r="G76" s="201">
        <f t="shared" si="5"/>
        <v>0</v>
      </c>
      <c r="H76" s="201"/>
      <c r="I76" s="202"/>
      <c r="J76" s="88"/>
      <c r="K76" s="94" t="str">
        <f t="shared" si="2"/>
        <v>kun konto</v>
      </c>
      <c r="L76" s="94" t="str">
        <f t="shared" si="6"/>
        <v>Vis tomme</v>
      </c>
      <c r="M76" s="88"/>
    </row>
    <row r="77" spans="1:13" x14ac:dyDescent="0.25">
      <c r="A77" s="88"/>
      <c r="B77" s="159" t="str">
        <f>Kontoplan!C96</f>
        <v>Kontorkostnader</v>
      </c>
      <c r="C77" s="160">
        <f>Kontoplan!D96</f>
        <v>6820</v>
      </c>
      <c r="D77" s="161" t="str">
        <f>Kontoplan!E96</f>
        <v>Trykksaker, kopiering, trykking</v>
      </c>
      <c r="E77" s="201">
        <f>SUMIFS('5. Registrere Transaksjoner'!$Q$8:$Q$1006,'5. Registrere Transaksjoner'!$I$8:$I$1006,C77,'5. Registrere Transaksjoner'!$F$8:$F$1006,$C$3,'5. Registrere Transaksjoner'!$D$8:$D$1006,"&gt;="&amp;$B$5,'5. Registrere Transaksjoner'!$D$8:$D$1006,"&lt;="&amp;$C$5)</f>
        <v>0</v>
      </c>
      <c r="F77" s="201">
        <f>SUMIFS('5. Registrere Transaksjoner'!$R$8:$R$1006,'5. Registrere Transaksjoner'!$K$8:$K$1006,C77,'5. Registrere Transaksjoner'!$F$8:$F$1006,$C$3,'5. Registrere Transaksjoner'!$D$8:$D$1006,"&gt;="&amp;$B$4,'5. Registrere Transaksjoner'!$D$8:$D$1006,"&lt;="&amp;$C$5)</f>
        <v>0</v>
      </c>
      <c r="G77" s="201">
        <f t="shared" si="5"/>
        <v>0</v>
      </c>
      <c r="H77" s="201"/>
      <c r="I77" s="202"/>
      <c r="J77" s="88"/>
      <c r="K77" s="94" t="str">
        <f t="shared" si="2"/>
        <v>kun konto</v>
      </c>
      <c r="L77" s="94" t="str">
        <f t="shared" si="6"/>
        <v>Vis tomme</v>
      </c>
      <c r="M77" s="88"/>
    </row>
    <row r="78" spans="1:13" x14ac:dyDescent="0.25">
      <c r="A78" s="88"/>
      <c r="B78" s="159" t="str">
        <f>Kontoplan!C97</f>
        <v>Kontorkostnader</v>
      </c>
      <c r="C78" s="160">
        <f>Kontoplan!D97</f>
        <v>6840</v>
      </c>
      <c r="D78" s="161" t="str">
        <f>Kontoplan!E97</f>
        <v>Aviser og tidsskrifter, bøker etc</v>
      </c>
      <c r="E78" s="201">
        <f>SUMIFS('5. Registrere Transaksjoner'!$Q$8:$Q$1006,'5. Registrere Transaksjoner'!$I$8:$I$1006,C78,'5. Registrere Transaksjoner'!$F$8:$F$1006,$C$3,'5. Registrere Transaksjoner'!$D$8:$D$1006,"&gt;="&amp;$B$5,'5. Registrere Transaksjoner'!$D$8:$D$1006,"&lt;="&amp;$C$5)</f>
        <v>0</v>
      </c>
      <c r="F78" s="201">
        <f>SUMIFS('5. Registrere Transaksjoner'!$R$8:$R$1006,'5. Registrere Transaksjoner'!$K$8:$K$1006,C78,'5. Registrere Transaksjoner'!$F$8:$F$1006,$C$3,'5. Registrere Transaksjoner'!$D$8:$D$1006,"&gt;="&amp;$B$4,'5. Registrere Transaksjoner'!$D$8:$D$1006,"&lt;="&amp;$C$5)</f>
        <v>0</v>
      </c>
      <c r="G78" s="201">
        <f t="shared" si="5"/>
        <v>0</v>
      </c>
      <c r="H78" s="201"/>
      <c r="I78" s="202"/>
      <c r="J78" s="88"/>
      <c r="K78" s="94" t="str">
        <f t="shared" si="2"/>
        <v>kun konto</v>
      </c>
      <c r="L78" s="94" t="str">
        <f t="shared" si="6"/>
        <v>Vis tomme</v>
      </c>
      <c r="M78" s="88"/>
    </row>
    <row r="79" spans="1:13" x14ac:dyDescent="0.25">
      <c r="A79" s="88"/>
      <c r="B79" s="159" t="str">
        <f>Kontoplan!C98</f>
        <v>Kontorkostnader</v>
      </c>
      <c r="C79" s="160">
        <f>Kontoplan!D98</f>
        <v>6860</v>
      </c>
      <c r="D79" s="161" t="str">
        <f>Kontoplan!E98</f>
        <v>Møte, kurs, oppdatering etc</v>
      </c>
      <c r="E79" s="201">
        <f>SUMIFS('5. Registrere Transaksjoner'!$Q$8:$Q$1006,'5. Registrere Transaksjoner'!$I$8:$I$1006,C79,'5. Registrere Transaksjoner'!$F$8:$F$1006,$C$3,'5. Registrere Transaksjoner'!$D$8:$D$1006,"&gt;="&amp;$B$5,'5. Registrere Transaksjoner'!$D$8:$D$1006,"&lt;="&amp;$C$5)</f>
        <v>0</v>
      </c>
      <c r="F79" s="201">
        <f>SUMIFS('5. Registrere Transaksjoner'!$R$8:$R$1006,'5. Registrere Transaksjoner'!$K$8:$K$1006,C79,'5. Registrere Transaksjoner'!$F$8:$F$1006,$C$3,'5. Registrere Transaksjoner'!$D$8:$D$1006,"&gt;="&amp;$B$4,'5. Registrere Transaksjoner'!$D$8:$D$1006,"&lt;="&amp;$C$5)</f>
        <v>0</v>
      </c>
      <c r="G79" s="201">
        <f t="shared" si="5"/>
        <v>0</v>
      </c>
      <c r="H79" s="201"/>
      <c r="I79" s="202"/>
      <c r="J79" s="88"/>
      <c r="K79" s="94" t="str">
        <f t="shared" si="2"/>
        <v>kun konto</v>
      </c>
      <c r="L79" s="94" t="str">
        <f t="shared" si="6"/>
        <v>Vis tomme</v>
      </c>
      <c r="M79" s="88"/>
    </row>
    <row r="80" spans="1:13" x14ac:dyDescent="0.25">
      <c r="A80" s="88"/>
      <c r="B80" s="159" t="str">
        <f>Kontoplan!C99</f>
        <v>Kontorkostnader</v>
      </c>
      <c r="C80" s="160">
        <f>Kontoplan!D99</f>
        <v>6890</v>
      </c>
      <c r="D80" s="161" t="str">
        <f>Kontoplan!E99</f>
        <v>Annen kontorkostnader</v>
      </c>
      <c r="E80" s="201">
        <f>SUMIFS('5. Registrere Transaksjoner'!$Q$8:$Q$1006,'5. Registrere Transaksjoner'!$I$8:$I$1006,C80,'5. Registrere Transaksjoner'!$F$8:$F$1006,$C$3,'5. Registrere Transaksjoner'!$D$8:$D$1006,"&gt;="&amp;$B$5,'5. Registrere Transaksjoner'!$D$8:$D$1006,"&lt;="&amp;$C$5)</f>
        <v>0</v>
      </c>
      <c r="F80" s="201">
        <f>SUMIFS('5. Registrere Transaksjoner'!$R$8:$R$1006,'5. Registrere Transaksjoner'!$K$8:$K$1006,C80,'5. Registrere Transaksjoner'!$F$8:$F$1006,$C$3,'5. Registrere Transaksjoner'!$D$8:$D$1006,"&gt;="&amp;$B$4,'5. Registrere Transaksjoner'!$D$8:$D$1006,"&lt;="&amp;$C$5)</f>
        <v>0</v>
      </c>
      <c r="G80" s="201">
        <f t="shared" si="5"/>
        <v>0</v>
      </c>
      <c r="H80" s="201"/>
      <c r="I80" s="202"/>
      <c r="J80" s="88"/>
      <c r="K80" s="94" t="str">
        <f t="shared" si="2"/>
        <v>kun konto</v>
      </c>
      <c r="L80" s="94" t="str">
        <f t="shared" si="6"/>
        <v>Vis tomme</v>
      </c>
      <c r="M80" s="88"/>
    </row>
    <row r="81" spans="1:13" x14ac:dyDescent="0.25">
      <c r="A81" s="88"/>
      <c r="B81" s="159" t="str">
        <f>Kontoplan!C100</f>
        <v>Telefon, porto etc</v>
      </c>
      <c r="C81" s="160">
        <f>Kontoplan!D100</f>
        <v>6900</v>
      </c>
      <c r="D81" s="161" t="str">
        <f>Kontoplan!E100</f>
        <v>Telefon</v>
      </c>
      <c r="E81" s="201">
        <f>SUMIFS('5. Registrere Transaksjoner'!$Q$8:$Q$1006,'5. Registrere Transaksjoner'!$I$8:$I$1006,C81,'5. Registrere Transaksjoner'!$F$8:$F$1006,$C$3,'5. Registrere Transaksjoner'!$D$8:$D$1006,"&gt;="&amp;$B$5,'5. Registrere Transaksjoner'!$D$8:$D$1006,"&lt;="&amp;$C$5)</f>
        <v>0</v>
      </c>
      <c r="F81" s="201">
        <f>SUMIFS('5. Registrere Transaksjoner'!$R$8:$R$1006,'5. Registrere Transaksjoner'!$K$8:$K$1006,C81,'5. Registrere Transaksjoner'!$F$8:$F$1006,$C$3,'5. Registrere Transaksjoner'!$D$8:$D$1006,"&gt;="&amp;$B$4,'5. Registrere Transaksjoner'!$D$8:$D$1006,"&lt;="&amp;$C$5)</f>
        <v>0</v>
      </c>
      <c r="G81" s="201">
        <f t="shared" si="5"/>
        <v>0</v>
      </c>
      <c r="H81" s="201"/>
      <c r="I81" s="202"/>
      <c r="J81" s="88"/>
      <c r="K81" s="94" t="str">
        <f t="shared" si="2"/>
        <v>kun konto</v>
      </c>
      <c r="L81" s="94" t="str">
        <f t="shared" si="6"/>
        <v>Vis tomme</v>
      </c>
      <c r="M81" s="88"/>
    </row>
    <row r="82" spans="1:13" x14ac:dyDescent="0.25">
      <c r="A82" s="88"/>
      <c r="B82" s="159" t="str">
        <f>Kontoplan!C101</f>
        <v>Telefon, porto etc</v>
      </c>
      <c r="C82" s="160">
        <f>Kontoplan!D101</f>
        <v>6940</v>
      </c>
      <c r="D82" s="161" t="str">
        <f>Kontoplan!E101</f>
        <v>Porto</v>
      </c>
      <c r="E82" s="201">
        <f>SUMIFS('5. Registrere Transaksjoner'!$Q$8:$Q$1006,'5. Registrere Transaksjoner'!$I$8:$I$1006,C82,'5. Registrere Transaksjoner'!$F$8:$F$1006,$C$3,'5. Registrere Transaksjoner'!$D$8:$D$1006,"&gt;="&amp;$B$5,'5. Registrere Transaksjoner'!$D$8:$D$1006,"&lt;="&amp;$C$5)</f>
        <v>0</v>
      </c>
      <c r="F82" s="201">
        <f>SUMIFS('5. Registrere Transaksjoner'!$R$8:$R$1006,'5. Registrere Transaksjoner'!$K$8:$K$1006,C82,'5. Registrere Transaksjoner'!$F$8:$F$1006,$C$3,'5. Registrere Transaksjoner'!$D$8:$D$1006,"&gt;="&amp;$B$4,'5. Registrere Transaksjoner'!$D$8:$D$1006,"&lt;="&amp;$C$5)</f>
        <v>0</v>
      </c>
      <c r="G82" s="201">
        <f t="shared" si="5"/>
        <v>0</v>
      </c>
      <c r="H82" s="201"/>
      <c r="I82" s="202"/>
      <c r="J82" s="88"/>
      <c r="K82" s="94" t="str">
        <f t="shared" si="2"/>
        <v>kun konto</v>
      </c>
      <c r="L82" s="94" t="str">
        <f t="shared" si="6"/>
        <v>Vis tomme</v>
      </c>
      <c r="M82" s="88"/>
    </row>
    <row r="83" spans="1:13" x14ac:dyDescent="0.25">
      <c r="A83" s="88"/>
      <c r="B83" s="159" t="str">
        <f>Kontoplan!C102</f>
        <v>Kostnad transportmidler</v>
      </c>
      <c r="C83" s="160">
        <f>Kontoplan!D102</f>
        <v>7000</v>
      </c>
      <c r="D83" s="161" t="str">
        <f>Kontoplan!E102</f>
        <v>Drivstoff og andre bilkostnader</v>
      </c>
      <c r="E83" s="201">
        <f>SUMIFS('5. Registrere Transaksjoner'!$Q$8:$Q$1006,'5. Registrere Transaksjoner'!$I$8:$I$1006,C83,'5. Registrere Transaksjoner'!$F$8:$F$1006,$C$3,'5. Registrere Transaksjoner'!$D$8:$D$1006,"&gt;="&amp;$B$5,'5. Registrere Transaksjoner'!$D$8:$D$1006,"&lt;="&amp;$C$5)</f>
        <v>0</v>
      </c>
      <c r="F83" s="201">
        <f>SUMIFS('5. Registrere Transaksjoner'!$R$8:$R$1006,'5. Registrere Transaksjoner'!$K$8:$K$1006,C83,'5. Registrere Transaksjoner'!$F$8:$F$1006,$C$3,'5. Registrere Transaksjoner'!$D$8:$D$1006,"&gt;="&amp;$B$4,'5. Registrere Transaksjoner'!$D$8:$D$1006,"&lt;="&amp;$C$5)</f>
        <v>0</v>
      </c>
      <c r="G83" s="201">
        <f>E83+F83</f>
        <v>0</v>
      </c>
      <c r="H83" s="201"/>
      <c r="I83" s="202"/>
      <c r="J83" s="88"/>
      <c r="K83" s="94" t="str">
        <f t="shared" ref="K83:K112" si="7">IF(C83&gt;0,"kun konto","Sammendrag")</f>
        <v>kun konto</v>
      </c>
      <c r="L83" s="94" t="str">
        <f t="shared" si="6"/>
        <v>Vis tomme</v>
      </c>
      <c r="M83" s="88"/>
    </row>
    <row r="84" spans="1:13" x14ac:dyDescent="0.25">
      <c r="A84" s="88"/>
      <c r="B84" s="159" t="str">
        <f>Kontoplan!C103</f>
        <v>Kostnad og godtgj. for reiser, diett, bil etc</v>
      </c>
      <c r="C84" s="160">
        <f>Kontoplan!D103</f>
        <v>7100</v>
      </c>
      <c r="D84" s="161" t="str">
        <f>Kontoplan!E103</f>
        <v>Bilgodtgjørelse, oppgavepliktig</v>
      </c>
      <c r="E84" s="201">
        <f>SUMIFS('5. Registrere Transaksjoner'!$Q$8:$Q$1006,'5. Registrere Transaksjoner'!$I$8:$I$1006,C84,'5. Registrere Transaksjoner'!$F$8:$F$1006,$C$3,'5. Registrere Transaksjoner'!$D$8:$D$1006,"&gt;="&amp;$B$5,'5. Registrere Transaksjoner'!$D$8:$D$1006,"&lt;="&amp;$C$5)</f>
        <v>0</v>
      </c>
      <c r="F84" s="201">
        <f>SUMIFS('5. Registrere Transaksjoner'!$R$8:$R$1006,'5. Registrere Transaksjoner'!$K$8:$K$1006,C84,'5. Registrere Transaksjoner'!$F$8:$F$1006,$C$3,'5. Registrere Transaksjoner'!$D$8:$D$1006,"&gt;="&amp;$B$4,'5. Registrere Transaksjoner'!$D$8:$D$1006,"&lt;="&amp;$C$5)</f>
        <v>0</v>
      </c>
      <c r="G84" s="201">
        <f>E84+F84</f>
        <v>0</v>
      </c>
      <c r="H84" s="201"/>
      <c r="I84" s="202"/>
      <c r="J84" s="88"/>
      <c r="K84" s="94" t="str">
        <f t="shared" si="7"/>
        <v>kun konto</v>
      </c>
      <c r="L84" s="94" t="str">
        <f t="shared" si="6"/>
        <v>Vis tomme</v>
      </c>
      <c r="M84" s="88"/>
    </row>
    <row r="85" spans="1:13" x14ac:dyDescent="0.25">
      <c r="A85" s="88"/>
      <c r="B85" s="159" t="str">
        <f>Kontoplan!C104</f>
        <v>Kostnad og godtgj. for reiser, diett, bil etc</v>
      </c>
      <c r="C85" s="160">
        <f>Kontoplan!D104</f>
        <v>7110</v>
      </c>
      <c r="D85" s="161" t="str">
        <f>Kontoplan!E104</f>
        <v>Bilgodtgjørelse, ikke oppgavepliktig</v>
      </c>
      <c r="E85" s="201">
        <f>SUMIFS('5. Registrere Transaksjoner'!$Q$8:$Q$1006,'5. Registrere Transaksjoner'!$I$8:$I$1006,C85,'5. Registrere Transaksjoner'!$F$8:$F$1006,$C$3,'5. Registrere Transaksjoner'!$D$8:$D$1006,"&gt;="&amp;$B$5,'5. Registrere Transaksjoner'!$D$8:$D$1006,"&lt;="&amp;$C$5)</f>
        <v>0</v>
      </c>
      <c r="F85" s="201">
        <f>SUMIFS('5. Registrere Transaksjoner'!$R$8:$R$1006,'5. Registrere Transaksjoner'!$K$8:$K$1006,C85,'5. Registrere Transaksjoner'!$F$8:$F$1006,$C$3,'5. Registrere Transaksjoner'!$D$8:$D$1006,"&gt;="&amp;$B$4,'5. Registrere Transaksjoner'!$D$8:$D$1006,"&lt;="&amp;$C$5)</f>
        <v>0</v>
      </c>
      <c r="G85" s="201">
        <f>E85+F85</f>
        <v>0</v>
      </c>
      <c r="H85" s="201"/>
      <c r="I85" s="202"/>
      <c r="J85" s="88"/>
      <c r="K85" s="94" t="str">
        <f t="shared" si="7"/>
        <v>kun konto</v>
      </c>
      <c r="L85" s="94" t="str">
        <f t="shared" si="6"/>
        <v>Vis tomme</v>
      </c>
      <c r="M85" s="88"/>
    </row>
    <row r="86" spans="1:13" x14ac:dyDescent="0.25">
      <c r="A86" s="88"/>
      <c r="B86" s="159" t="str">
        <f>Kontoplan!C105</f>
        <v>Kostnad og godtgj. for reiser, diett, bil etc</v>
      </c>
      <c r="C86" s="160">
        <f>Kontoplan!D105</f>
        <v>7141</v>
      </c>
      <c r="D86" s="161" t="str">
        <f>Kontoplan!E105</f>
        <v>Fly</v>
      </c>
      <c r="E86" s="201">
        <f>SUMIFS('5. Registrere Transaksjoner'!$Q$8:$Q$1006,'5. Registrere Transaksjoner'!$I$8:$I$1006,C86,'5. Registrere Transaksjoner'!$F$8:$F$1006,$C$3,'5. Registrere Transaksjoner'!$D$8:$D$1006,"&gt;="&amp;$B$5,'5. Registrere Transaksjoner'!$D$8:$D$1006,"&lt;="&amp;$C$5)</f>
        <v>0</v>
      </c>
      <c r="F86" s="201">
        <f>SUMIFS('5. Registrere Transaksjoner'!$R$8:$R$1006,'5. Registrere Transaksjoner'!$K$8:$K$1006,C86,'5. Registrere Transaksjoner'!$F$8:$F$1006,$C$3,'5. Registrere Transaksjoner'!$D$8:$D$1006,"&gt;="&amp;$B$4,'5. Registrere Transaksjoner'!$D$8:$D$1006,"&lt;="&amp;$C$5)</f>
        <v>0</v>
      </c>
      <c r="G86" s="201">
        <f t="shared" ref="G86:G98" si="8">E86+F86</f>
        <v>0</v>
      </c>
      <c r="H86" s="201"/>
      <c r="I86" s="202"/>
      <c r="J86" s="88"/>
      <c r="K86" s="94" t="str">
        <f t="shared" si="7"/>
        <v>kun konto</v>
      </c>
      <c r="L86" s="94" t="str">
        <f t="shared" si="6"/>
        <v>Vis tomme</v>
      </c>
      <c r="M86" s="88"/>
    </row>
    <row r="87" spans="1:13" x14ac:dyDescent="0.25">
      <c r="A87" s="88"/>
      <c r="B87" s="159" t="str">
        <f>Kontoplan!C106</f>
        <v>Kostnad og godtgj. for reiser, diett, bil etc</v>
      </c>
      <c r="C87" s="160">
        <f>Kontoplan!D106</f>
        <v>7144</v>
      </c>
      <c r="D87" s="161" t="str">
        <f>Kontoplan!E106</f>
        <v>Hotell</v>
      </c>
      <c r="E87" s="201">
        <f>SUMIFS('5. Registrere Transaksjoner'!$Q$8:$Q$1006,'5. Registrere Transaksjoner'!$I$8:$I$1006,C87,'5. Registrere Transaksjoner'!$F$8:$F$1006,$C$3,'5. Registrere Transaksjoner'!$D$8:$D$1006,"&gt;="&amp;$B$5,'5. Registrere Transaksjoner'!$D$8:$D$1006,"&lt;="&amp;$C$5)</f>
        <v>0</v>
      </c>
      <c r="F87" s="201">
        <f>SUMIFS('5. Registrere Transaksjoner'!$R$8:$R$1006,'5. Registrere Transaksjoner'!$K$8:$K$1006,C87,'5. Registrere Transaksjoner'!$F$8:$F$1006,$C$3,'5. Registrere Transaksjoner'!$D$8:$D$1006,"&gt;="&amp;$B$4,'5. Registrere Transaksjoner'!$D$8:$D$1006,"&lt;="&amp;$C$5)</f>
        <v>0</v>
      </c>
      <c r="G87" s="201">
        <f t="shared" si="8"/>
        <v>0</v>
      </c>
      <c r="H87" s="201"/>
      <c r="I87" s="202"/>
      <c r="J87" s="88"/>
      <c r="K87" s="94" t="str">
        <f t="shared" si="7"/>
        <v>kun konto</v>
      </c>
      <c r="L87" s="94" t="str">
        <f t="shared" si="6"/>
        <v>Vis tomme</v>
      </c>
      <c r="M87" s="88"/>
    </row>
    <row r="88" spans="1:13" x14ac:dyDescent="0.25">
      <c r="A88" s="88"/>
      <c r="B88" s="159" t="str">
        <f>Kontoplan!C107</f>
        <v>Kostnad og godtgj. for reiser, diett, bil etc</v>
      </c>
      <c r="C88" s="160">
        <f>Kontoplan!D107</f>
        <v>7145</v>
      </c>
      <c r="D88" s="161" t="str">
        <f>Kontoplan!E107</f>
        <v>Andre reisekostnader</v>
      </c>
      <c r="E88" s="201">
        <f>SUMIFS('5. Registrere Transaksjoner'!$Q$8:$Q$1006,'5. Registrere Transaksjoner'!$I$8:$I$1006,C88,'5. Registrere Transaksjoner'!$F$8:$F$1006,$C$3,'5. Registrere Transaksjoner'!$D$8:$D$1006,"&gt;="&amp;$B$5,'5. Registrere Transaksjoner'!$D$8:$D$1006,"&lt;="&amp;$C$5)</f>
        <v>0</v>
      </c>
      <c r="F88" s="201">
        <f>SUMIFS('5. Registrere Transaksjoner'!$R$8:$R$1006,'5. Registrere Transaksjoner'!$K$8:$K$1006,C88,'5. Registrere Transaksjoner'!$F$8:$F$1006,$C$3,'5. Registrere Transaksjoner'!$D$8:$D$1006,"&gt;="&amp;$B$4,'5. Registrere Transaksjoner'!$D$8:$D$1006,"&lt;="&amp;$C$5)</f>
        <v>0</v>
      </c>
      <c r="G88" s="201">
        <f t="shared" si="8"/>
        <v>0</v>
      </c>
      <c r="H88" s="201"/>
      <c r="I88" s="202"/>
      <c r="J88" s="88"/>
      <c r="K88" s="94" t="str">
        <f t="shared" si="7"/>
        <v>kun konto</v>
      </c>
      <c r="L88" s="94" t="str">
        <f t="shared" si="6"/>
        <v>Vis tomme</v>
      </c>
      <c r="M88" s="88"/>
    </row>
    <row r="89" spans="1:13" x14ac:dyDescent="0.25">
      <c r="A89" s="88"/>
      <c r="B89" s="159" t="str">
        <f>Kontoplan!C108</f>
        <v>Kostnad og godtgj. for reiser, diett, bil etc</v>
      </c>
      <c r="C89" s="160">
        <f>Kontoplan!D108</f>
        <v>7150</v>
      </c>
      <c r="D89" s="161" t="str">
        <f>Kontoplan!E108</f>
        <v>Diettkostnader, oppgavepliktig</v>
      </c>
      <c r="E89" s="201">
        <f>SUMIFS('5. Registrere Transaksjoner'!$Q$8:$Q$1006,'5. Registrere Transaksjoner'!$I$8:$I$1006,C89,'5. Registrere Transaksjoner'!$F$8:$F$1006,$C$3,'5. Registrere Transaksjoner'!$D$8:$D$1006,"&gt;="&amp;$B$5,'5. Registrere Transaksjoner'!$D$8:$D$1006,"&lt;="&amp;$C$5)</f>
        <v>0</v>
      </c>
      <c r="F89" s="201">
        <f>SUMIFS('5. Registrere Transaksjoner'!$R$8:$R$1006,'5. Registrere Transaksjoner'!$K$8:$K$1006,C89,'5. Registrere Transaksjoner'!$F$8:$F$1006,$C$3,'5. Registrere Transaksjoner'!$D$8:$D$1006,"&gt;="&amp;$B$4,'5. Registrere Transaksjoner'!$D$8:$D$1006,"&lt;="&amp;$C$5)</f>
        <v>0</v>
      </c>
      <c r="G89" s="201">
        <f t="shared" si="8"/>
        <v>0</v>
      </c>
      <c r="H89" s="201"/>
      <c r="I89" s="202"/>
      <c r="J89" s="88"/>
      <c r="K89" s="94" t="str">
        <f t="shared" si="7"/>
        <v>kun konto</v>
      </c>
      <c r="L89" s="94" t="str">
        <f t="shared" si="6"/>
        <v>Vis tomme</v>
      </c>
      <c r="M89" s="88"/>
    </row>
    <row r="90" spans="1:13" x14ac:dyDescent="0.25">
      <c r="A90" s="88"/>
      <c r="B90" s="159" t="str">
        <f>Kontoplan!C109</f>
        <v>Kostnad og godtgj. for reiser, diett, bil etc</v>
      </c>
      <c r="C90" s="160">
        <f>Kontoplan!D109</f>
        <v>7162</v>
      </c>
      <c r="D90" s="161" t="str">
        <f>Kontoplan!E109</f>
        <v>Bevertning</v>
      </c>
      <c r="E90" s="201">
        <f>SUMIFS('5. Registrere Transaksjoner'!$Q$8:$Q$1006,'5. Registrere Transaksjoner'!$I$8:$I$1006,C90,'5. Registrere Transaksjoner'!$F$8:$F$1006,$C$3,'5. Registrere Transaksjoner'!$D$8:$D$1006,"&gt;="&amp;$B$5,'5. Registrere Transaksjoner'!$D$8:$D$1006,"&lt;="&amp;$C$5)</f>
        <v>0</v>
      </c>
      <c r="F90" s="201">
        <f>SUMIFS('5. Registrere Transaksjoner'!$R$8:$R$1006,'5. Registrere Transaksjoner'!$K$8:$K$1006,C90,'5. Registrere Transaksjoner'!$F$8:$F$1006,$C$3,'5. Registrere Transaksjoner'!$D$8:$D$1006,"&gt;="&amp;$B$4,'5. Registrere Transaksjoner'!$D$8:$D$1006,"&lt;="&amp;$C$5)</f>
        <v>0</v>
      </c>
      <c r="G90" s="201">
        <f t="shared" si="8"/>
        <v>0</v>
      </c>
      <c r="H90" s="201"/>
      <c r="I90" s="202"/>
      <c r="J90" s="88"/>
      <c r="K90" s="94" t="str">
        <f t="shared" si="7"/>
        <v>kun konto</v>
      </c>
      <c r="L90" s="94" t="str">
        <f t="shared" si="6"/>
        <v>Vis tomme</v>
      </c>
      <c r="M90" s="88"/>
    </row>
    <row r="91" spans="1:13" x14ac:dyDescent="0.25">
      <c r="A91" s="88"/>
      <c r="B91" s="159" t="str">
        <f>Kontoplan!C110</f>
        <v xml:space="preserve">Provisjonskostnad </v>
      </c>
      <c r="C91" s="160">
        <f>Kontoplan!D110</f>
        <v>7210</v>
      </c>
      <c r="D91" s="161" t="str">
        <f>Kontoplan!E110</f>
        <v>Sponsorkostnader</v>
      </c>
      <c r="E91" s="201">
        <f>SUMIFS('5. Registrere Transaksjoner'!$Q$8:$Q$1006,'5. Registrere Transaksjoner'!$I$8:$I$1006,C91,'5. Registrere Transaksjoner'!$F$8:$F$1006,$C$3,'5. Registrere Transaksjoner'!$D$8:$D$1006,"&gt;="&amp;$B$5,'5. Registrere Transaksjoner'!$D$8:$D$1006,"&lt;="&amp;$C$5)</f>
        <v>0</v>
      </c>
      <c r="F91" s="201">
        <f>SUMIFS('5. Registrere Transaksjoner'!$R$8:$R$1006,'5. Registrere Transaksjoner'!$K$8:$K$1006,C91,'5. Registrere Transaksjoner'!$F$8:$F$1006,$C$3,'5. Registrere Transaksjoner'!$D$8:$D$1006,"&gt;="&amp;$B$4,'5. Registrere Transaksjoner'!$D$8:$D$1006,"&lt;="&amp;$C$5)</f>
        <v>0</v>
      </c>
      <c r="G91" s="201">
        <f t="shared" si="8"/>
        <v>0</v>
      </c>
      <c r="H91" s="201"/>
      <c r="I91" s="202"/>
      <c r="J91" s="88"/>
      <c r="K91" s="94" t="str">
        <f t="shared" si="7"/>
        <v>kun konto</v>
      </c>
      <c r="L91" s="94" t="str">
        <f t="shared" si="6"/>
        <v>Vis tomme</v>
      </c>
      <c r="M91" s="88"/>
    </row>
    <row r="92" spans="1:13" x14ac:dyDescent="0.25">
      <c r="A92" s="88"/>
      <c r="B92" s="159" t="str">
        <f>Kontoplan!C111</f>
        <v xml:space="preserve">Salgs-, reklame- og representasjonskostn. </v>
      </c>
      <c r="C92" s="160">
        <f>Kontoplan!D111</f>
        <v>7320</v>
      </c>
      <c r="D92" s="161" t="str">
        <f>Kontoplan!E111</f>
        <v>Reklame og annonser</v>
      </c>
      <c r="E92" s="201">
        <f>SUMIFS('5. Registrere Transaksjoner'!$Q$8:$Q$1006,'5. Registrere Transaksjoner'!$I$8:$I$1006,C92,'5. Registrere Transaksjoner'!$F$8:$F$1006,$C$3,'5. Registrere Transaksjoner'!$D$8:$D$1006,"&gt;="&amp;$B$5,'5. Registrere Transaksjoner'!$D$8:$D$1006,"&lt;="&amp;$C$5)</f>
        <v>0</v>
      </c>
      <c r="F92" s="201">
        <f>SUMIFS('5. Registrere Transaksjoner'!$R$8:$R$1006,'5. Registrere Transaksjoner'!$K$8:$K$1006,C92,'5. Registrere Transaksjoner'!$F$8:$F$1006,$C$3,'5. Registrere Transaksjoner'!$D$8:$D$1006,"&gt;="&amp;$B$4,'5. Registrere Transaksjoner'!$D$8:$D$1006,"&lt;="&amp;$C$5)</f>
        <v>0</v>
      </c>
      <c r="G92" s="201">
        <f t="shared" si="8"/>
        <v>0</v>
      </c>
      <c r="H92" s="201"/>
      <c r="I92" s="202"/>
      <c r="J92" s="88"/>
      <c r="K92" s="94" t="str">
        <f t="shared" si="7"/>
        <v>kun konto</v>
      </c>
      <c r="L92" s="94" t="str">
        <f t="shared" si="6"/>
        <v>Vis tomme</v>
      </c>
      <c r="M92" s="88"/>
    </row>
    <row r="93" spans="1:13" x14ac:dyDescent="0.25">
      <c r="A93" s="88"/>
      <c r="B93" s="159" t="str">
        <f>Kontoplan!C112</f>
        <v xml:space="preserve">Kontingent og gave </v>
      </c>
      <c r="C93" s="160">
        <f>Kontoplan!D112</f>
        <v>7400</v>
      </c>
      <c r="D93" s="161" t="str">
        <f>Kontoplan!E112</f>
        <v>Medlemskontingenter</v>
      </c>
      <c r="E93" s="201">
        <f>SUMIFS('5. Registrere Transaksjoner'!$Q$8:$Q$1006,'5. Registrere Transaksjoner'!$I$8:$I$1006,C93,'5. Registrere Transaksjoner'!$F$8:$F$1006,$C$3,'5. Registrere Transaksjoner'!$D$8:$D$1006,"&gt;="&amp;$B$5,'5. Registrere Transaksjoner'!$D$8:$D$1006,"&lt;="&amp;$C$5)</f>
        <v>0</v>
      </c>
      <c r="F93" s="201">
        <f>SUMIFS('5. Registrere Transaksjoner'!$R$8:$R$1006,'5. Registrere Transaksjoner'!$K$8:$K$1006,C93,'5. Registrere Transaksjoner'!$F$8:$F$1006,$C$3,'5. Registrere Transaksjoner'!$D$8:$D$1006,"&gt;="&amp;$B$4,'5. Registrere Transaksjoner'!$D$8:$D$1006,"&lt;="&amp;$C$5)</f>
        <v>0</v>
      </c>
      <c r="G93" s="201">
        <f t="shared" si="8"/>
        <v>0</v>
      </c>
      <c r="H93" s="201"/>
      <c r="I93" s="202"/>
      <c r="J93" s="88"/>
      <c r="K93" s="94" t="str">
        <f t="shared" si="7"/>
        <v>kun konto</v>
      </c>
      <c r="L93" s="94" t="str">
        <f t="shared" si="6"/>
        <v>Vis tomme</v>
      </c>
      <c r="M93" s="88"/>
    </row>
    <row r="94" spans="1:13" x14ac:dyDescent="0.25">
      <c r="A94" s="88"/>
      <c r="B94" s="159" t="str">
        <f>Kontoplan!C113</f>
        <v xml:space="preserve">Kontingent og gave </v>
      </c>
      <c r="C94" s="160">
        <f>Kontoplan!D113</f>
        <v>7410</v>
      </c>
      <c r="D94" s="161" t="str">
        <f>Kontoplan!E113</f>
        <v>Påmelding serier, turneringer etc</v>
      </c>
      <c r="E94" s="201">
        <f>SUMIFS('5. Registrere Transaksjoner'!$Q$8:$Q$1006,'5. Registrere Transaksjoner'!$I$8:$I$1006,C94,'5. Registrere Transaksjoner'!$F$8:$F$1006,$C$3,'5. Registrere Transaksjoner'!$D$8:$D$1006,"&gt;="&amp;$B$5,'5. Registrere Transaksjoner'!$D$8:$D$1006,"&lt;="&amp;$C$5)</f>
        <v>0</v>
      </c>
      <c r="F94" s="201">
        <f>SUMIFS('5. Registrere Transaksjoner'!$R$8:$R$1006,'5. Registrere Transaksjoner'!$K$8:$K$1006,C94,'5. Registrere Transaksjoner'!$F$8:$F$1006,$C$3,'5. Registrere Transaksjoner'!$D$8:$D$1006,"&gt;="&amp;$B$4,'5. Registrere Transaksjoner'!$D$8:$D$1006,"&lt;="&amp;$C$5)</f>
        <v>0</v>
      </c>
      <c r="G94" s="201">
        <f t="shared" si="8"/>
        <v>0</v>
      </c>
      <c r="H94" s="201"/>
      <c r="I94" s="202"/>
      <c r="J94" s="88"/>
      <c r="K94" s="94" t="str">
        <f t="shared" si="7"/>
        <v>kun konto</v>
      </c>
      <c r="L94" s="94" t="str">
        <f t="shared" si="6"/>
        <v>Vis tomme</v>
      </c>
      <c r="M94" s="88"/>
    </row>
    <row r="95" spans="1:13" x14ac:dyDescent="0.25">
      <c r="A95" s="88"/>
      <c r="B95" s="159" t="str">
        <f>Kontoplan!C114</f>
        <v xml:space="preserve">Kontingent og gave </v>
      </c>
      <c r="C95" s="160">
        <f>Kontoplan!D114</f>
        <v>7420</v>
      </c>
      <c r="D95" s="161" t="str">
        <f>Kontoplan!E114</f>
        <v>Gaver og premier</v>
      </c>
      <c r="E95" s="201">
        <f>SUMIFS('5. Registrere Transaksjoner'!$Q$8:$Q$1006,'5. Registrere Transaksjoner'!$I$8:$I$1006,C95,'5. Registrere Transaksjoner'!$F$8:$F$1006,$C$3,'5. Registrere Transaksjoner'!$D$8:$D$1006,"&gt;="&amp;$B$5,'5. Registrere Transaksjoner'!$D$8:$D$1006,"&lt;="&amp;$C$5)</f>
        <v>0</v>
      </c>
      <c r="F95" s="201">
        <f>SUMIFS('5. Registrere Transaksjoner'!$R$8:$R$1006,'5. Registrere Transaksjoner'!$K$8:$K$1006,C95,'5. Registrere Transaksjoner'!$F$8:$F$1006,$C$3,'5. Registrere Transaksjoner'!$D$8:$D$1006,"&gt;="&amp;$B$4,'5. Registrere Transaksjoner'!$D$8:$D$1006,"&lt;="&amp;$C$5)</f>
        <v>0</v>
      </c>
      <c r="G95" s="201">
        <f t="shared" si="8"/>
        <v>0</v>
      </c>
      <c r="H95" s="201"/>
      <c r="I95" s="202"/>
      <c r="J95" s="88"/>
      <c r="K95" s="94" t="str">
        <f t="shared" si="7"/>
        <v>kun konto</v>
      </c>
      <c r="L95" s="94" t="str">
        <f t="shared" si="6"/>
        <v>Vis tomme</v>
      </c>
      <c r="M95" s="88"/>
    </row>
    <row r="96" spans="1:13" x14ac:dyDescent="0.25">
      <c r="A96" s="88"/>
      <c r="B96" s="159" t="str">
        <f>Kontoplan!C115</f>
        <v>Forsikringspremier</v>
      </c>
      <c r="C96" s="160">
        <f>Kontoplan!D115</f>
        <v>7500</v>
      </c>
      <c r="D96" s="161" t="str">
        <f>Kontoplan!E115</f>
        <v>Forsikringspremier</v>
      </c>
      <c r="E96" s="201">
        <f>SUMIFS('5. Registrere Transaksjoner'!$Q$8:$Q$1006,'5. Registrere Transaksjoner'!$I$8:$I$1006,C96,'5. Registrere Transaksjoner'!$F$8:$F$1006,$C$3,'5. Registrere Transaksjoner'!$D$8:$D$1006,"&gt;="&amp;$B$5,'5. Registrere Transaksjoner'!$D$8:$D$1006,"&lt;="&amp;$C$5)</f>
        <v>0</v>
      </c>
      <c r="F96" s="201">
        <f>SUMIFS('5. Registrere Transaksjoner'!$R$8:$R$1006,'5. Registrere Transaksjoner'!$K$8:$K$1006,C96,'5. Registrere Transaksjoner'!$F$8:$F$1006,$C$3,'5. Registrere Transaksjoner'!$D$8:$D$1006,"&gt;="&amp;$B$4,'5. Registrere Transaksjoner'!$D$8:$D$1006,"&lt;="&amp;$C$5)</f>
        <v>0</v>
      </c>
      <c r="G96" s="201">
        <f t="shared" si="8"/>
        <v>0</v>
      </c>
      <c r="H96" s="201"/>
      <c r="I96" s="202"/>
      <c r="J96" s="88"/>
      <c r="K96" s="94" t="str">
        <f t="shared" si="7"/>
        <v>kun konto</v>
      </c>
      <c r="L96" s="94" t="str">
        <f t="shared" si="6"/>
        <v>Vis tomme</v>
      </c>
      <c r="M96" s="88"/>
    </row>
    <row r="97" spans="1:13" x14ac:dyDescent="0.25">
      <c r="A97" s="88"/>
      <c r="B97" s="159" t="str">
        <f>Kontoplan!C116</f>
        <v xml:space="preserve">Annen kostnad </v>
      </c>
      <c r="C97" s="160">
        <f>Kontoplan!D116</f>
        <v>7746</v>
      </c>
      <c r="D97" s="161" t="str">
        <f>Kontoplan!E116</f>
        <v>Øreavrunding</v>
      </c>
      <c r="E97" s="201">
        <f>SUMIFS('5. Registrere Transaksjoner'!$Q$8:$Q$1006,'5. Registrere Transaksjoner'!$I$8:$I$1006,C97,'5. Registrere Transaksjoner'!$F$8:$F$1006,$C$3,'5. Registrere Transaksjoner'!$D$8:$D$1006,"&gt;="&amp;$B$5,'5. Registrere Transaksjoner'!$D$8:$D$1006,"&lt;="&amp;$C$5)</f>
        <v>0</v>
      </c>
      <c r="F97" s="201">
        <f>SUMIFS('5. Registrere Transaksjoner'!$R$8:$R$1006,'5. Registrere Transaksjoner'!$K$8:$K$1006,C97,'5. Registrere Transaksjoner'!$F$8:$F$1006,$C$3,'5. Registrere Transaksjoner'!$D$8:$D$1006,"&gt;="&amp;$B$4,'5. Registrere Transaksjoner'!$D$8:$D$1006,"&lt;="&amp;$C$5)</f>
        <v>0</v>
      </c>
      <c r="G97" s="201">
        <f t="shared" si="8"/>
        <v>0</v>
      </c>
      <c r="H97" s="201"/>
      <c r="I97" s="202"/>
      <c r="J97" s="88"/>
      <c r="K97" s="94" t="str">
        <f t="shared" si="7"/>
        <v>kun konto</v>
      </c>
      <c r="L97" s="94" t="str">
        <f t="shared" si="6"/>
        <v>Vis tomme</v>
      </c>
      <c r="M97" s="88"/>
    </row>
    <row r="98" spans="1:13" x14ac:dyDescent="0.25">
      <c r="A98" s="88"/>
      <c r="B98" s="159" t="str">
        <f>Kontoplan!C117</f>
        <v xml:space="preserve">Annen kostnad </v>
      </c>
      <c r="C98" s="160">
        <f>Kontoplan!D117</f>
        <v>7770</v>
      </c>
      <c r="D98" s="161" t="str">
        <f>Kontoplan!E117</f>
        <v>Bank og kortgebyrer</v>
      </c>
      <c r="E98" s="201">
        <f>SUMIFS('5. Registrere Transaksjoner'!$Q$8:$Q$1006,'5. Registrere Transaksjoner'!$I$8:$I$1006,C98,'5. Registrere Transaksjoner'!$F$8:$F$1006,$C$3,'5. Registrere Transaksjoner'!$D$8:$D$1006,"&gt;="&amp;$B$5,'5. Registrere Transaksjoner'!$D$8:$D$1006,"&lt;="&amp;$C$5)</f>
        <v>0</v>
      </c>
      <c r="F98" s="201">
        <f>SUMIFS('5. Registrere Transaksjoner'!$R$8:$R$1006,'5. Registrere Transaksjoner'!$K$8:$K$1006,C98,'5. Registrere Transaksjoner'!$F$8:$F$1006,$C$3,'5. Registrere Transaksjoner'!$D$8:$D$1006,"&gt;="&amp;$B$4,'5. Registrere Transaksjoner'!$D$8:$D$1006,"&lt;="&amp;$C$5)</f>
        <v>0</v>
      </c>
      <c r="G98" s="201">
        <f t="shared" si="8"/>
        <v>0</v>
      </c>
      <c r="H98" s="201"/>
      <c r="I98" s="202"/>
      <c r="J98" s="88"/>
      <c r="K98" s="94" t="str">
        <f t="shared" si="7"/>
        <v>kun konto</v>
      </c>
      <c r="L98" s="94" t="str">
        <f t="shared" si="6"/>
        <v>Vis tomme</v>
      </c>
      <c r="M98" s="88"/>
    </row>
    <row r="99" spans="1:13" x14ac:dyDescent="0.25">
      <c r="A99" s="88"/>
      <c r="B99" s="159" t="str">
        <f>Kontoplan!C118</f>
        <v xml:space="preserve">Annen kostnad </v>
      </c>
      <c r="C99" s="160">
        <f>Kontoplan!D118</f>
        <v>7790</v>
      </c>
      <c r="D99" s="161" t="str">
        <f>Kontoplan!E118</f>
        <v>Diverse kostnader</v>
      </c>
      <c r="E99" s="201">
        <f>SUMIFS('5. Registrere Transaksjoner'!$Q$8:$Q$1006,'5. Registrere Transaksjoner'!$I$8:$I$1006,C99,'5. Registrere Transaksjoner'!$F$8:$F$1006,$C$3,'5. Registrere Transaksjoner'!$D$8:$D$1006,"&gt;="&amp;$B$5,'5. Registrere Transaksjoner'!$D$8:$D$1006,"&lt;="&amp;$C$5)</f>
        <v>0</v>
      </c>
      <c r="F99" s="201">
        <f>SUMIFS('5. Registrere Transaksjoner'!$R$8:$R$1006,'5. Registrere Transaksjoner'!$K$8:$K$1006,C99,'5. Registrere Transaksjoner'!$F$8:$F$1006,$C$3,'5. Registrere Transaksjoner'!$D$8:$D$1006,"&gt;="&amp;$B$4,'5. Registrere Transaksjoner'!$D$8:$D$1006,"&lt;="&amp;$C$5)</f>
        <v>0</v>
      </c>
      <c r="G99" s="201">
        <f>E99+F99</f>
        <v>0</v>
      </c>
      <c r="H99" s="201"/>
      <c r="I99" s="202"/>
      <c r="J99" s="88"/>
      <c r="K99" s="94" t="str">
        <f t="shared" si="7"/>
        <v>kun konto</v>
      </c>
      <c r="L99" s="94" t="str">
        <f t="shared" si="6"/>
        <v>Vis tomme</v>
      </c>
      <c r="M99" s="88"/>
    </row>
    <row r="100" spans="1:13" x14ac:dyDescent="0.25">
      <c r="A100" s="88"/>
      <c r="B100" s="159" t="str">
        <f>Kontoplan!C119</f>
        <v xml:space="preserve">Tap </v>
      </c>
      <c r="C100" s="160">
        <f>Kontoplan!D119</f>
        <v>7830</v>
      </c>
      <c r="D100" s="161" t="str">
        <f>Kontoplan!E119</f>
        <v>Tap på fordringer</v>
      </c>
      <c r="E100" s="201">
        <f>SUMIFS('5. Registrere Transaksjoner'!$Q$8:$Q$1006,'5. Registrere Transaksjoner'!$I$8:$I$1006,C100,'5. Registrere Transaksjoner'!$F$8:$F$1006,$C$3,'5. Registrere Transaksjoner'!$D$8:$D$1006,"&gt;="&amp;$B$5,'5. Registrere Transaksjoner'!$D$8:$D$1006,"&lt;="&amp;$C$5)</f>
        <v>0</v>
      </c>
      <c r="F100" s="201">
        <f>SUMIFS('5. Registrere Transaksjoner'!$R$8:$R$1006,'5. Registrere Transaksjoner'!$K$8:$K$1006,C100,'5. Registrere Transaksjoner'!$F$8:$F$1006,$C$3,'5. Registrere Transaksjoner'!$D$8:$D$1006,"&gt;="&amp;$B$4,'5. Registrere Transaksjoner'!$D$8:$D$1006,"&lt;="&amp;$C$5)</f>
        <v>0</v>
      </c>
      <c r="G100" s="201">
        <f>E100+F100</f>
        <v>0</v>
      </c>
      <c r="H100" s="201"/>
      <c r="I100" s="202"/>
      <c r="J100" s="88"/>
      <c r="K100" s="94" t="str">
        <f t="shared" si="7"/>
        <v>kun konto</v>
      </c>
      <c r="L100" s="94" t="str">
        <f t="shared" si="6"/>
        <v>Vis tomme</v>
      </c>
      <c r="M100" s="88"/>
    </row>
    <row r="101" spans="1:13" x14ac:dyDescent="0.25">
      <c r="A101" s="88"/>
      <c r="B101" s="159" t="str">
        <f>Kontoplan!C120</f>
        <v>driftskostnader</v>
      </c>
      <c r="C101" s="160">
        <f>Kontoplan!D120</f>
        <v>7997</v>
      </c>
      <c r="D101" s="161">
        <f>Kontoplan!E120</f>
        <v>0</v>
      </c>
      <c r="E101" s="201">
        <f>SUMIFS('5. Registrere Transaksjoner'!$Q$8:$Q$1006,'5. Registrere Transaksjoner'!$I$8:$I$1006,C101,'5. Registrere Transaksjoner'!$F$8:$F$1006,$C$3,'5. Registrere Transaksjoner'!$D$8:$D$1006,"&gt;="&amp;$B$5,'5. Registrere Transaksjoner'!$D$8:$D$1006,"&lt;="&amp;$C$5)</f>
        <v>0</v>
      </c>
      <c r="F101" s="201">
        <f>SUMIFS('5. Registrere Transaksjoner'!$R$8:$R$1006,'5. Registrere Transaksjoner'!$K$8:$K$1006,C101,'5. Registrere Transaksjoner'!$F$8:$F$1006,$C$3,'5. Registrere Transaksjoner'!$D$8:$D$1006,"&gt;="&amp;$B$4,'5. Registrere Transaksjoner'!$D$8:$D$1006,"&lt;="&amp;$C$5)</f>
        <v>0</v>
      </c>
      <c r="G101" s="201">
        <f>E101+F101</f>
        <v>0</v>
      </c>
      <c r="H101" s="201"/>
      <c r="I101" s="202"/>
      <c r="J101" s="88"/>
      <c r="K101" s="94" t="str">
        <f t="shared" si="7"/>
        <v>kun konto</v>
      </c>
      <c r="L101" s="94" t="str">
        <f t="shared" si="6"/>
        <v>Vis tomme</v>
      </c>
      <c r="M101" s="88"/>
    </row>
    <row r="102" spans="1:13" x14ac:dyDescent="0.25">
      <c r="A102" s="88"/>
      <c r="B102" s="159" t="str">
        <f>Kontoplan!C121</f>
        <v>driftskostnader</v>
      </c>
      <c r="C102" s="160">
        <f>Kontoplan!D121</f>
        <v>7998</v>
      </c>
      <c r="D102" s="161">
        <f>Kontoplan!E121</f>
        <v>0</v>
      </c>
      <c r="E102" s="201">
        <f>SUMIFS('5. Registrere Transaksjoner'!$Q$8:$Q$1006,'5. Registrere Transaksjoner'!$I$8:$I$1006,C102,'5. Registrere Transaksjoner'!$F$8:$F$1006,$C$3,'5. Registrere Transaksjoner'!$D$8:$D$1006,"&gt;="&amp;$B$5,'5. Registrere Transaksjoner'!$D$8:$D$1006,"&lt;="&amp;$C$5)</f>
        <v>0</v>
      </c>
      <c r="F102" s="201">
        <f>SUMIFS('5. Registrere Transaksjoner'!$R$8:$R$1006,'5. Registrere Transaksjoner'!$K$8:$K$1006,C102,'5. Registrere Transaksjoner'!$F$8:$F$1006,$C$3,'5. Registrere Transaksjoner'!$D$8:$D$1006,"&gt;="&amp;$B$4,'5. Registrere Transaksjoner'!$D$8:$D$1006,"&lt;="&amp;$C$5)</f>
        <v>0</v>
      </c>
      <c r="G102" s="201">
        <f>E102+F102</f>
        <v>0</v>
      </c>
      <c r="H102" s="201"/>
      <c r="I102" s="202"/>
      <c r="J102" s="88"/>
      <c r="K102" s="94" t="str">
        <f t="shared" si="7"/>
        <v>kun konto</v>
      </c>
      <c r="L102" s="94" t="str">
        <f t="shared" si="6"/>
        <v>Vis tomme</v>
      </c>
      <c r="M102" s="88"/>
    </row>
    <row r="103" spans="1:13" x14ac:dyDescent="0.25">
      <c r="A103" s="88"/>
      <c r="B103" s="162" t="s">
        <v>133</v>
      </c>
      <c r="C103" s="163">
        <v>7999</v>
      </c>
      <c r="D103" s="164" t="s">
        <v>134</v>
      </c>
      <c r="E103" s="203"/>
      <c r="F103" s="203"/>
      <c r="G103" s="203"/>
      <c r="H103" s="203">
        <f t="array" ref="H103">INDEX('3. Budsjett'!$C$40:$M$488,MATCH($C$3&amp;C103,'3. Budsjett'!$C$40:$C$488&amp;'3. Budsjett'!$D$40:$D$488,0),MATCH($C$4,'3. Budsjett'!$C$33:$M$33,0))</f>
        <v>0</v>
      </c>
      <c r="I103" s="204"/>
      <c r="J103" s="88"/>
      <c r="K103" s="94" t="str">
        <f t="shared" si="7"/>
        <v>kun konto</v>
      </c>
      <c r="L103" s="94" t="str">
        <f t="shared" si="6"/>
        <v>Vis tomme</v>
      </c>
      <c r="M103" s="88"/>
    </row>
    <row r="104" spans="1:13" x14ac:dyDescent="0.25">
      <c r="A104" s="88"/>
      <c r="B104" s="139" t="s">
        <v>135</v>
      </c>
      <c r="C104" s="140"/>
      <c r="D104" s="131"/>
      <c r="E104" s="205"/>
      <c r="F104" s="205"/>
      <c r="G104" s="205">
        <f>SUM(G58:G103)</f>
        <v>0</v>
      </c>
      <c r="H104" s="205">
        <f>SUM(H58:H103)</f>
        <v>0</v>
      </c>
      <c r="I104" s="206">
        <f>G104-H104</f>
        <v>0</v>
      </c>
      <c r="J104" s="88"/>
      <c r="K104" s="94" t="str">
        <f t="shared" si="7"/>
        <v>Sammendrag</v>
      </c>
      <c r="L104" s="94" t="str">
        <f t="shared" si="6"/>
        <v>Vis tomme</v>
      </c>
      <c r="M104" s="88"/>
    </row>
    <row r="105" spans="1:13" x14ac:dyDescent="0.25">
      <c r="A105" s="88"/>
      <c r="B105" s="136"/>
      <c r="C105" s="138"/>
      <c r="D105" s="96"/>
      <c r="E105" s="207"/>
      <c r="F105" s="207"/>
      <c r="G105" s="207"/>
      <c r="H105" s="207"/>
      <c r="I105" s="208"/>
      <c r="J105" s="88"/>
      <c r="K105" s="94" t="str">
        <f t="shared" si="7"/>
        <v>Sammendrag</v>
      </c>
      <c r="L105" s="94" t="str">
        <f t="shared" si="6"/>
        <v>Vis tomme</v>
      </c>
      <c r="M105" s="88"/>
    </row>
    <row r="106" spans="1:13" x14ac:dyDescent="0.25">
      <c r="A106" s="88"/>
      <c r="B106" s="165" t="str">
        <f>Kontoplan!C122</f>
        <v xml:space="preserve">Finansinntekt </v>
      </c>
      <c r="C106" s="166">
        <f>Kontoplan!D122</f>
        <v>8040</v>
      </c>
      <c r="D106" s="167" t="str">
        <f>Kontoplan!E122</f>
        <v>Renteinntekter</v>
      </c>
      <c r="E106" s="209">
        <f>SUMIFS('5. Registrere Transaksjoner'!$Q$8:$Q$1006,'5. Registrere Transaksjoner'!$I$8:$I$1006,C106,'5. Registrere Transaksjoner'!$F$8:$F$1006,$C$3,'5. Registrere Transaksjoner'!$D$8:$D$1006,"&gt;="&amp;$B$5,'5. Registrere Transaksjoner'!$D$8:$D$1006,"&lt;="&amp;$C$5)</f>
        <v>0</v>
      </c>
      <c r="F106" s="209">
        <f>SUMIFS('5. Registrere Transaksjoner'!$R$8:$R$1006,'5. Registrere Transaksjoner'!$K$8:$K$1006,C106,'5. Registrere Transaksjoner'!$F$8:$F$1006,$C$3,'5. Registrere Transaksjoner'!$D$8:$D$1006,"&gt;="&amp;$B$5,'5. Registrere Transaksjoner'!$D$8:$D$1006,"&lt;="&amp;$C$5)</f>
        <v>0</v>
      </c>
      <c r="G106" s="209">
        <f>E106+F106</f>
        <v>0</v>
      </c>
      <c r="H106" s="209"/>
      <c r="I106" s="210"/>
      <c r="J106" s="88"/>
      <c r="K106" s="94" t="str">
        <f t="shared" si="7"/>
        <v>kun konto</v>
      </c>
      <c r="L106" s="94" t="str">
        <f t="shared" si="6"/>
        <v>Vis tomme</v>
      </c>
      <c r="M106" s="88"/>
    </row>
    <row r="107" spans="1:13" x14ac:dyDescent="0.25">
      <c r="A107" s="88"/>
      <c r="B107" s="159" t="str">
        <f>Kontoplan!C123</f>
        <v xml:space="preserve">Finansinntekt </v>
      </c>
      <c r="C107" s="160">
        <f>Kontoplan!D123</f>
        <v>8070</v>
      </c>
      <c r="D107" s="161" t="str">
        <f>Kontoplan!E123</f>
        <v>Annen finansinntekt</v>
      </c>
      <c r="E107" s="201">
        <f>SUMIFS('5. Registrere Transaksjoner'!$Q$8:$Q$1006,'5. Registrere Transaksjoner'!$I$8:$I$1006,C107,'5. Registrere Transaksjoner'!$F$8:$F$1006,$C$3,'5. Registrere Transaksjoner'!$D$8:$D$1006,"&gt;="&amp;$B$5,'5. Registrere Transaksjoner'!$D$8:$D$1006,"&lt;="&amp;$C$5)</f>
        <v>0</v>
      </c>
      <c r="F107" s="201">
        <f>SUMIFS('5. Registrere Transaksjoner'!$R$8:$R$1006,'5. Registrere Transaksjoner'!$K$8:$K$1006,C107,'5. Registrere Transaksjoner'!$F$8:$F$1006,$C$3,'5. Registrere Transaksjoner'!$D$8:$D$1006,"&gt;="&amp;$B$5,'5. Registrere Transaksjoner'!$D$8:$D$1006,"&lt;="&amp;$C$5)</f>
        <v>0</v>
      </c>
      <c r="G107" s="201">
        <f>E107+F107</f>
        <v>0</v>
      </c>
      <c r="H107" s="201"/>
      <c r="I107" s="202"/>
      <c r="J107" s="88"/>
      <c r="K107" s="94" t="str">
        <f t="shared" si="7"/>
        <v>kun konto</v>
      </c>
      <c r="L107" s="94" t="str">
        <f t="shared" si="6"/>
        <v>Vis tomme</v>
      </c>
      <c r="M107" s="88"/>
    </row>
    <row r="108" spans="1:13" x14ac:dyDescent="0.25">
      <c r="A108" s="88"/>
      <c r="B108" s="159" t="str">
        <f>Kontoplan!C124</f>
        <v xml:space="preserve">Finanskostnad </v>
      </c>
      <c r="C108" s="160">
        <f>Kontoplan!D124</f>
        <v>8140</v>
      </c>
      <c r="D108" s="161" t="str">
        <f>Kontoplan!E124</f>
        <v>Rentekostnader</v>
      </c>
      <c r="E108" s="201">
        <f>SUMIFS('5. Registrere Transaksjoner'!$Q$8:$Q$1006,'5. Registrere Transaksjoner'!$I$8:$I$1006,C108,'5. Registrere Transaksjoner'!$F$8:$F$1006,$C$3,'5. Registrere Transaksjoner'!$D$8:$D$1006,"&gt;="&amp;$B$5,'5. Registrere Transaksjoner'!$D$8:$D$1006,"&lt;="&amp;$C$5)</f>
        <v>0</v>
      </c>
      <c r="F108" s="201">
        <f>SUMIFS('5. Registrere Transaksjoner'!$R$8:$R$1006,'5. Registrere Transaksjoner'!$K$8:$K$1006,C108,'5. Registrere Transaksjoner'!$F$8:$F$1006,$C$3,'5. Registrere Transaksjoner'!$D$8:$D$1006,"&gt;="&amp;$B$5,'5. Registrere Transaksjoner'!$D$8:$D$1006,"&lt;="&amp;$C$5)</f>
        <v>0</v>
      </c>
      <c r="G108" s="201">
        <f>E108+F108</f>
        <v>0</v>
      </c>
      <c r="H108" s="201"/>
      <c r="I108" s="202"/>
      <c r="J108" s="88"/>
      <c r="K108" s="94" t="str">
        <f t="shared" si="7"/>
        <v>kun konto</v>
      </c>
      <c r="L108" s="94" t="str">
        <f t="shared" si="6"/>
        <v>Vis tomme</v>
      </c>
      <c r="M108" s="88"/>
    </row>
    <row r="109" spans="1:13" x14ac:dyDescent="0.25">
      <c r="A109" s="88"/>
      <c r="B109" s="162" t="str">
        <f>Kontoplan!C125</f>
        <v xml:space="preserve">Finanskostnad </v>
      </c>
      <c r="C109" s="163">
        <f>Kontoplan!D125</f>
        <v>8170</v>
      </c>
      <c r="D109" s="164" t="str">
        <f>Kontoplan!E125</f>
        <v>Annen finanskostnad</v>
      </c>
      <c r="E109" s="203">
        <f>SUMIFS('5. Registrere Transaksjoner'!$Q$8:$Q$1006,'5. Registrere Transaksjoner'!$I$8:$I$1006,C109,'5. Registrere Transaksjoner'!$F$8:$F$1006,$C$3,'5. Registrere Transaksjoner'!$D$8:$D$1006,"&gt;="&amp;$B$5,'5. Registrere Transaksjoner'!$D$8:$D$1006,"&lt;="&amp;$C$5)</f>
        <v>0</v>
      </c>
      <c r="F109" s="203">
        <f>SUMIFS('5. Registrere Transaksjoner'!$R$8:$R$1006,'5. Registrere Transaksjoner'!$K$8:$K$1006,C109,'5. Registrere Transaksjoner'!$F$8:$F$1006,$C$3,'5. Registrere Transaksjoner'!$D$8:$D$1006,"&gt;="&amp;$B$5,'5. Registrere Transaksjoner'!$D$8:$D$1006,"&lt;="&amp;$C$5)</f>
        <v>0</v>
      </c>
      <c r="G109" s="203">
        <f>E109+F109</f>
        <v>0</v>
      </c>
      <c r="H109" s="203"/>
      <c r="I109" s="204"/>
      <c r="J109" s="88"/>
      <c r="K109" s="94" t="str">
        <f t="shared" si="7"/>
        <v>kun konto</v>
      </c>
      <c r="L109" s="94" t="str">
        <f t="shared" si="6"/>
        <v>Vis tomme</v>
      </c>
      <c r="M109" s="88"/>
    </row>
    <row r="110" spans="1:13" x14ac:dyDescent="0.25">
      <c r="A110" s="88"/>
      <c r="B110" s="139" t="s">
        <v>136</v>
      </c>
      <c r="C110" s="140"/>
      <c r="D110" s="131"/>
      <c r="E110" s="205"/>
      <c r="F110" s="205"/>
      <c r="G110" s="205">
        <f>SUM(G106:G109)</f>
        <v>0</v>
      </c>
      <c r="H110" s="205"/>
      <c r="I110" s="206">
        <f>G110-H110</f>
        <v>0</v>
      </c>
      <c r="J110" s="88"/>
      <c r="K110" s="94" t="str">
        <f t="shared" si="7"/>
        <v>Sammendrag</v>
      </c>
      <c r="L110" s="94" t="str">
        <f t="shared" si="6"/>
        <v>Vis tomme</v>
      </c>
      <c r="M110" s="88"/>
    </row>
    <row r="111" spans="1:13" x14ac:dyDescent="0.25">
      <c r="A111" s="88"/>
      <c r="B111" s="136"/>
      <c r="C111" s="138"/>
      <c r="D111" s="96"/>
      <c r="E111" s="207"/>
      <c r="F111" s="207"/>
      <c r="G111" s="207"/>
      <c r="H111" s="207"/>
      <c r="I111" s="208"/>
      <c r="J111" s="88"/>
      <c r="K111" s="94" t="str">
        <f t="shared" si="7"/>
        <v>Sammendrag</v>
      </c>
      <c r="L111" s="94" t="str">
        <f t="shared" si="6"/>
        <v>Vis tomme</v>
      </c>
      <c r="M111" s="88"/>
    </row>
    <row r="112" spans="1:13" x14ac:dyDescent="0.25">
      <c r="A112" s="88"/>
      <c r="B112" s="139" t="s">
        <v>137</v>
      </c>
      <c r="C112" s="140"/>
      <c r="D112" s="131"/>
      <c r="E112" s="205"/>
      <c r="F112" s="205"/>
      <c r="G112" s="205">
        <f>+G32+G39+G56+G104+G110</f>
        <v>0</v>
      </c>
      <c r="H112" s="205">
        <f>+H32+H39+H56+H104+H110</f>
        <v>0</v>
      </c>
      <c r="I112" s="206">
        <f>G112-H112</f>
        <v>0</v>
      </c>
      <c r="J112" s="88"/>
      <c r="K112" s="94" t="str">
        <f t="shared" si="7"/>
        <v>Sammendrag</v>
      </c>
      <c r="L112" s="94" t="str">
        <f t="shared" si="6"/>
        <v>Vis tomme</v>
      </c>
      <c r="M112" s="88"/>
    </row>
    <row r="113" spans="1:13" x14ac:dyDescent="0.25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94"/>
      <c r="L113" s="88"/>
      <c r="M113" s="88"/>
    </row>
    <row r="114" spans="1:13" hidden="1" x14ac:dyDescent="0.25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94" t="str">
        <f t="shared" ref="K114" si="9">IF(C112&gt;0,"kun konto","Sammendrag")</f>
        <v>Sammendrag</v>
      </c>
      <c r="L114" s="88"/>
      <c r="M114" s="88"/>
    </row>
    <row r="115" spans="1:13" hidden="1" x14ac:dyDescent="0.25">
      <c r="A115" s="88"/>
      <c r="J115" s="88"/>
      <c r="K115" s="88"/>
      <c r="L115" s="88"/>
      <c r="M115" s="88"/>
    </row>
    <row r="116" spans="1:13" hidden="1" x14ac:dyDescent="0.25">
      <c r="A116" s="88"/>
      <c r="J116" s="88"/>
      <c r="K116" s="88"/>
      <c r="L116" s="88"/>
      <c r="M116" s="88"/>
    </row>
  </sheetData>
  <sheetProtection sheet="1" objects="1" scenarios="1" autoFilter="0"/>
  <autoFilter ref="K7:L112" xr:uid="{00000000-0009-0000-0000-000009000000}"/>
  <hyperlinks>
    <hyperlink ref="I2" location="Start" display="&lt;--  Start" xr:uid="{00000000-0004-0000-0900-000000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900-000000000000}">
          <x14:formula1>
            <xm:f>Valideringer!$B$11:$B$15</xm:f>
          </x14:formula1>
          <xm:sqref>C4</xm:sqref>
        </x14:dataValidation>
        <x14:dataValidation type="list" allowBlank="1" showInputMessage="1" showErrorMessage="1" xr:uid="{00000000-0002-0000-0900-000001000000}">
          <x14:formula1>
            <xm:f>Valideringer!$B$35:$B$84</xm:f>
          </x14:formula1>
          <xm:sqref>C3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tabColor theme="9"/>
  </sheetPr>
  <dimension ref="A1:J45"/>
  <sheetViews>
    <sheetView zoomScale="80" zoomScaleNormal="80" workbookViewId="0">
      <pane ySplit="7" topLeftCell="A8" activePane="bottomLeft" state="frozen"/>
      <selection pane="bottomLeft" activeCell="D16" sqref="D16"/>
    </sheetView>
  </sheetViews>
  <sheetFormatPr baseColWidth="10" defaultColWidth="0" defaultRowHeight="15" zeroHeight="1" x14ac:dyDescent="0.25"/>
  <cols>
    <col min="1" max="1" width="7.7109375" style="89" customWidth="1"/>
    <col min="2" max="2" width="11.28515625" style="89" customWidth="1"/>
    <col min="3" max="3" width="44.28515625" style="89" customWidth="1"/>
    <col min="4" max="4" width="21.7109375" style="89" customWidth="1"/>
    <col min="5" max="5" width="13" style="89" customWidth="1"/>
    <col min="6" max="7" width="14.7109375" style="89" customWidth="1"/>
    <col min="8" max="8" width="20.28515625" style="89" customWidth="1"/>
    <col min="9" max="9" width="16.7109375" style="89" bestFit="1" customWidth="1"/>
    <col min="10" max="10" width="66.28515625" style="89" customWidth="1"/>
    <col min="11" max="16384" width="9.28515625" style="89" hidden="1"/>
  </cols>
  <sheetData>
    <row r="1" spans="1:10" x14ac:dyDescent="0.25">
      <c r="A1" s="88"/>
      <c r="B1" s="88"/>
      <c r="C1" s="88"/>
      <c r="D1" s="88"/>
      <c r="E1" s="88"/>
      <c r="F1" s="88"/>
      <c r="G1" s="88"/>
      <c r="H1" s="88"/>
      <c r="I1" s="88"/>
      <c r="J1" s="96"/>
    </row>
    <row r="2" spans="1:10" ht="26.25" x14ac:dyDescent="0.4">
      <c r="A2" s="88"/>
      <c r="B2" s="91" t="s">
        <v>140</v>
      </c>
      <c r="C2" s="88"/>
      <c r="D2" s="88"/>
      <c r="E2" s="88"/>
      <c r="F2" s="88"/>
      <c r="G2" s="88"/>
      <c r="H2" s="88"/>
      <c r="I2" s="88"/>
      <c r="J2" s="96"/>
    </row>
    <row r="3" spans="1:10" ht="15.75" thickBot="1" x14ac:dyDescent="0.3">
      <c r="A3" s="88"/>
      <c r="B3" s="88"/>
      <c r="C3" s="88"/>
      <c r="D3" s="88"/>
      <c r="E3" s="88"/>
      <c r="F3" s="88"/>
      <c r="G3" s="88"/>
      <c r="H3" s="88"/>
      <c r="I3" s="276" t="s">
        <v>57</v>
      </c>
      <c r="J3" s="96"/>
    </row>
    <row r="4" spans="1:10" ht="15.75" thickTop="1" x14ac:dyDescent="0.25">
      <c r="A4" s="88"/>
      <c r="B4" s="88"/>
      <c r="C4" s="88"/>
      <c r="D4" s="88"/>
      <c r="E4" s="88"/>
      <c r="F4" s="88"/>
      <c r="G4" s="88"/>
      <c r="H4" s="88"/>
      <c r="I4" s="88"/>
      <c r="J4" s="96"/>
    </row>
    <row r="5" spans="1:10" x14ac:dyDescent="0.25">
      <c r="A5" s="88"/>
      <c r="B5" s="88"/>
      <c r="C5" s="88"/>
      <c r="D5" s="88"/>
      <c r="E5" s="88"/>
      <c r="F5" s="88"/>
      <c r="G5" s="88"/>
      <c r="H5" s="88"/>
      <c r="I5" s="88"/>
      <c r="J5" s="96"/>
    </row>
    <row r="6" spans="1:10" x14ac:dyDescent="0.25">
      <c r="A6" s="88"/>
      <c r="B6" s="88"/>
      <c r="C6" s="88"/>
      <c r="D6" s="88"/>
      <c r="E6" s="88"/>
      <c r="F6" s="88"/>
      <c r="G6" s="88"/>
      <c r="H6" s="88"/>
      <c r="I6" s="88"/>
      <c r="J6" s="96"/>
    </row>
    <row r="7" spans="1:10" x14ac:dyDescent="0.25">
      <c r="A7" s="88"/>
      <c r="B7" s="97" t="s">
        <v>141</v>
      </c>
      <c r="C7" s="98" t="s">
        <v>61</v>
      </c>
      <c r="D7" s="98" t="s">
        <v>142</v>
      </c>
      <c r="E7" s="98" t="s">
        <v>143</v>
      </c>
      <c r="F7" s="98" t="s">
        <v>144</v>
      </c>
      <c r="G7" s="98" t="s">
        <v>122</v>
      </c>
      <c r="H7" s="98" t="s">
        <v>145</v>
      </c>
      <c r="I7" s="99" t="s">
        <v>146</v>
      </c>
      <c r="J7" s="96"/>
    </row>
    <row r="8" spans="1:10" x14ac:dyDescent="0.25">
      <c r="A8" s="88"/>
      <c r="B8" s="128">
        <f>Kontoplan!D6</f>
        <v>1100</v>
      </c>
      <c r="C8" s="129" t="str">
        <f>Kontoplan!E6</f>
        <v>Idrettsanlegg, bygninger etc</v>
      </c>
      <c r="D8" s="213">
        <f>INDEX('2. Inngående Balanse'!$E$9:$E$38,MATCH('9. Balanse'!B8,'2. Inngående Balanse'!$C$9:$C$38,0))</f>
        <v>0</v>
      </c>
      <c r="E8" s="213">
        <f>SUMIFS('5. Registrere Transaksjoner'!$Q$8:$Q$1006,'5. Registrere Transaksjoner'!$I$8:$I$1006,'9. Balanse'!B8)</f>
        <v>0</v>
      </c>
      <c r="F8" s="213">
        <f>SUMIFS('5. Registrere Transaksjoner'!$R$8:$R$1006,'5. Registrere Transaksjoner'!$K$8:$K$1006,'9. Balanse'!B8)</f>
        <v>0</v>
      </c>
      <c r="G8" s="213">
        <f>E8+F8</f>
        <v>0</v>
      </c>
      <c r="H8" s="214">
        <f>D8+G8</f>
        <v>0</v>
      </c>
      <c r="I8" s="130">
        <f>INDEX(Kontoplan!$B$6:$B$35,MATCH(B8,Kontoplan!$D$6:$D$35,0))</f>
        <v>11</v>
      </c>
      <c r="J8" s="96"/>
    </row>
    <row r="9" spans="1:10" x14ac:dyDescent="0.25">
      <c r="A9" s="88"/>
      <c r="B9" s="128">
        <f>Kontoplan!D7</f>
        <v>1200</v>
      </c>
      <c r="C9" s="129" t="str">
        <f>Kontoplan!E7</f>
        <v>Idrettsutstyr</v>
      </c>
      <c r="D9" s="213">
        <f>INDEX('2. Inngående Balanse'!$E$9:$E$38,MATCH('9. Balanse'!B9,'2. Inngående Balanse'!$C$9:$C$38,0))</f>
        <v>0</v>
      </c>
      <c r="E9" s="213">
        <f>SUMIFS('5. Registrere Transaksjoner'!$Q$8:$Q$1006,'5. Registrere Transaksjoner'!$I$8:$I$1006,'9. Balanse'!B9)</f>
        <v>0</v>
      </c>
      <c r="F9" s="213">
        <f>SUMIFS('5. Registrere Transaksjoner'!$R$8:$R$1006,'5. Registrere Transaksjoner'!$K$8:$K$1006,'9. Balanse'!B9)</f>
        <v>0</v>
      </c>
      <c r="G9" s="213">
        <f t="shared" ref="G9:G33" si="0">E9+F9</f>
        <v>0</v>
      </c>
      <c r="H9" s="214">
        <f t="shared" ref="H9:H33" si="1">D9+G9</f>
        <v>0</v>
      </c>
      <c r="I9" s="130">
        <f>INDEX(Kontoplan!$B$6:$B$35,MATCH(B9,Kontoplan!$D$6:$D$35,0))</f>
        <v>12</v>
      </c>
      <c r="J9" s="96"/>
    </row>
    <row r="10" spans="1:10" x14ac:dyDescent="0.25">
      <c r="A10" s="88"/>
      <c r="B10" s="128">
        <f>Kontoplan!D8</f>
        <v>1250</v>
      </c>
      <c r="C10" s="129" t="str">
        <f>Kontoplan!E8</f>
        <v>Inventar</v>
      </c>
      <c r="D10" s="213">
        <f>INDEX('2. Inngående Balanse'!$E$9:$E$38,MATCH('9. Balanse'!B10,'2. Inngående Balanse'!$C$9:$C$38,0))</f>
        <v>0</v>
      </c>
      <c r="E10" s="213">
        <f>SUMIFS('5. Registrere Transaksjoner'!$Q$8:$Q$1006,'5. Registrere Transaksjoner'!$I$8:$I$1006,'9. Balanse'!B10)</f>
        <v>0</v>
      </c>
      <c r="F10" s="213">
        <f>SUMIFS('5. Registrere Transaksjoner'!$R$8:$R$1006,'5. Registrere Transaksjoner'!$K$8:$K$1006,'9. Balanse'!B10)</f>
        <v>0</v>
      </c>
      <c r="G10" s="213">
        <f t="shared" si="0"/>
        <v>0</v>
      </c>
      <c r="H10" s="214">
        <f t="shared" si="1"/>
        <v>0</v>
      </c>
      <c r="I10" s="130">
        <f>INDEX(Kontoplan!$B$6:$B$35,MATCH(B10,Kontoplan!$D$6:$D$35,0))</f>
        <v>12</v>
      </c>
      <c r="J10" s="96"/>
    </row>
    <row r="11" spans="1:10" x14ac:dyDescent="0.25">
      <c r="A11" s="88"/>
      <c r="B11" s="128">
        <f>Kontoplan!D9</f>
        <v>1460</v>
      </c>
      <c r="C11" s="129" t="str">
        <f>Kontoplan!E9</f>
        <v>Innkjøpte varer for videresalg</v>
      </c>
      <c r="D11" s="213">
        <f>INDEX('2. Inngående Balanse'!$E$9:$E$38,MATCH('9. Balanse'!B11,'2. Inngående Balanse'!$C$9:$C$38,0))</f>
        <v>0</v>
      </c>
      <c r="E11" s="213">
        <f>SUMIFS('5. Registrere Transaksjoner'!$Q$8:$Q$1006,'5. Registrere Transaksjoner'!$I$8:$I$1006,'9. Balanse'!B11)</f>
        <v>0</v>
      </c>
      <c r="F11" s="213">
        <f>SUMIFS('5. Registrere Transaksjoner'!$R$8:$R$1006,'5. Registrere Transaksjoner'!$K$8:$K$1006,'9. Balanse'!B11)</f>
        <v>0</v>
      </c>
      <c r="G11" s="213">
        <f t="shared" si="0"/>
        <v>0</v>
      </c>
      <c r="H11" s="214">
        <f t="shared" si="1"/>
        <v>0</v>
      </c>
      <c r="I11" s="130">
        <f>INDEX(Kontoplan!$B$6:$B$35,MATCH(B11,Kontoplan!$D$6:$D$35,0))</f>
        <v>14</v>
      </c>
      <c r="J11" s="96"/>
    </row>
    <row r="12" spans="1:10" x14ac:dyDescent="0.25">
      <c r="A12" s="88"/>
      <c r="B12" s="128">
        <f>Kontoplan!D10</f>
        <v>1500</v>
      </c>
      <c r="C12" s="129" t="str">
        <f>Kontoplan!E10</f>
        <v>Kundefordringer</v>
      </c>
      <c r="D12" s="213">
        <f>INDEX('2. Inngående Balanse'!$E$9:$E$38,MATCH('9. Balanse'!B12,'2. Inngående Balanse'!$C$9:$C$38,0))</f>
        <v>0</v>
      </c>
      <c r="E12" s="213">
        <f>SUMIFS('5. Registrere Transaksjoner'!$Q$8:$Q$1006,'5. Registrere Transaksjoner'!$I$8:$I$1006,'9. Balanse'!B12)</f>
        <v>0</v>
      </c>
      <c r="F12" s="213">
        <f>SUMIFS('5. Registrere Transaksjoner'!$R$8:$R$1006,'5. Registrere Transaksjoner'!$K$8:$K$1006,'9. Balanse'!B12)</f>
        <v>0</v>
      </c>
      <c r="G12" s="213">
        <f t="shared" si="0"/>
        <v>0</v>
      </c>
      <c r="H12" s="214">
        <f t="shared" si="1"/>
        <v>0</v>
      </c>
      <c r="I12" s="130">
        <f>INDEX(Kontoplan!$B$6:$B$35,MATCH(B12,Kontoplan!$D$6:$D$35,0))</f>
        <v>15</v>
      </c>
      <c r="J12" s="96"/>
    </row>
    <row r="13" spans="1:10" x14ac:dyDescent="0.25">
      <c r="A13" s="88"/>
      <c r="B13" s="128">
        <f>Kontoplan!D11</f>
        <v>1580</v>
      </c>
      <c r="C13" s="129" t="str">
        <f>Kontoplan!E11</f>
        <v>Avsetning tap på fordringer</v>
      </c>
      <c r="D13" s="213">
        <f>INDEX('2. Inngående Balanse'!$E$9:$E$38,MATCH('9. Balanse'!B13,'2. Inngående Balanse'!$C$9:$C$38,0))</f>
        <v>0</v>
      </c>
      <c r="E13" s="213">
        <f>SUMIFS('5. Registrere Transaksjoner'!$Q$8:$Q$1006,'5. Registrere Transaksjoner'!$I$8:$I$1006,'9. Balanse'!B13)</f>
        <v>0</v>
      </c>
      <c r="F13" s="213">
        <f>SUMIFS('5. Registrere Transaksjoner'!$R$8:$R$1006,'5. Registrere Transaksjoner'!$K$8:$K$1006,'9. Balanse'!B13)</f>
        <v>0</v>
      </c>
      <c r="G13" s="213">
        <f t="shared" si="0"/>
        <v>0</v>
      </c>
      <c r="H13" s="214">
        <f t="shared" si="1"/>
        <v>0</v>
      </c>
      <c r="I13" s="130">
        <f>INDEX(Kontoplan!$B$6:$B$35,MATCH(B13,Kontoplan!$D$6:$D$35,0))</f>
        <v>15</v>
      </c>
      <c r="J13" s="96"/>
    </row>
    <row r="14" spans="1:10" x14ac:dyDescent="0.25">
      <c r="A14" s="88"/>
      <c r="B14" s="128">
        <f>Kontoplan!D12</f>
        <v>1700</v>
      </c>
      <c r="C14" s="129" t="str">
        <f>Kontoplan!E12</f>
        <v>Forskuddsbetalte kostnader</v>
      </c>
      <c r="D14" s="213">
        <f>INDEX('2. Inngående Balanse'!$E$9:$E$38,MATCH('9. Balanse'!B14,'2. Inngående Balanse'!$C$9:$C$38,0))</f>
        <v>0</v>
      </c>
      <c r="E14" s="213">
        <f>SUMIFS('5. Registrere Transaksjoner'!$Q$8:$Q$1006,'5. Registrere Transaksjoner'!$I$8:$I$1006,'9. Balanse'!B14)</f>
        <v>0</v>
      </c>
      <c r="F14" s="213">
        <f>SUMIFS('5. Registrere Transaksjoner'!$R$8:$R$1006,'5. Registrere Transaksjoner'!$K$8:$K$1006,'9. Balanse'!B14)</f>
        <v>0</v>
      </c>
      <c r="G14" s="213">
        <f t="shared" si="0"/>
        <v>0</v>
      </c>
      <c r="H14" s="214">
        <f t="shared" si="1"/>
        <v>0</v>
      </c>
      <c r="I14" s="130">
        <f>INDEX(Kontoplan!$B$6:$B$35,MATCH(B14,Kontoplan!$D$6:$D$35,0))</f>
        <v>17</v>
      </c>
      <c r="J14" s="96"/>
    </row>
    <row r="15" spans="1:10" x14ac:dyDescent="0.25">
      <c r="A15" s="88"/>
      <c r="B15" s="128">
        <f>Kontoplan!D13</f>
        <v>1750</v>
      </c>
      <c r="C15" s="129" t="str">
        <f>Kontoplan!E13</f>
        <v>Påløpte inntekter</v>
      </c>
      <c r="D15" s="213">
        <f>INDEX('2. Inngående Balanse'!$E$9:$E$38,MATCH('9. Balanse'!B15,'2. Inngående Balanse'!$C$9:$C$38,0))</f>
        <v>0</v>
      </c>
      <c r="E15" s="213">
        <f>SUMIFS('5. Registrere Transaksjoner'!$Q$8:$Q$1006,'5. Registrere Transaksjoner'!$I$8:$I$1006,'9. Balanse'!B15)</f>
        <v>0</v>
      </c>
      <c r="F15" s="213">
        <f>SUMIFS('5. Registrere Transaksjoner'!$R$8:$R$1006,'5. Registrere Transaksjoner'!$K$8:$K$1006,'9. Balanse'!B15)</f>
        <v>0</v>
      </c>
      <c r="G15" s="213">
        <f t="shared" si="0"/>
        <v>0</v>
      </c>
      <c r="H15" s="214">
        <f t="shared" si="1"/>
        <v>0</v>
      </c>
      <c r="I15" s="130">
        <f>INDEX(Kontoplan!$B$6:$B$35,MATCH(B15,Kontoplan!$D$6:$D$35,0))</f>
        <v>17</v>
      </c>
      <c r="J15" s="96"/>
    </row>
    <row r="16" spans="1:10" x14ac:dyDescent="0.25">
      <c r="A16" s="88"/>
      <c r="B16" s="128">
        <f>Kontoplan!D14</f>
        <v>1800</v>
      </c>
      <c r="C16" s="129" t="str">
        <f>Kontoplan!E14</f>
        <v>Aksjer</v>
      </c>
      <c r="D16" s="213">
        <f>INDEX('2. Inngående Balanse'!$E$9:$E$38,MATCH('9. Balanse'!B16,'2. Inngående Balanse'!$C$9:$C$38,0))</f>
        <v>0</v>
      </c>
      <c r="E16" s="213">
        <f>SUMIFS('5. Registrere Transaksjoner'!$Q$8:$Q$1006,'5. Registrere Transaksjoner'!$I$8:$I$1006,'9. Balanse'!B16)</f>
        <v>0</v>
      </c>
      <c r="F16" s="213">
        <f>SUMIFS('5. Registrere Transaksjoner'!$R$8:$R$1006,'5. Registrere Transaksjoner'!$K$8:$K$1006,'9. Balanse'!B16)</f>
        <v>0</v>
      </c>
      <c r="G16" s="213">
        <f t="shared" si="0"/>
        <v>0</v>
      </c>
      <c r="H16" s="214">
        <f t="shared" si="1"/>
        <v>0</v>
      </c>
      <c r="I16" s="130">
        <f>INDEX(Kontoplan!$B$6:$B$35,MATCH(B16,Kontoplan!$D$6:$D$35,0))</f>
        <v>18</v>
      </c>
      <c r="J16" s="96"/>
    </row>
    <row r="17" spans="1:10" x14ac:dyDescent="0.25">
      <c r="A17" s="88"/>
      <c r="B17" s="128">
        <f>Kontoplan!D15</f>
        <v>1910</v>
      </c>
      <c r="C17" s="129" t="str">
        <f>Kontoplan!E15</f>
        <v>Kasse</v>
      </c>
      <c r="D17" s="213">
        <f>INDEX('2. Inngående Balanse'!$E$9:$E$38,MATCH('9. Balanse'!B17,'2. Inngående Balanse'!$C$9:$C$38,0))</f>
        <v>0</v>
      </c>
      <c r="E17" s="213">
        <f>SUMIFS('5. Registrere Transaksjoner'!$Q$8:$Q$1006,'5. Registrere Transaksjoner'!$I$8:$I$1006,'9. Balanse'!B17)</f>
        <v>0</v>
      </c>
      <c r="F17" s="213">
        <f>SUMIFS('5. Registrere Transaksjoner'!$R$8:$R$1006,'5. Registrere Transaksjoner'!$K$8:$K$1006,'9. Balanse'!B17)</f>
        <v>0</v>
      </c>
      <c r="G17" s="213">
        <f t="shared" si="0"/>
        <v>0</v>
      </c>
      <c r="H17" s="214">
        <f t="shared" si="1"/>
        <v>0</v>
      </c>
      <c r="I17" s="130">
        <f>INDEX(Kontoplan!$B$6:$B$35,MATCH(B17,Kontoplan!$D$6:$D$35,0))</f>
        <v>19</v>
      </c>
      <c r="J17" s="96"/>
    </row>
    <row r="18" spans="1:10" x14ac:dyDescent="0.25">
      <c r="A18" s="88"/>
      <c r="B18" s="128">
        <f>Kontoplan!D16</f>
        <v>1920</v>
      </c>
      <c r="C18" s="129">
        <f>Kontoplan!E16</f>
        <v>0</v>
      </c>
      <c r="D18" s="213">
        <f>INDEX('2. Inngående Balanse'!$E$9:$E$38,MATCH('9. Balanse'!B18,'2. Inngående Balanse'!$C$9:$C$38,0))</f>
        <v>0</v>
      </c>
      <c r="E18" s="213">
        <f>SUMIFS('5. Registrere Transaksjoner'!$Q$8:$Q$1006,'5. Registrere Transaksjoner'!$I$8:$I$1006,'9. Balanse'!B18)</f>
        <v>0</v>
      </c>
      <c r="F18" s="213">
        <f>SUMIFS('5. Registrere Transaksjoner'!$R$8:$R$1006,'5. Registrere Transaksjoner'!$K$8:$K$1006,'9. Balanse'!B18)</f>
        <v>0</v>
      </c>
      <c r="G18" s="213">
        <f t="shared" si="0"/>
        <v>0</v>
      </c>
      <c r="H18" s="214">
        <f t="shared" si="1"/>
        <v>0</v>
      </c>
      <c r="I18" s="130">
        <f>INDEX(Kontoplan!$B$6:$B$35,MATCH(B18,Kontoplan!$D$6:$D$35,0))</f>
        <v>19</v>
      </c>
      <c r="J18" s="96"/>
    </row>
    <row r="19" spans="1:10" x14ac:dyDescent="0.25">
      <c r="A19" s="88"/>
      <c r="B19" s="128">
        <f>Kontoplan!D17</f>
        <v>1921</v>
      </c>
      <c r="C19" s="129">
        <f>Kontoplan!E17</f>
        <v>0</v>
      </c>
      <c r="D19" s="213">
        <f>INDEX('2. Inngående Balanse'!$E$9:$E$38,MATCH('9. Balanse'!B19,'2. Inngående Balanse'!$C$9:$C$38,0))</f>
        <v>0</v>
      </c>
      <c r="E19" s="213">
        <f>SUMIFS('5. Registrere Transaksjoner'!$Q$8:$Q$1006,'5. Registrere Transaksjoner'!$I$8:$I$1006,'9. Balanse'!B19)</f>
        <v>0</v>
      </c>
      <c r="F19" s="213">
        <f>SUMIFS('5. Registrere Transaksjoner'!$R$8:$R$1006,'5. Registrere Transaksjoner'!$K$8:$K$1006,'9. Balanse'!B19)</f>
        <v>0</v>
      </c>
      <c r="G19" s="213">
        <f t="shared" si="0"/>
        <v>0</v>
      </c>
      <c r="H19" s="214">
        <f t="shared" si="1"/>
        <v>0</v>
      </c>
      <c r="I19" s="130">
        <f>INDEX(Kontoplan!$B$6:$B$35,MATCH(B19,Kontoplan!$D$6:$D$35,0))</f>
        <v>19</v>
      </c>
      <c r="J19" s="96"/>
    </row>
    <row r="20" spans="1:10" x14ac:dyDescent="0.25">
      <c r="A20" s="88"/>
      <c r="B20" s="128">
        <f>Kontoplan!D18</f>
        <v>1922</v>
      </c>
      <c r="C20" s="129">
        <f>Kontoplan!E18</f>
        <v>0</v>
      </c>
      <c r="D20" s="213">
        <f>INDEX('2. Inngående Balanse'!$E$9:$E$38,MATCH('9. Balanse'!B20,'2. Inngående Balanse'!$C$9:$C$38,0))</f>
        <v>0</v>
      </c>
      <c r="E20" s="213">
        <f>SUMIFS('5. Registrere Transaksjoner'!$Q$8:$Q$1006,'5. Registrere Transaksjoner'!$I$8:$I$1006,'9. Balanse'!B20)</f>
        <v>0</v>
      </c>
      <c r="F20" s="213">
        <f>SUMIFS('5. Registrere Transaksjoner'!$R$8:$R$1006,'5. Registrere Transaksjoner'!$K$8:$K$1006,'9. Balanse'!B20)</f>
        <v>0</v>
      </c>
      <c r="G20" s="213">
        <f t="shared" si="0"/>
        <v>0</v>
      </c>
      <c r="H20" s="214">
        <f t="shared" si="1"/>
        <v>0</v>
      </c>
      <c r="I20" s="130">
        <f>INDEX(Kontoplan!$B$6:$B$35,MATCH(B20,Kontoplan!$D$6:$D$35,0))</f>
        <v>19</v>
      </c>
      <c r="J20" s="96"/>
    </row>
    <row r="21" spans="1:10" x14ac:dyDescent="0.25">
      <c r="A21" s="88"/>
      <c r="B21" s="128">
        <f>Kontoplan!D19</f>
        <v>1923</v>
      </c>
      <c r="C21" s="129">
        <f>Kontoplan!E19</f>
        <v>0</v>
      </c>
      <c r="D21" s="213">
        <f>INDEX('2. Inngående Balanse'!$E$9:$E$38,MATCH('9. Balanse'!B21,'2. Inngående Balanse'!$C$9:$C$38,0))</f>
        <v>0</v>
      </c>
      <c r="E21" s="213">
        <f>SUMIFS('5. Registrere Transaksjoner'!$Q$8:$Q$1006,'5. Registrere Transaksjoner'!$I$8:$I$1006,'9. Balanse'!B21)</f>
        <v>0</v>
      </c>
      <c r="F21" s="213">
        <f>SUMIFS('5. Registrere Transaksjoner'!$R$8:$R$1006,'5. Registrere Transaksjoner'!$K$8:$K$1006,'9. Balanse'!B21)</f>
        <v>0</v>
      </c>
      <c r="G21" s="213">
        <f t="shared" si="0"/>
        <v>0</v>
      </c>
      <c r="H21" s="214">
        <f t="shared" si="1"/>
        <v>0</v>
      </c>
      <c r="I21" s="130">
        <f>INDEX(Kontoplan!$B$6:$B$35,MATCH(B21,Kontoplan!$D$6:$D$35,0))</f>
        <v>19</v>
      </c>
      <c r="J21" s="96"/>
    </row>
    <row r="22" spans="1:10" x14ac:dyDescent="0.25">
      <c r="A22" s="88"/>
      <c r="B22" s="128">
        <f>Kontoplan!D20</f>
        <v>1950</v>
      </c>
      <c r="C22" s="129" t="str">
        <f>Kontoplan!E20</f>
        <v>Bankinnskudd, skattetrekk</v>
      </c>
      <c r="D22" s="213">
        <f>INDEX('2. Inngående Balanse'!$E$9:$E$38,MATCH('9. Balanse'!B22,'2. Inngående Balanse'!$C$9:$C$38,0))</f>
        <v>0</v>
      </c>
      <c r="E22" s="213">
        <f>SUMIFS('5. Registrere Transaksjoner'!$Q$8:$Q$1006,'5. Registrere Transaksjoner'!$I$8:$I$1006,'9. Balanse'!B22)</f>
        <v>0</v>
      </c>
      <c r="F22" s="213">
        <f>SUMIFS('5. Registrere Transaksjoner'!$R$8:$R$1006,'5. Registrere Transaksjoner'!$K$8:$K$1006,'9. Balanse'!B22)</f>
        <v>0</v>
      </c>
      <c r="G22" s="213">
        <f t="shared" si="0"/>
        <v>0</v>
      </c>
      <c r="H22" s="214">
        <f t="shared" si="1"/>
        <v>0</v>
      </c>
      <c r="I22" s="130">
        <f>INDEX(Kontoplan!$B$6:$B$35,MATCH(B22,Kontoplan!$D$6:$D$35,0))</f>
        <v>19</v>
      </c>
      <c r="J22" s="96"/>
    </row>
    <row r="23" spans="1:10" x14ac:dyDescent="0.25">
      <c r="A23" s="88"/>
      <c r="B23" s="356">
        <f>Kontoplan!D21</f>
        <v>2000</v>
      </c>
      <c r="C23" s="357" t="str">
        <f>Kontoplan!E21</f>
        <v>Egenkapital bundet</v>
      </c>
      <c r="D23" s="358">
        <f>INDEX('2. Inngående Balanse'!$E$9:$E$38,MATCH('9. Balanse'!B23,'2. Inngående Balanse'!$C$9:$C$38,0))</f>
        <v>0</v>
      </c>
      <c r="E23" s="358">
        <f>SUMIFS('5. Registrere Transaksjoner'!$Q$8:$Q$1006,'5. Registrere Transaksjoner'!$I$8:$I$1006,'9. Balanse'!B23)</f>
        <v>0</v>
      </c>
      <c r="F23" s="358">
        <f>SUMIFS('5. Registrere Transaksjoner'!$R$8:$R$1006,'5. Registrere Transaksjoner'!$K$8:$K$1006,'9. Balanse'!B23)</f>
        <v>0</v>
      </c>
      <c r="G23" s="358">
        <f t="shared" si="0"/>
        <v>0</v>
      </c>
      <c r="H23" s="359">
        <f>H42</f>
        <v>0</v>
      </c>
      <c r="I23" s="360">
        <f>INDEX(Kontoplan!$B$6:$B$35,MATCH(B23,Kontoplan!$D$6:$D$35,0))</f>
        <v>20</v>
      </c>
      <c r="J23" s="96"/>
    </row>
    <row r="24" spans="1:10" x14ac:dyDescent="0.25">
      <c r="A24" s="88"/>
      <c r="B24" s="128">
        <f>Kontoplan!D22</f>
        <v>2050</v>
      </c>
      <c r="C24" s="129" t="str">
        <f>Kontoplan!E22</f>
        <v>Annen egenkapital</v>
      </c>
      <c r="D24" s="213">
        <f>INDEX('2. Inngående Balanse'!$E$9:$E$38,MATCH('9. Balanse'!B24,'2. Inngående Balanse'!$C$9:$C$38,0))</f>
        <v>0</v>
      </c>
      <c r="E24" s="213">
        <f>SUMIFS('5. Registrere Transaksjoner'!$Q$8:$Q$1006,'5. Registrere Transaksjoner'!$I$8:$I$1006,'9. Balanse'!B24)</f>
        <v>0</v>
      </c>
      <c r="F24" s="213">
        <f>SUMIFS('5. Registrere Transaksjoner'!$R$8:$R$1006,'5. Registrere Transaksjoner'!$K$8:$K$1006,'9. Balanse'!B24)</f>
        <v>0</v>
      </c>
      <c r="G24" s="213">
        <f t="shared" si="0"/>
        <v>0</v>
      </c>
      <c r="H24" s="214">
        <f>H41</f>
        <v>0</v>
      </c>
      <c r="I24" s="130">
        <f>INDEX(Kontoplan!$B$6:$B$35,MATCH(B24,Kontoplan!$D$6:$D$35,0))</f>
        <v>20</v>
      </c>
      <c r="J24" s="96"/>
    </row>
    <row r="25" spans="1:10" x14ac:dyDescent="0.25">
      <c r="A25" s="88"/>
      <c r="B25" s="128">
        <f>Kontoplan!D23</f>
        <v>2180</v>
      </c>
      <c r="C25" s="129" t="str">
        <f>Kontoplan!E23</f>
        <v>Andre avsetninger for forpliktelser</v>
      </c>
      <c r="D25" s="213">
        <f>INDEX('2. Inngående Balanse'!$E$9:$E$38,MATCH('9. Balanse'!B25,'2. Inngående Balanse'!$C$9:$C$38,0))</f>
        <v>0</v>
      </c>
      <c r="E25" s="213">
        <f>SUMIFS('5. Registrere Transaksjoner'!$Q$8:$Q$1006,'5. Registrere Transaksjoner'!$I$8:$I$1006,'9. Balanse'!B25)</f>
        <v>0</v>
      </c>
      <c r="F25" s="213">
        <f>SUMIFS('5. Registrere Transaksjoner'!$R$8:$R$1006,'5. Registrere Transaksjoner'!$K$8:$K$1006,'9. Balanse'!B25)</f>
        <v>0</v>
      </c>
      <c r="G25" s="213">
        <f t="shared" si="0"/>
        <v>0</v>
      </c>
      <c r="H25" s="214">
        <f t="shared" si="1"/>
        <v>0</v>
      </c>
      <c r="I25" s="130">
        <f>INDEX(Kontoplan!$B$6:$B$35,MATCH(B25,Kontoplan!$D$6:$D$35,0))</f>
        <v>21</v>
      </c>
      <c r="J25" s="96"/>
    </row>
    <row r="26" spans="1:10" x14ac:dyDescent="0.25">
      <c r="A26" s="88"/>
      <c r="B26" s="128">
        <f>Kontoplan!D24</f>
        <v>2220</v>
      </c>
      <c r="C26" s="129" t="str">
        <f>Kontoplan!E24</f>
        <v>Gjeld til kredittinstitusjoner</v>
      </c>
      <c r="D26" s="213">
        <f>INDEX('2. Inngående Balanse'!$E$9:$E$38,MATCH('9. Balanse'!B26,'2. Inngående Balanse'!$C$9:$C$38,0))</f>
        <v>0</v>
      </c>
      <c r="E26" s="213">
        <f>SUMIFS('5. Registrere Transaksjoner'!$Q$8:$Q$1006,'5. Registrere Transaksjoner'!$I$8:$I$1006,'9. Balanse'!B26)</f>
        <v>0</v>
      </c>
      <c r="F26" s="213">
        <f>SUMIFS('5. Registrere Transaksjoner'!$R$8:$R$1006,'5. Registrere Transaksjoner'!$K$8:$K$1006,'9. Balanse'!B26)</f>
        <v>0</v>
      </c>
      <c r="G26" s="213">
        <f t="shared" si="0"/>
        <v>0</v>
      </c>
      <c r="H26" s="214">
        <f t="shared" si="1"/>
        <v>0</v>
      </c>
      <c r="I26" s="130">
        <f>INDEX(Kontoplan!$B$6:$B$35,MATCH(B26,Kontoplan!$D$6:$D$35,0))</f>
        <v>22</v>
      </c>
      <c r="J26" s="96"/>
    </row>
    <row r="27" spans="1:10" x14ac:dyDescent="0.25">
      <c r="A27" s="88"/>
      <c r="B27" s="128">
        <f>Kontoplan!D25</f>
        <v>2400</v>
      </c>
      <c r="C27" s="129" t="str">
        <f>Kontoplan!E25</f>
        <v>Leverandørgjeld</v>
      </c>
      <c r="D27" s="213">
        <f>INDEX('2. Inngående Balanse'!$E$9:$E$38,MATCH('9. Balanse'!B27,'2. Inngående Balanse'!$C$9:$C$38,0))</f>
        <v>0</v>
      </c>
      <c r="E27" s="213">
        <f>SUMIFS('5. Registrere Transaksjoner'!$Q$8:$Q$1006,'5. Registrere Transaksjoner'!$I$8:$I$1006,'9. Balanse'!B27)</f>
        <v>0</v>
      </c>
      <c r="F27" s="213">
        <f>SUMIFS('5. Registrere Transaksjoner'!$R$8:$R$1006,'5. Registrere Transaksjoner'!$K$8:$K$1006,'9. Balanse'!B27)</f>
        <v>0</v>
      </c>
      <c r="G27" s="213">
        <f t="shared" si="0"/>
        <v>0</v>
      </c>
      <c r="H27" s="214">
        <f t="shared" si="1"/>
        <v>0</v>
      </c>
      <c r="I27" s="130">
        <f>INDEX(Kontoplan!$B$6:$B$35,MATCH(B27,Kontoplan!$D$6:$D$35,0))</f>
        <v>24</v>
      </c>
      <c r="J27" s="96"/>
    </row>
    <row r="28" spans="1:10" x14ac:dyDescent="0.25">
      <c r="A28" s="88"/>
      <c r="B28" s="128">
        <f>Kontoplan!D26</f>
        <v>2600</v>
      </c>
      <c r="C28" s="129" t="str">
        <f>Kontoplan!E26</f>
        <v>Forskuddstrekk</v>
      </c>
      <c r="D28" s="213">
        <f>INDEX('2. Inngående Balanse'!$E$9:$E$38,MATCH('9. Balanse'!B28,'2. Inngående Balanse'!$C$9:$C$38,0))</f>
        <v>0</v>
      </c>
      <c r="E28" s="213">
        <f>SUMIFS('5. Registrere Transaksjoner'!$Q$8:$Q$1006,'5. Registrere Transaksjoner'!$I$8:$I$1006,'9. Balanse'!B28)</f>
        <v>0</v>
      </c>
      <c r="F28" s="213">
        <f>SUMIFS('5. Registrere Transaksjoner'!$R$8:$R$1006,'5. Registrere Transaksjoner'!$K$8:$K$1006,'9. Balanse'!B28)</f>
        <v>0</v>
      </c>
      <c r="G28" s="213">
        <f t="shared" si="0"/>
        <v>0</v>
      </c>
      <c r="H28" s="214">
        <f t="shared" si="1"/>
        <v>0</v>
      </c>
      <c r="I28" s="130">
        <f>INDEX(Kontoplan!$B$6:$B$35,MATCH(B28,Kontoplan!$D$6:$D$35,0))</f>
        <v>26</v>
      </c>
      <c r="J28" s="96"/>
    </row>
    <row r="29" spans="1:10" x14ac:dyDescent="0.25">
      <c r="A29" s="88"/>
      <c r="B29" s="128">
        <f>Kontoplan!D27</f>
        <v>2610</v>
      </c>
      <c r="C29" s="129" t="str">
        <f>Kontoplan!E27</f>
        <v>Andre trekk</v>
      </c>
      <c r="D29" s="213">
        <f>INDEX('2. Inngående Balanse'!$E$9:$E$38,MATCH('9. Balanse'!B29,'2. Inngående Balanse'!$C$9:$C$38,0))</f>
        <v>0</v>
      </c>
      <c r="E29" s="213">
        <f>SUMIFS('5. Registrere Transaksjoner'!$Q$8:$Q$1006,'5. Registrere Transaksjoner'!$I$8:$I$1006,'9. Balanse'!B29)</f>
        <v>0</v>
      </c>
      <c r="F29" s="213">
        <f>SUMIFS('5. Registrere Transaksjoner'!$R$8:$R$1006,'5. Registrere Transaksjoner'!$K$8:$K$1006,'9. Balanse'!B29)</f>
        <v>0</v>
      </c>
      <c r="G29" s="213">
        <f t="shared" si="0"/>
        <v>0</v>
      </c>
      <c r="H29" s="214">
        <f t="shared" si="1"/>
        <v>0</v>
      </c>
      <c r="I29" s="130">
        <f>INDEX(Kontoplan!$B$6:$B$35,MATCH(B29,Kontoplan!$D$6:$D$35,0))</f>
        <v>26</v>
      </c>
      <c r="J29" s="96"/>
    </row>
    <row r="30" spans="1:10" x14ac:dyDescent="0.25">
      <c r="A30" s="88"/>
      <c r="B30" s="128">
        <f>Kontoplan!D28</f>
        <v>2700</v>
      </c>
      <c r="C30" s="129" t="str">
        <f>Kontoplan!E28</f>
        <v>Utgående merverdiavgift</v>
      </c>
      <c r="D30" s="213">
        <f>INDEX('2. Inngående Balanse'!$E$9:$E$38,MATCH('9. Balanse'!B30,'2. Inngående Balanse'!$C$9:$C$38,0))</f>
        <v>0</v>
      </c>
      <c r="E30" s="213">
        <f>SUMIFS('5. Registrere Transaksjoner'!$Q$8:$Q$1006,'5. Registrere Transaksjoner'!$I$8:$I$1006,'9. Balanse'!B30)</f>
        <v>0</v>
      </c>
      <c r="F30" s="213">
        <f>SUMIFS('5. Registrere Transaksjoner'!$R$8:$R$1006,'5. Registrere Transaksjoner'!$K$8:$K$1006,'9. Balanse'!B30)</f>
        <v>0</v>
      </c>
      <c r="G30" s="213">
        <f t="shared" si="0"/>
        <v>0</v>
      </c>
      <c r="H30" s="214">
        <f t="shared" si="1"/>
        <v>0</v>
      </c>
      <c r="I30" s="130">
        <f>INDEX(Kontoplan!$B$6:$B$35,MATCH(B30,Kontoplan!$D$6:$D$35,0))</f>
        <v>27</v>
      </c>
      <c r="J30" s="96"/>
    </row>
    <row r="31" spans="1:10" x14ac:dyDescent="0.25">
      <c r="A31" s="88"/>
      <c r="B31" s="128">
        <f>Kontoplan!D29</f>
        <v>2710</v>
      </c>
      <c r="C31" s="129" t="str">
        <f>Kontoplan!E29</f>
        <v>Inngående merverdiavgift</v>
      </c>
      <c r="D31" s="213">
        <f>INDEX('2. Inngående Balanse'!$E$9:$E$38,MATCH('9. Balanse'!B31,'2. Inngående Balanse'!$C$9:$C$38,0))</f>
        <v>0</v>
      </c>
      <c r="E31" s="213">
        <f>SUMIFS('5. Registrere Transaksjoner'!$Q$8:$Q$1006,'5. Registrere Transaksjoner'!$I$8:$I$1006,'9. Balanse'!B31)</f>
        <v>0</v>
      </c>
      <c r="F31" s="213">
        <f>SUMIFS('5. Registrere Transaksjoner'!$R$8:$R$1006,'5. Registrere Transaksjoner'!$K$8:$K$1006,'9. Balanse'!B31)</f>
        <v>0</v>
      </c>
      <c r="G31" s="213">
        <f t="shared" si="0"/>
        <v>0</v>
      </c>
      <c r="H31" s="214">
        <f t="shared" si="1"/>
        <v>0</v>
      </c>
      <c r="I31" s="130">
        <f>INDEX(Kontoplan!$B$6:$B$35,MATCH(B31,Kontoplan!$D$6:$D$35,0))</f>
        <v>27</v>
      </c>
      <c r="J31" s="96"/>
    </row>
    <row r="32" spans="1:10" x14ac:dyDescent="0.25">
      <c r="A32" s="88"/>
      <c r="B32" s="128">
        <f>Kontoplan!D30</f>
        <v>2740</v>
      </c>
      <c r="C32" s="129" t="str">
        <f>Kontoplan!E30</f>
        <v>Oppgjørskonto merverdiavgift</v>
      </c>
      <c r="D32" s="213">
        <f>INDEX('2. Inngående Balanse'!$E$9:$E$38,MATCH('9. Balanse'!B32,'2. Inngående Balanse'!$C$9:$C$38,0))</f>
        <v>0</v>
      </c>
      <c r="E32" s="213">
        <f>SUMIFS('5. Registrere Transaksjoner'!$Q$8:$Q$1006,'5. Registrere Transaksjoner'!$I$8:$I$1006,'9. Balanse'!B32)</f>
        <v>0</v>
      </c>
      <c r="F32" s="213">
        <f>SUMIFS('5. Registrere Transaksjoner'!$R$8:$R$1006,'5. Registrere Transaksjoner'!$K$8:$K$1006,'9. Balanse'!B32)</f>
        <v>0</v>
      </c>
      <c r="G32" s="213">
        <f t="shared" si="0"/>
        <v>0</v>
      </c>
      <c r="H32" s="214">
        <f t="shared" si="1"/>
        <v>0</v>
      </c>
      <c r="I32" s="130">
        <f>INDEX(Kontoplan!$B$6:$B$35,MATCH(B32,Kontoplan!$D$6:$D$35,0))</f>
        <v>27</v>
      </c>
      <c r="J32" s="96"/>
    </row>
    <row r="33" spans="1:10" x14ac:dyDescent="0.25">
      <c r="A33" s="88"/>
      <c r="B33" s="128">
        <f>Kontoplan!D31</f>
        <v>2770</v>
      </c>
      <c r="C33" s="129" t="str">
        <f>Kontoplan!E31</f>
        <v>Skyldig arbeidsgiveravgift</v>
      </c>
      <c r="D33" s="213">
        <f>INDEX('2. Inngående Balanse'!$E$9:$E$38,MATCH('9. Balanse'!B33,'2. Inngående Balanse'!$C$9:$C$38,0))</f>
        <v>0</v>
      </c>
      <c r="E33" s="213">
        <f>SUMIFS('5. Registrere Transaksjoner'!$Q$8:$Q$1006,'5. Registrere Transaksjoner'!$I$8:$I$1006,'9. Balanse'!B33)</f>
        <v>0</v>
      </c>
      <c r="F33" s="213">
        <f>SUMIFS('5. Registrere Transaksjoner'!$R$8:$R$1006,'5. Registrere Transaksjoner'!$K$8:$K$1006,'9. Balanse'!B33)</f>
        <v>0</v>
      </c>
      <c r="G33" s="213">
        <f t="shared" si="0"/>
        <v>0</v>
      </c>
      <c r="H33" s="214">
        <f t="shared" si="1"/>
        <v>0</v>
      </c>
      <c r="I33" s="130">
        <f>INDEX(Kontoplan!$B$6:$B$35,MATCH(B33,Kontoplan!$D$6:$D$35,0))</f>
        <v>27</v>
      </c>
      <c r="J33" s="96"/>
    </row>
    <row r="34" spans="1:10" x14ac:dyDescent="0.25">
      <c r="A34" s="88"/>
      <c r="B34" s="128">
        <f>Kontoplan!D32</f>
        <v>2940</v>
      </c>
      <c r="C34" s="129" t="str">
        <f>Kontoplan!E32</f>
        <v>Feriepenger</v>
      </c>
      <c r="D34" s="213">
        <f>INDEX('2. Inngående Balanse'!$E$9:$E$38,MATCH('9. Balanse'!B34,'2. Inngående Balanse'!$C$9:$C$38,0))</f>
        <v>0</v>
      </c>
      <c r="E34" s="213">
        <f>SUMIFS('5. Registrere Transaksjoner'!$Q$8:$Q$1006,'5. Registrere Transaksjoner'!$I$8:$I$1006,'9. Balanse'!B34)</f>
        <v>0</v>
      </c>
      <c r="F34" s="213">
        <f>SUMIFS('5. Registrere Transaksjoner'!$R$8:$R$1006,'5. Registrere Transaksjoner'!$K$8:$K$1006,'9. Balanse'!B34)</f>
        <v>0</v>
      </c>
      <c r="G34" s="213">
        <f>E34+F34</f>
        <v>0</v>
      </c>
      <c r="H34" s="214">
        <f>D34+G34</f>
        <v>0</v>
      </c>
      <c r="I34" s="130">
        <f>INDEX(Kontoplan!$B$6:$B$35,MATCH(B34,Kontoplan!$D$6:$D$35,0))</f>
        <v>29</v>
      </c>
      <c r="J34" s="96"/>
    </row>
    <row r="35" spans="1:10" x14ac:dyDescent="0.25">
      <c r="A35" s="88"/>
      <c r="B35" s="128">
        <f>Kontoplan!D33</f>
        <v>2941</v>
      </c>
      <c r="C35" s="129" t="str">
        <f>Kontoplan!E33</f>
        <v>Arbeidsgiveravgift av påløpte feriepenger</v>
      </c>
      <c r="D35" s="213">
        <f>INDEX('2. Inngående Balanse'!$E$9:$E$38,MATCH('9. Balanse'!B35,'2. Inngående Balanse'!$C$9:$C$38,0))</f>
        <v>0</v>
      </c>
      <c r="E35" s="213">
        <f>SUMIFS('5. Registrere Transaksjoner'!$Q$8:$Q$1006,'5. Registrere Transaksjoner'!$I$8:$I$1006,'9. Balanse'!B35)</f>
        <v>0</v>
      </c>
      <c r="F35" s="213">
        <f>SUMIFS('5. Registrere Transaksjoner'!$R$8:$R$1006,'5. Registrere Transaksjoner'!$K$8:$K$1006,'9. Balanse'!B35)</f>
        <v>0</v>
      </c>
      <c r="G35" s="213">
        <f>E35+F35</f>
        <v>0</v>
      </c>
      <c r="H35" s="214">
        <f>D35+G35</f>
        <v>0</v>
      </c>
      <c r="I35" s="130">
        <f>INDEX(Kontoplan!$B$6:$B$35,MATCH(B35,Kontoplan!$D$6:$D$35,0))</f>
        <v>29</v>
      </c>
      <c r="J35" s="96"/>
    </row>
    <row r="36" spans="1:10" x14ac:dyDescent="0.25">
      <c r="A36" s="88"/>
      <c r="B36" s="128">
        <f>Kontoplan!D34</f>
        <v>2960</v>
      </c>
      <c r="C36" s="129" t="str">
        <f>Kontoplan!E34</f>
        <v>Påløpt kostnad og forskuddsbetalt inntekt</v>
      </c>
      <c r="D36" s="213">
        <f>INDEX('2. Inngående Balanse'!$E$9:$E$38,MATCH('9. Balanse'!B36,'2. Inngående Balanse'!$C$9:$C$38,0))</f>
        <v>0</v>
      </c>
      <c r="E36" s="213">
        <f>SUMIFS('5. Registrere Transaksjoner'!$Q$8:$Q$1006,'5. Registrere Transaksjoner'!$I$8:$I$1006,'9. Balanse'!B36)</f>
        <v>0</v>
      </c>
      <c r="F36" s="213">
        <f>SUMIFS('5. Registrere Transaksjoner'!$R$8:$R$1006,'5. Registrere Transaksjoner'!$K$8:$K$1006,'9. Balanse'!B36)</f>
        <v>0</v>
      </c>
      <c r="G36" s="213">
        <f>E36+F36</f>
        <v>0</v>
      </c>
      <c r="H36" s="214">
        <f>D36+G36</f>
        <v>0</v>
      </c>
      <c r="I36" s="130">
        <f>INDEX(Kontoplan!$B$6:$B$35,MATCH(B36,Kontoplan!$D$6:$D$35,0))</f>
        <v>29</v>
      </c>
      <c r="J36" s="96"/>
    </row>
    <row r="37" spans="1:10" x14ac:dyDescent="0.25">
      <c r="A37" s="88"/>
      <c r="B37" s="132">
        <f>Kontoplan!D35</f>
        <v>2980</v>
      </c>
      <c r="C37" s="133" t="str">
        <f>Kontoplan!E35</f>
        <v>Avsetninger og forpliktelser</v>
      </c>
      <c r="D37" s="215">
        <f>INDEX('2. Inngående Balanse'!$E$9:$E$38,MATCH('9. Balanse'!B37,'2. Inngående Balanse'!$C$9:$C$38,0))</f>
        <v>0</v>
      </c>
      <c r="E37" s="215">
        <f>SUMIFS('5. Registrere Transaksjoner'!$Q$8:$Q$1006,'5. Registrere Transaksjoner'!$I$8:$I$1006,'9. Balanse'!B37)</f>
        <v>0</v>
      </c>
      <c r="F37" s="215">
        <f>SUMIFS('5. Registrere Transaksjoner'!$R$8:$R$1006,'5. Registrere Transaksjoner'!$K$8:$K$1006,'9. Balanse'!B37)</f>
        <v>0</v>
      </c>
      <c r="G37" s="215">
        <f>E37+F37</f>
        <v>0</v>
      </c>
      <c r="H37" s="216">
        <f>D37+G37</f>
        <v>0</v>
      </c>
      <c r="I37" s="135">
        <f>INDEX(Kontoplan!$B$6:$B$35,MATCH(B37,Kontoplan!$D$6:$D$35,0))</f>
        <v>29</v>
      </c>
      <c r="J37" s="96"/>
    </row>
    <row r="38" spans="1:10" x14ac:dyDescent="0.25">
      <c r="A38" s="88"/>
      <c r="B38" s="88"/>
      <c r="C38" s="88"/>
      <c r="D38" s="88"/>
      <c r="E38" s="88"/>
      <c r="F38" s="88"/>
      <c r="G38" s="88"/>
      <c r="H38" s="88"/>
      <c r="I38" s="88"/>
      <c r="J38" s="96"/>
    </row>
    <row r="39" spans="1:10" x14ac:dyDescent="0.25">
      <c r="A39" s="88"/>
      <c r="B39" s="88"/>
      <c r="C39" s="88"/>
      <c r="D39" s="88"/>
      <c r="E39" s="88"/>
      <c r="F39" s="88"/>
      <c r="G39" s="88"/>
      <c r="H39" s="88"/>
      <c r="I39" s="88"/>
      <c r="J39" s="96"/>
    </row>
    <row r="40" spans="1:10" x14ac:dyDescent="0.25">
      <c r="A40" s="96"/>
      <c r="B40" s="90" t="s">
        <v>147</v>
      </c>
      <c r="C40" s="100"/>
      <c r="D40" s="100" t="s">
        <v>148</v>
      </c>
      <c r="E40" s="100" t="s">
        <v>149</v>
      </c>
      <c r="F40" s="100"/>
      <c r="G40" s="100"/>
      <c r="H40" s="101" t="s">
        <v>145</v>
      </c>
      <c r="I40" s="88"/>
      <c r="J40" s="96"/>
    </row>
    <row r="41" spans="1:10" x14ac:dyDescent="0.25">
      <c r="A41" s="96"/>
      <c r="B41" s="136">
        <v>2050</v>
      </c>
      <c r="C41" s="96" t="str">
        <f>Kontoplan!E22</f>
        <v>Annen egenkapital</v>
      </c>
      <c r="D41" s="213">
        <f>INDEX('2. Inngående Balanse'!$E$9:$E$38,MATCH('9. Balanse'!B41,'2. Inngående Balanse'!$C$9:$C$38,0))</f>
        <v>0</v>
      </c>
      <c r="E41" s="213">
        <f>SUMIFS('5. Registrere Transaksjoner'!$Q$8:$Q$1006,'5. Registrere Transaksjoner'!$I$8:$I$1006,"&gt;="&amp;3000,'5. Registrere Transaksjoner'!$I$8:$I$1006,"&lt;"&amp;9000)+SUMIFS('5. Registrere Transaksjoner'!$R$8:$R$1006,'5. Registrere Transaksjoner'!$K$8:$K$1006,"&gt;="&amp;3000,'5. Registrere Transaksjoner'!$K$8:$K$1006,"&lt;"&amp;9000)-E42</f>
        <v>0</v>
      </c>
      <c r="F41" s="213"/>
      <c r="G41" s="213"/>
      <c r="H41" s="217">
        <f>D41+E41</f>
        <v>0</v>
      </c>
      <c r="I41" s="88"/>
      <c r="J41" s="96"/>
    </row>
    <row r="42" spans="1:10" x14ac:dyDescent="0.25">
      <c r="A42" s="96"/>
      <c r="B42" s="136">
        <v>2000</v>
      </c>
      <c r="C42" s="96" t="s">
        <v>150</v>
      </c>
      <c r="D42" s="213">
        <f>D23</f>
        <v>0</v>
      </c>
      <c r="E42" s="213">
        <f>'13. Resultatregnskap 3112'!D33*(-1)</f>
        <v>0</v>
      </c>
      <c r="F42" s="213"/>
      <c r="G42" s="213"/>
      <c r="H42" s="217">
        <f>D42+E42</f>
        <v>0</v>
      </c>
      <c r="I42" s="88"/>
      <c r="J42" s="96"/>
    </row>
    <row r="43" spans="1:10" x14ac:dyDescent="0.25">
      <c r="A43" s="96"/>
      <c r="B43" s="137" t="s">
        <v>109</v>
      </c>
      <c r="C43" s="134"/>
      <c r="D43" s="215"/>
      <c r="E43" s="215"/>
      <c r="F43" s="215"/>
      <c r="G43" s="215"/>
      <c r="H43" s="218">
        <f>SUM(H8:H37)</f>
        <v>0</v>
      </c>
      <c r="I43" s="88"/>
      <c r="J43" s="96"/>
    </row>
    <row r="44" spans="1:10" x14ac:dyDescent="0.25">
      <c r="A44" s="96"/>
      <c r="B44" s="88"/>
      <c r="C44" s="88"/>
      <c r="D44" s="88"/>
      <c r="E44" s="88"/>
      <c r="F44" s="88"/>
      <c r="G44" s="88"/>
      <c r="H44" s="88"/>
      <c r="I44" s="88"/>
      <c r="J44" s="96"/>
    </row>
    <row r="45" spans="1:10" x14ac:dyDescent="0.25">
      <c r="A45" s="96"/>
      <c r="B45" s="88"/>
      <c r="C45" s="88"/>
      <c r="D45" s="88"/>
      <c r="E45" s="88"/>
      <c r="F45" s="88"/>
      <c r="G45" s="88"/>
      <c r="H45" s="88"/>
      <c r="I45" s="88"/>
      <c r="J45" s="96"/>
    </row>
  </sheetData>
  <sheetProtection sheet="1" objects="1" scenarios="1"/>
  <hyperlinks>
    <hyperlink ref="I3" location="Start" display="&lt;--  Start" xr:uid="{00000000-0004-0000-0A00-000000000000}"/>
  </hyperlink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3">
    <tabColor theme="3"/>
  </sheetPr>
  <dimension ref="A1:ALN1011"/>
  <sheetViews>
    <sheetView showGridLines="0" topLeftCell="B1" workbookViewId="0">
      <pane ySplit="5" topLeftCell="A6" activePane="bottomLeft" state="frozen"/>
      <selection pane="bottomLeft" activeCell="E9" sqref="E9"/>
    </sheetView>
  </sheetViews>
  <sheetFormatPr baseColWidth="10" defaultColWidth="0" defaultRowHeight="15" zeroHeight="1" x14ac:dyDescent="0.25"/>
  <cols>
    <col min="1" max="1" width="6.42578125" customWidth="1"/>
    <col min="2" max="2" width="14.42578125" customWidth="1"/>
    <col min="3" max="3" width="42.28515625" customWidth="1"/>
    <col min="4" max="4" width="12.28515625" customWidth="1"/>
    <col min="5" max="5" width="18.5703125" customWidth="1"/>
    <col min="6" max="6" width="21.42578125" customWidth="1"/>
    <col min="7" max="7" width="26" customWidth="1"/>
    <col min="8" max="8" width="28.7109375" customWidth="1"/>
    <col min="9" max="9" width="16" customWidth="1"/>
    <col min="10" max="11" width="2" customWidth="1"/>
    <col min="12" max="12" width="76.28515625" customWidth="1"/>
    <col min="13" max="101" width="3" hidden="1" customWidth="1"/>
    <col min="102" max="1001" width="4" hidden="1" customWidth="1"/>
    <col min="1002" max="1002" width="11.28515625" hidden="1" customWidth="1"/>
    <col min="1003" max="16384" width="9.28515625" hidden="1"/>
  </cols>
  <sheetData>
    <row r="1" spans="1:22" x14ac:dyDescent="0.25">
      <c r="A1" s="5"/>
      <c r="B1" s="5"/>
      <c r="C1" s="5"/>
      <c r="D1" s="5"/>
      <c r="E1" s="5"/>
      <c r="F1" s="5"/>
      <c r="G1" s="5"/>
      <c r="H1" s="72"/>
      <c r="I1" s="72"/>
      <c r="J1" s="72"/>
      <c r="K1" s="72"/>
      <c r="L1" s="72"/>
    </row>
    <row r="2" spans="1:22" ht="26.25" x14ac:dyDescent="0.4">
      <c r="A2" s="5"/>
      <c r="B2" s="53" t="str">
        <f ca="1">RIGHT(CELL("filename",$A$1),LEN(CELL("filename",$A$1))-FIND("]",CELL("filename",$A$1)))</f>
        <v>10. Hovedbok</v>
      </c>
      <c r="C2" s="5"/>
      <c r="D2" s="5"/>
      <c r="E2" s="5"/>
      <c r="F2" s="5"/>
      <c r="G2" s="5"/>
      <c r="H2" s="72"/>
      <c r="I2" s="72"/>
      <c r="J2" s="72"/>
      <c r="K2" s="72"/>
      <c r="L2" s="72"/>
    </row>
    <row r="3" spans="1:22" ht="16.5" customHeight="1" thickBot="1" x14ac:dyDescent="0.45">
      <c r="A3" s="5"/>
      <c r="B3" s="53"/>
      <c r="C3" s="5"/>
      <c r="D3" s="5"/>
      <c r="E3" s="5"/>
      <c r="F3" s="5"/>
      <c r="G3" s="5"/>
      <c r="H3" s="72"/>
      <c r="I3" s="276" t="s">
        <v>57</v>
      </c>
      <c r="J3" s="72"/>
      <c r="K3" s="72"/>
      <c r="L3" s="72"/>
    </row>
    <row r="4" spans="1:22" ht="15.75" thickTop="1" x14ac:dyDescent="0.25">
      <c r="A4" s="5"/>
      <c r="B4" s="5"/>
      <c r="C4" s="5"/>
      <c r="D4" s="5"/>
      <c r="E4" s="5"/>
      <c r="F4" s="5"/>
      <c r="G4" s="5"/>
      <c r="H4" s="72"/>
      <c r="I4" s="72"/>
      <c r="J4" s="72"/>
      <c r="K4" s="72"/>
      <c r="L4" s="72"/>
    </row>
    <row r="5" spans="1:22" x14ac:dyDescent="0.25">
      <c r="A5" s="5"/>
      <c r="B5" s="242" t="s">
        <v>151</v>
      </c>
      <c r="C5" s="98" t="s">
        <v>61</v>
      </c>
      <c r="D5" s="92" t="s">
        <v>152</v>
      </c>
      <c r="E5" s="98" t="s">
        <v>101</v>
      </c>
      <c r="F5" s="98" t="s">
        <v>26</v>
      </c>
      <c r="G5" s="98" t="s">
        <v>31</v>
      </c>
      <c r="H5" s="98" t="s">
        <v>45</v>
      </c>
      <c r="I5" s="99" t="s">
        <v>102</v>
      </c>
      <c r="J5" s="72"/>
      <c r="K5" s="72"/>
      <c r="L5" s="72"/>
    </row>
    <row r="6" spans="1:22" x14ac:dyDescent="0.25">
      <c r="A6" s="5"/>
      <c r="B6" s="179" t="s">
        <v>153</v>
      </c>
      <c r="C6" s="127"/>
      <c r="D6" s="127"/>
      <c r="E6" s="127"/>
      <c r="F6" s="127"/>
      <c r="G6" s="127"/>
      <c r="H6" s="127"/>
      <c r="J6" s="72"/>
      <c r="K6" s="72"/>
      <c r="L6" s="72"/>
    </row>
    <row r="7" spans="1:22" ht="2.25" customHeight="1" x14ac:dyDescent="0.25">
      <c r="A7" s="5"/>
      <c r="I7" t="s">
        <v>21</v>
      </c>
      <c r="J7" s="72"/>
      <c r="K7" s="72"/>
      <c r="L7" s="72"/>
    </row>
    <row r="8" spans="1:22" x14ac:dyDescent="0.25">
      <c r="A8" s="5"/>
      <c r="I8" s="178"/>
      <c r="J8" s="72"/>
      <c r="K8" s="72"/>
      <c r="L8" s="72"/>
    </row>
    <row r="9" spans="1:22" x14ac:dyDescent="0.25">
      <c r="A9" s="5"/>
      <c r="J9" s="72"/>
      <c r="K9" s="72"/>
      <c r="L9" s="72"/>
    </row>
    <row r="10" spans="1:22" x14ac:dyDescent="0.25">
      <c r="A10" s="5"/>
      <c r="J10" s="72"/>
      <c r="K10" s="72"/>
      <c r="L10" s="72"/>
    </row>
    <row r="11" spans="1:22" x14ac:dyDescent="0.25">
      <c r="A11" s="5"/>
      <c r="J11" s="72"/>
      <c r="K11" s="72"/>
      <c r="L11" s="72"/>
    </row>
    <row r="12" spans="1:22" ht="13.5" customHeight="1" x14ac:dyDescent="0.25">
      <c r="A12" s="5"/>
      <c r="J12" s="72"/>
      <c r="K12" s="72"/>
      <c r="L12" s="72"/>
    </row>
    <row r="13" spans="1:22" ht="18" customHeight="1" x14ac:dyDescent="0.25">
      <c r="A13" s="5"/>
      <c r="J13" s="72"/>
      <c r="K13" s="72"/>
      <c r="L13" s="72"/>
      <c r="V13" s="5"/>
    </row>
    <row r="14" spans="1:22" x14ac:dyDescent="0.25">
      <c r="A14" s="5"/>
      <c r="J14" s="72"/>
      <c r="K14" s="72"/>
      <c r="L14" s="72"/>
    </row>
    <row r="15" spans="1:22" x14ac:dyDescent="0.25">
      <c r="A15" s="5"/>
      <c r="J15" s="72"/>
      <c r="K15" s="72"/>
      <c r="L15" s="72"/>
    </row>
    <row r="16" spans="1:22" x14ac:dyDescent="0.25">
      <c r="A16" s="5"/>
      <c r="J16" s="72"/>
      <c r="K16" s="72"/>
      <c r="L16" s="72"/>
    </row>
    <row r="17" spans="1:12" x14ac:dyDescent="0.25">
      <c r="A17" s="5"/>
      <c r="J17" s="72"/>
      <c r="K17" s="72"/>
      <c r="L17" s="72"/>
    </row>
    <row r="18" spans="1:12" x14ac:dyDescent="0.25">
      <c r="A18" s="5"/>
      <c r="J18" s="72"/>
      <c r="K18" s="72"/>
      <c r="L18" s="72"/>
    </row>
    <row r="19" spans="1:12" x14ac:dyDescent="0.25">
      <c r="A19" s="5"/>
      <c r="J19" s="72"/>
      <c r="K19" s="72"/>
      <c r="L19" s="72"/>
    </row>
    <row r="20" spans="1:12" x14ac:dyDescent="0.25">
      <c r="A20" s="5"/>
      <c r="J20" s="72"/>
      <c r="K20" s="72"/>
      <c r="L20" s="72"/>
    </row>
    <row r="21" spans="1:12" x14ac:dyDescent="0.25">
      <c r="A21" s="72"/>
      <c r="J21" s="72"/>
      <c r="K21" s="72"/>
      <c r="L21" s="72"/>
    </row>
    <row r="22" spans="1:12" x14ac:dyDescent="0.25">
      <c r="A22" s="72"/>
      <c r="J22" s="72"/>
      <c r="K22" s="72"/>
      <c r="L22" s="72"/>
    </row>
    <row r="23" spans="1:12" x14ac:dyDescent="0.25">
      <c r="A23" s="72"/>
      <c r="J23" s="72"/>
      <c r="K23" s="72"/>
      <c r="L23" s="72"/>
    </row>
    <row r="24" spans="1:12" x14ac:dyDescent="0.25">
      <c r="A24" s="72"/>
      <c r="J24" s="72"/>
      <c r="K24" s="72"/>
      <c r="L24" s="72"/>
    </row>
    <row r="25" spans="1:12" x14ac:dyDescent="0.25">
      <c r="A25" s="72"/>
      <c r="J25" s="72"/>
      <c r="K25" s="72"/>
      <c r="L25" s="72"/>
    </row>
    <row r="26" spans="1:12" x14ac:dyDescent="0.25">
      <c r="A26" s="72"/>
      <c r="J26" s="72"/>
      <c r="K26" s="72"/>
      <c r="L26" s="72"/>
    </row>
    <row r="27" spans="1:12" x14ac:dyDescent="0.25">
      <c r="A27" s="72"/>
      <c r="J27" s="72"/>
      <c r="K27" s="72"/>
      <c r="L27" s="72"/>
    </row>
    <row r="28" spans="1:12" x14ac:dyDescent="0.25">
      <c r="A28" s="72"/>
      <c r="J28" s="72"/>
      <c r="K28" s="72"/>
      <c r="L28" s="72"/>
    </row>
    <row r="29" spans="1:12" x14ac:dyDescent="0.25">
      <c r="A29" s="72"/>
      <c r="J29" s="72"/>
      <c r="K29" s="72"/>
      <c r="L29" s="72"/>
    </row>
    <row r="30" spans="1:12" x14ac:dyDescent="0.25">
      <c r="A30" s="72"/>
      <c r="J30" s="72"/>
      <c r="K30" s="72"/>
      <c r="L30" s="72"/>
    </row>
    <row r="31" spans="1:12" x14ac:dyDescent="0.25">
      <c r="A31" s="72"/>
      <c r="J31" s="72"/>
      <c r="K31" s="72"/>
      <c r="L31" s="72"/>
    </row>
    <row r="32" spans="1:12" x14ac:dyDescent="0.25">
      <c r="A32" s="72"/>
      <c r="J32" s="72"/>
      <c r="K32" s="72"/>
      <c r="L32" s="72"/>
    </row>
    <row r="33" spans="1:12" x14ac:dyDescent="0.25">
      <c r="A33" s="72"/>
      <c r="J33" s="72"/>
      <c r="K33" s="72"/>
      <c r="L33" s="72"/>
    </row>
    <row r="34" spans="1:12" x14ac:dyDescent="0.25">
      <c r="A34" s="72"/>
      <c r="J34" s="72"/>
      <c r="K34" s="72"/>
      <c r="L34" s="72"/>
    </row>
    <row r="35" spans="1:12" x14ac:dyDescent="0.25">
      <c r="A35" s="72"/>
      <c r="J35" s="72"/>
      <c r="K35" s="72"/>
      <c r="L35" s="72"/>
    </row>
    <row r="36" spans="1:12" x14ac:dyDescent="0.25">
      <c r="A36" s="72"/>
      <c r="J36" s="72"/>
      <c r="K36" s="72"/>
      <c r="L36" s="72"/>
    </row>
    <row r="37" spans="1:12" x14ac:dyDescent="0.25">
      <c r="A37" s="72"/>
      <c r="J37" s="72"/>
      <c r="K37" s="72"/>
      <c r="L37" s="72"/>
    </row>
    <row r="38" spans="1:12" x14ac:dyDescent="0.25">
      <c r="A38" s="72"/>
      <c r="J38" s="72"/>
      <c r="K38" s="72"/>
      <c r="L38" s="72"/>
    </row>
    <row r="39" spans="1:12" x14ac:dyDescent="0.25">
      <c r="A39" s="72"/>
      <c r="J39" s="72"/>
      <c r="K39" s="72"/>
      <c r="L39" s="72"/>
    </row>
    <row r="40" spans="1:12" x14ac:dyDescent="0.25">
      <c r="A40" s="72"/>
      <c r="J40" s="72"/>
      <c r="K40" s="72"/>
      <c r="L40" s="72"/>
    </row>
    <row r="41" spans="1:12" x14ac:dyDescent="0.25">
      <c r="A41" s="72"/>
      <c r="J41" s="72"/>
      <c r="K41" s="72"/>
      <c r="L41" s="72"/>
    </row>
    <row r="42" spans="1:12" x14ac:dyDescent="0.25">
      <c r="A42" s="72"/>
      <c r="J42" s="72"/>
      <c r="K42" s="72"/>
      <c r="L42" s="72"/>
    </row>
    <row r="43" spans="1:12" x14ac:dyDescent="0.25">
      <c r="A43" s="72"/>
      <c r="J43" s="72"/>
      <c r="K43" s="72"/>
      <c r="L43" s="72"/>
    </row>
    <row r="44" spans="1:12" x14ac:dyDescent="0.25">
      <c r="A44" s="72"/>
      <c r="J44" s="72"/>
      <c r="K44" s="72"/>
      <c r="L44" s="72"/>
    </row>
    <row r="45" spans="1:12" x14ac:dyDescent="0.25">
      <c r="A45" s="72"/>
      <c r="J45" s="72"/>
      <c r="K45" s="72"/>
      <c r="L45" s="72"/>
    </row>
    <row r="46" spans="1:12" x14ac:dyDescent="0.25">
      <c r="A46" s="72"/>
      <c r="J46" s="72"/>
      <c r="K46" s="72"/>
      <c r="L46" s="72"/>
    </row>
    <row r="47" spans="1:12" x14ac:dyDescent="0.25">
      <c r="A47" s="72"/>
      <c r="J47" s="72"/>
      <c r="K47" s="72"/>
      <c r="L47" s="72"/>
    </row>
    <row r="48" spans="1:12" x14ac:dyDescent="0.25">
      <c r="A48" s="72"/>
      <c r="J48" s="72"/>
      <c r="K48" s="72"/>
      <c r="L48" s="72"/>
    </row>
    <row r="49" spans="1:12" x14ac:dyDescent="0.25">
      <c r="A49" s="72"/>
      <c r="J49" s="72"/>
      <c r="K49" s="72"/>
      <c r="L49" s="72"/>
    </row>
    <row r="50" spans="1:12" x14ac:dyDescent="0.25">
      <c r="A50" s="72"/>
      <c r="J50" s="72"/>
      <c r="K50" s="72"/>
      <c r="L50" s="72"/>
    </row>
    <row r="51" spans="1:12" x14ac:dyDescent="0.25">
      <c r="A51" s="72"/>
      <c r="J51" s="72"/>
      <c r="K51" s="72"/>
      <c r="L51" s="72"/>
    </row>
    <row r="52" spans="1:12" x14ac:dyDescent="0.25">
      <c r="A52" s="72"/>
      <c r="J52" s="72"/>
      <c r="K52" s="72"/>
      <c r="L52" s="72"/>
    </row>
    <row r="53" spans="1:12" x14ac:dyDescent="0.25">
      <c r="A53" s="72"/>
      <c r="J53" s="72"/>
      <c r="K53" s="72"/>
      <c r="L53" s="72"/>
    </row>
    <row r="54" spans="1:12" x14ac:dyDescent="0.25">
      <c r="A54" s="72"/>
      <c r="J54" s="72"/>
      <c r="K54" s="72"/>
      <c r="L54" s="72"/>
    </row>
    <row r="55" spans="1:12" x14ac:dyDescent="0.25">
      <c r="A55" s="72"/>
      <c r="J55" s="72"/>
      <c r="K55" s="72"/>
      <c r="L55" s="72"/>
    </row>
    <row r="56" spans="1:12" x14ac:dyDescent="0.25">
      <c r="A56" s="72"/>
      <c r="J56" s="72"/>
      <c r="K56" s="72"/>
      <c r="L56" s="72"/>
    </row>
    <row r="57" spans="1:12" x14ac:dyDescent="0.25">
      <c r="A57" s="72"/>
      <c r="J57" s="72"/>
      <c r="K57" s="72"/>
      <c r="L57" s="72"/>
    </row>
    <row r="58" spans="1:12" x14ac:dyDescent="0.25">
      <c r="A58" s="72"/>
      <c r="J58" s="72"/>
      <c r="K58" s="72"/>
      <c r="L58" s="72"/>
    </row>
    <row r="59" spans="1:12" x14ac:dyDescent="0.25">
      <c r="A59" s="72"/>
      <c r="J59" s="72"/>
      <c r="K59" s="72"/>
      <c r="L59" s="72"/>
    </row>
    <row r="60" spans="1:12" x14ac:dyDescent="0.25">
      <c r="A60" s="72"/>
      <c r="J60" s="72"/>
      <c r="K60" s="72"/>
      <c r="L60" s="72"/>
    </row>
    <row r="61" spans="1:12" x14ac:dyDescent="0.25">
      <c r="A61" s="72"/>
      <c r="J61" s="72"/>
      <c r="K61" s="72"/>
      <c r="L61" s="72"/>
    </row>
    <row r="62" spans="1:12" x14ac:dyDescent="0.25">
      <c r="A62" s="72"/>
      <c r="J62" s="72"/>
      <c r="K62" s="72"/>
      <c r="L62" s="72"/>
    </row>
    <row r="63" spans="1:12" x14ac:dyDescent="0.25">
      <c r="A63" s="72"/>
      <c r="J63" s="72"/>
      <c r="K63" s="72"/>
      <c r="L63" s="72"/>
    </row>
    <row r="64" spans="1:12" x14ac:dyDescent="0.25">
      <c r="A64" s="72"/>
      <c r="J64" s="72"/>
      <c r="K64" s="72"/>
      <c r="L64" s="72"/>
    </row>
    <row r="65" spans="1:12" x14ac:dyDescent="0.25">
      <c r="A65" s="72"/>
      <c r="J65" s="72"/>
      <c r="K65" s="72"/>
      <c r="L65" s="72"/>
    </row>
    <row r="66" spans="1:12" x14ac:dyDescent="0.25">
      <c r="A66" s="72"/>
      <c r="J66" s="72"/>
      <c r="K66" s="72"/>
      <c r="L66" s="72"/>
    </row>
    <row r="67" spans="1:12" x14ac:dyDescent="0.25">
      <c r="A67" s="72"/>
      <c r="J67" s="72"/>
      <c r="K67" s="72"/>
      <c r="L67" s="72"/>
    </row>
    <row r="68" spans="1:12" x14ac:dyDescent="0.25">
      <c r="A68" s="72"/>
      <c r="J68" s="72"/>
      <c r="K68" s="72"/>
      <c r="L68" s="72"/>
    </row>
    <row r="69" spans="1:12" x14ac:dyDescent="0.25">
      <c r="A69" s="72"/>
      <c r="J69" s="72"/>
      <c r="K69" s="72"/>
      <c r="L69" s="72"/>
    </row>
    <row r="70" spans="1:12" x14ac:dyDescent="0.25">
      <c r="A70" s="72"/>
      <c r="J70" s="72"/>
      <c r="K70" s="72"/>
      <c r="L70" s="72"/>
    </row>
    <row r="71" spans="1:12" x14ac:dyDescent="0.25">
      <c r="A71" s="72"/>
      <c r="J71" s="72"/>
      <c r="K71" s="72"/>
      <c r="L71" s="72"/>
    </row>
    <row r="72" spans="1:12" x14ac:dyDescent="0.25">
      <c r="A72" s="72"/>
      <c r="J72" s="72"/>
      <c r="K72" s="72"/>
      <c r="L72" s="72"/>
    </row>
    <row r="73" spans="1:12" x14ac:dyDescent="0.25">
      <c r="A73" s="72"/>
      <c r="J73" s="72"/>
      <c r="K73" s="72"/>
      <c r="L73" s="72"/>
    </row>
    <row r="74" spans="1:12" x14ac:dyDescent="0.25">
      <c r="A74" s="72"/>
      <c r="J74" s="72"/>
      <c r="K74" s="72"/>
      <c r="L74" s="72"/>
    </row>
    <row r="75" spans="1:12" x14ac:dyDescent="0.25">
      <c r="A75" s="72"/>
      <c r="J75" s="72"/>
      <c r="K75" s="72"/>
      <c r="L75" s="72"/>
    </row>
    <row r="76" spans="1:12" x14ac:dyDescent="0.25">
      <c r="A76" s="72"/>
      <c r="J76" s="72"/>
      <c r="K76" s="72"/>
      <c r="L76" s="72"/>
    </row>
    <row r="77" spans="1:12" x14ac:dyDescent="0.25">
      <c r="A77" s="72"/>
      <c r="J77" s="72"/>
      <c r="K77" s="72"/>
      <c r="L77" s="72"/>
    </row>
    <row r="78" spans="1:12" x14ac:dyDescent="0.25">
      <c r="A78" s="72"/>
      <c r="J78" s="72"/>
      <c r="K78" s="72"/>
      <c r="L78" s="72"/>
    </row>
    <row r="79" spans="1:12" x14ac:dyDescent="0.25">
      <c r="A79" s="72"/>
      <c r="J79" s="72"/>
      <c r="K79" s="72"/>
      <c r="L79" s="72"/>
    </row>
    <row r="80" spans="1:12" x14ac:dyDescent="0.25">
      <c r="A80" s="72"/>
      <c r="J80" s="72"/>
      <c r="K80" s="72"/>
      <c r="L80" s="72"/>
    </row>
    <row r="81" spans="1:12" x14ac:dyDescent="0.25">
      <c r="A81" s="72"/>
      <c r="J81" s="72"/>
      <c r="K81" s="72"/>
      <c r="L81" s="72"/>
    </row>
    <row r="82" spans="1:12" x14ac:dyDescent="0.25">
      <c r="A82" s="72"/>
      <c r="J82" s="72"/>
      <c r="K82" s="72"/>
      <c r="L82" s="72"/>
    </row>
    <row r="83" spans="1:12" x14ac:dyDescent="0.25">
      <c r="A83" s="72"/>
      <c r="J83" s="72"/>
      <c r="K83" s="72"/>
      <c r="L83" s="72"/>
    </row>
    <row r="84" spans="1:12" x14ac:dyDescent="0.25">
      <c r="A84" s="72"/>
      <c r="J84" s="72"/>
      <c r="K84" s="72"/>
      <c r="L84" s="72"/>
    </row>
    <row r="85" spans="1:12" x14ac:dyDescent="0.25">
      <c r="A85" s="72"/>
      <c r="J85" s="72"/>
      <c r="K85" s="72"/>
      <c r="L85" s="72"/>
    </row>
    <row r="86" spans="1:12" x14ac:dyDescent="0.25">
      <c r="A86" s="72"/>
      <c r="J86" s="72"/>
      <c r="K86" s="72"/>
      <c r="L86" s="72"/>
    </row>
    <row r="87" spans="1:12" x14ac:dyDescent="0.25">
      <c r="A87" s="72"/>
      <c r="J87" s="72"/>
      <c r="K87" s="72"/>
      <c r="L87" s="72"/>
    </row>
    <row r="88" spans="1:12" x14ac:dyDescent="0.25">
      <c r="A88" s="72"/>
      <c r="J88" s="72"/>
      <c r="K88" s="72"/>
      <c r="L88" s="72"/>
    </row>
    <row r="89" spans="1:12" x14ac:dyDescent="0.25">
      <c r="A89" s="72"/>
      <c r="J89" s="72"/>
      <c r="K89" s="72"/>
      <c r="L89" s="72"/>
    </row>
    <row r="90" spans="1:12" x14ac:dyDescent="0.25">
      <c r="A90" s="72"/>
      <c r="J90" s="72"/>
      <c r="K90" s="72"/>
      <c r="L90" s="72"/>
    </row>
    <row r="91" spans="1:12" x14ac:dyDescent="0.25">
      <c r="A91" s="72"/>
      <c r="J91" s="72"/>
      <c r="K91" s="72"/>
      <c r="L91" s="72"/>
    </row>
    <row r="92" spans="1:12" x14ac:dyDescent="0.25">
      <c r="A92" s="72"/>
      <c r="J92" s="72"/>
      <c r="K92" s="72"/>
      <c r="L92" s="72"/>
    </row>
    <row r="93" spans="1:12" x14ac:dyDescent="0.25">
      <c r="A93" s="72"/>
      <c r="J93" s="72"/>
      <c r="K93" s="72"/>
      <c r="L93" s="72"/>
    </row>
    <row r="94" spans="1:12" x14ac:dyDescent="0.25">
      <c r="A94" s="72"/>
      <c r="J94" s="72"/>
      <c r="K94" s="72"/>
      <c r="L94" s="72"/>
    </row>
    <row r="95" spans="1:12" x14ac:dyDescent="0.25">
      <c r="A95" s="72"/>
      <c r="J95" s="72"/>
      <c r="K95" s="72"/>
      <c r="L95" s="72"/>
    </row>
    <row r="96" spans="1:12" x14ac:dyDescent="0.25">
      <c r="A96" s="72"/>
      <c r="J96" s="72"/>
      <c r="K96" s="72"/>
      <c r="L96" s="72"/>
    </row>
    <row r="97" spans="1:12" x14ac:dyDescent="0.25">
      <c r="A97" s="72"/>
      <c r="J97" s="72"/>
      <c r="K97" s="72"/>
      <c r="L97" s="72"/>
    </row>
    <row r="98" spans="1:12" x14ac:dyDescent="0.25">
      <c r="A98" s="72"/>
      <c r="J98" s="72"/>
      <c r="K98" s="72"/>
      <c r="L98" s="72"/>
    </row>
    <row r="99" spans="1:12" x14ac:dyDescent="0.25">
      <c r="A99" s="72"/>
      <c r="J99" s="72"/>
      <c r="K99" s="72"/>
      <c r="L99" s="72"/>
    </row>
    <row r="100" spans="1:12" x14ac:dyDescent="0.25">
      <c r="A100" s="72"/>
      <c r="J100" s="72"/>
      <c r="K100" s="72"/>
      <c r="L100" s="72"/>
    </row>
    <row r="101" spans="1:12" x14ac:dyDescent="0.25">
      <c r="A101" s="72"/>
      <c r="J101" s="72"/>
      <c r="K101" s="72"/>
      <c r="L101" s="72"/>
    </row>
    <row r="102" spans="1:12" x14ac:dyDescent="0.25">
      <c r="A102" s="72"/>
      <c r="J102" s="72"/>
      <c r="K102" s="72"/>
      <c r="L102" s="72"/>
    </row>
    <row r="103" spans="1:12" x14ac:dyDescent="0.25">
      <c r="A103" s="72"/>
      <c r="J103" s="72"/>
      <c r="K103" s="72"/>
      <c r="L103" s="72"/>
    </row>
    <row r="104" spans="1:12" x14ac:dyDescent="0.25">
      <c r="A104" s="72"/>
      <c r="J104" s="72"/>
      <c r="K104" s="72"/>
      <c r="L104" s="72"/>
    </row>
    <row r="105" spans="1:12" x14ac:dyDescent="0.25">
      <c r="A105" s="72"/>
      <c r="J105" s="72"/>
      <c r="K105" s="72"/>
      <c r="L105" s="72"/>
    </row>
    <row r="106" spans="1:12" x14ac:dyDescent="0.25">
      <c r="A106" s="72"/>
      <c r="J106" s="72"/>
      <c r="K106" s="72"/>
      <c r="L106" s="72"/>
    </row>
    <row r="107" spans="1:12" x14ac:dyDescent="0.25">
      <c r="A107" s="72"/>
      <c r="J107" s="72"/>
      <c r="K107" s="72"/>
      <c r="L107" s="72"/>
    </row>
    <row r="108" spans="1:12" x14ac:dyDescent="0.25">
      <c r="A108" s="72"/>
      <c r="J108" s="72"/>
      <c r="K108" s="72"/>
      <c r="L108" s="72"/>
    </row>
    <row r="109" spans="1:12" x14ac:dyDescent="0.25">
      <c r="A109" s="72"/>
      <c r="J109" s="72"/>
      <c r="K109" s="72"/>
      <c r="L109" s="72"/>
    </row>
    <row r="110" spans="1:12" x14ac:dyDescent="0.25">
      <c r="A110" s="72"/>
      <c r="J110" s="72"/>
      <c r="K110" s="72"/>
      <c r="L110" s="72"/>
    </row>
    <row r="111" spans="1:12" x14ac:dyDescent="0.25">
      <c r="A111" s="72"/>
      <c r="J111" s="72"/>
      <c r="K111" s="72"/>
      <c r="L111" s="72"/>
    </row>
    <row r="112" spans="1:12" x14ac:dyDescent="0.25">
      <c r="A112" s="72"/>
      <c r="J112" s="72"/>
      <c r="K112" s="72"/>
      <c r="L112" s="72"/>
    </row>
    <row r="113" spans="1:12" x14ac:dyDescent="0.25">
      <c r="A113" s="72"/>
      <c r="J113" s="72"/>
      <c r="K113" s="72"/>
      <c r="L113" s="72"/>
    </row>
    <row r="114" spans="1:12" x14ac:dyDescent="0.25">
      <c r="A114" s="72"/>
      <c r="J114" s="72"/>
      <c r="K114" s="72"/>
      <c r="L114" s="72"/>
    </row>
    <row r="115" spans="1:12" x14ac:dyDescent="0.25">
      <c r="A115" s="72"/>
      <c r="J115" s="72"/>
      <c r="K115" s="72"/>
      <c r="L115" s="72"/>
    </row>
    <row r="116" spans="1:12" x14ac:dyDescent="0.25">
      <c r="A116" s="72"/>
      <c r="J116" s="72"/>
      <c r="K116" s="72"/>
      <c r="L116" s="72"/>
    </row>
    <row r="117" spans="1:12" x14ac:dyDescent="0.25">
      <c r="A117" s="72"/>
      <c r="J117" s="72"/>
      <c r="K117" s="72"/>
      <c r="L117" s="72"/>
    </row>
    <row r="118" spans="1:12" x14ac:dyDescent="0.25">
      <c r="A118" s="72"/>
      <c r="J118" s="72"/>
      <c r="K118" s="72"/>
      <c r="L118" s="72"/>
    </row>
    <row r="119" spans="1:12" x14ac:dyDescent="0.25">
      <c r="A119" s="72"/>
      <c r="J119" s="72"/>
      <c r="K119" s="72"/>
      <c r="L119" s="72"/>
    </row>
    <row r="120" spans="1:12" x14ac:dyDescent="0.25">
      <c r="A120" s="72"/>
      <c r="J120" s="72"/>
      <c r="K120" s="72"/>
      <c r="L120" s="72"/>
    </row>
    <row r="121" spans="1:12" x14ac:dyDescent="0.25">
      <c r="A121" s="72"/>
      <c r="J121" s="72"/>
      <c r="K121" s="72"/>
      <c r="L121" s="72"/>
    </row>
    <row r="122" spans="1:12" x14ac:dyDescent="0.25">
      <c r="A122" s="72"/>
      <c r="J122" s="72"/>
      <c r="K122" s="72"/>
      <c r="L122" s="72"/>
    </row>
    <row r="123" spans="1:12" x14ac:dyDescent="0.25">
      <c r="A123" s="72"/>
      <c r="J123" s="72"/>
      <c r="K123" s="72"/>
      <c r="L123" s="72"/>
    </row>
    <row r="124" spans="1:12" x14ac:dyDescent="0.25">
      <c r="A124" s="72"/>
      <c r="J124" s="72"/>
      <c r="K124" s="72"/>
      <c r="L124" s="72"/>
    </row>
    <row r="125" spans="1:12" x14ac:dyDescent="0.25">
      <c r="A125" s="72"/>
      <c r="J125" s="72"/>
      <c r="K125" s="72"/>
      <c r="L125" s="72"/>
    </row>
    <row r="126" spans="1:12" x14ac:dyDescent="0.25">
      <c r="A126" s="72"/>
      <c r="J126" s="72"/>
      <c r="K126" s="72"/>
      <c r="L126" s="72"/>
    </row>
    <row r="127" spans="1:12" x14ac:dyDescent="0.25">
      <c r="A127" s="72"/>
      <c r="J127" s="72"/>
      <c r="K127" s="72"/>
      <c r="L127" s="72"/>
    </row>
    <row r="128" spans="1:12" x14ac:dyDescent="0.25">
      <c r="A128" s="72"/>
      <c r="J128" s="72"/>
      <c r="K128" s="72"/>
      <c r="L128" s="72"/>
    </row>
    <row r="129" spans="1:12" x14ac:dyDescent="0.25">
      <c r="A129" s="72"/>
      <c r="J129" s="72"/>
      <c r="K129" s="72"/>
      <c r="L129" s="72"/>
    </row>
    <row r="130" spans="1:12" x14ac:dyDescent="0.25">
      <c r="A130" s="72"/>
      <c r="J130" s="72"/>
      <c r="K130" s="72"/>
      <c r="L130" s="72"/>
    </row>
    <row r="131" spans="1:12" x14ac:dyDescent="0.25">
      <c r="A131" s="72"/>
      <c r="J131" s="72"/>
      <c r="K131" s="72"/>
      <c r="L131" s="72"/>
    </row>
    <row r="132" spans="1:12" x14ac:dyDescent="0.25">
      <c r="A132" s="72"/>
      <c r="J132" s="72"/>
      <c r="K132" s="72"/>
      <c r="L132" s="72"/>
    </row>
    <row r="133" spans="1:12" x14ac:dyDescent="0.25">
      <c r="A133" s="72"/>
      <c r="J133" s="72"/>
      <c r="K133" s="72"/>
      <c r="L133" s="72"/>
    </row>
    <row r="134" spans="1:12" x14ac:dyDescent="0.25">
      <c r="A134" s="72"/>
      <c r="J134" s="72"/>
      <c r="K134" s="72"/>
      <c r="L134" s="72"/>
    </row>
    <row r="135" spans="1:12" x14ac:dyDescent="0.25">
      <c r="A135" s="72"/>
      <c r="J135" s="72"/>
      <c r="K135" s="72"/>
      <c r="L135" s="72"/>
    </row>
    <row r="136" spans="1:12" x14ac:dyDescent="0.25">
      <c r="A136" s="72"/>
      <c r="J136" s="72"/>
      <c r="K136" s="72"/>
      <c r="L136" s="72"/>
    </row>
    <row r="137" spans="1:12" x14ac:dyDescent="0.25">
      <c r="A137" s="72"/>
      <c r="J137" s="72"/>
      <c r="K137" s="72"/>
      <c r="L137" s="72"/>
    </row>
    <row r="138" spans="1:12" x14ac:dyDescent="0.25">
      <c r="A138" s="72"/>
      <c r="J138" s="72"/>
      <c r="K138" s="72"/>
      <c r="L138" s="72"/>
    </row>
    <row r="139" spans="1:12" x14ac:dyDescent="0.25">
      <c r="A139" s="72"/>
      <c r="J139" s="72"/>
      <c r="K139" s="72"/>
      <c r="L139" s="72"/>
    </row>
    <row r="140" spans="1:12" x14ac:dyDescent="0.25">
      <c r="A140" s="72"/>
      <c r="J140" s="72"/>
      <c r="K140" s="72"/>
      <c r="L140" s="72"/>
    </row>
    <row r="141" spans="1:12" x14ac:dyDescent="0.25">
      <c r="A141" s="72"/>
      <c r="J141" s="72"/>
      <c r="K141" s="72"/>
      <c r="L141" s="72"/>
    </row>
    <row r="142" spans="1:12" x14ac:dyDescent="0.25">
      <c r="A142" s="72"/>
      <c r="J142" s="72"/>
      <c r="K142" s="72"/>
      <c r="L142" s="72"/>
    </row>
    <row r="143" spans="1:12" x14ac:dyDescent="0.25">
      <c r="A143" s="72"/>
      <c r="J143" s="72"/>
      <c r="K143" s="72"/>
      <c r="L143" s="72"/>
    </row>
    <row r="144" spans="1:12" x14ac:dyDescent="0.25">
      <c r="A144" s="72"/>
      <c r="J144" s="72"/>
      <c r="K144" s="72"/>
      <c r="L144" s="72"/>
    </row>
    <row r="145" spans="1:12" x14ac:dyDescent="0.25">
      <c r="A145" s="72"/>
      <c r="J145" s="72"/>
      <c r="K145" s="72"/>
      <c r="L145" s="72"/>
    </row>
    <row r="146" spans="1:12" x14ac:dyDescent="0.25">
      <c r="A146" s="72"/>
      <c r="J146" s="72"/>
      <c r="K146" s="72"/>
      <c r="L146" s="72"/>
    </row>
    <row r="147" spans="1:12" x14ac:dyDescent="0.25">
      <c r="A147" s="72"/>
      <c r="J147" s="72"/>
      <c r="K147" s="72"/>
      <c r="L147" s="72"/>
    </row>
    <row r="148" spans="1:12" x14ac:dyDescent="0.25">
      <c r="A148" s="72"/>
      <c r="J148" s="72"/>
      <c r="K148" s="72"/>
      <c r="L148" s="72"/>
    </row>
    <row r="149" spans="1:12" x14ac:dyDescent="0.25">
      <c r="A149" s="72"/>
      <c r="J149" s="72"/>
      <c r="K149" s="72"/>
      <c r="L149" s="72"/>
    </row>
    <row r="150" spans="1:12" x14ac:dyDescent="0.25">
      <c r="A150" s="72"/>
      <c r="J150" s="72"/>
      <c r="K150" s="72"/>
      <c r="L150" s="72"/>
    </row>
    <row r="151" spans="1:12" x14ac:dyDescent="0.25">
      <c r="A151" s="72"/>
      <c r="J151" s="72"/>
      <c r="K151" s="72"/>
      <c r="L151" s="72"/>
    </row>
    <row r="152" spans="1:12" x14ac:dyDescent="0.25">
      <c r="A152" s="72"/>
      <c r="J152" s="72"/>
      <c r="K152" s="72"/>
      <c r="L152" s="72"/>
    </row>
    <row r="153" spans="1:12" x14ac:dyDescent="0.25">
      <c r="A153" s="72"/>
      <c r="J153" s="72"/>
      <c r="K153" s="72"/>
      <c r="L153" s="72"/>
    </row>
    <row r="154" spans="1:12" x14ac:dyDescent="0.25">
      <c r="A154" s="72"/>
      <c r="J154" s="72"/>
      <c r="K154" s="72"/>
      <c r="L154" s="72"/>
    </row>
    <row r="155" spans="1:12" x14ac:dyDescent="0.25">
      <c r="A155" s="72"/>
      <c r="J155" s="72"/>
      <c r="K155" s="72"/>
      <c r="L155" s="72"/>
    </row>
    <row r="156" spans="1:12" x14ac:dyDescent="0.25">
      <c r="A156" s="72"/>
      <c r="J156" s="72"/>
      <c r="K156" s="72"/>
      <c r="L156" s="72"/>
    </row>
    <row r="157" spans="1:12" x14ac:dyDescent="0.25">
      <c r="A157" s="72"/>
      <c r="J157" s="72"/>
      <c r="K157" s="72"/>
      <c r="L157" s="72"/>
    </row>
    <row r="158" spans="1:12" x14ac:dyDescent="0.25">
      <c r="A158" s="72"/>
      <c r="J158" s="72"/>
      <c r="K158" s="72"/>
      <c r="L158" s="72"/>
    </row>
    <row r="159" spans="1:12" x14ac:dyDescent="0.25">
      <c r="A159" s="72"/>
      <c r="J159" s="72"/>
      <c r="K159" s="72"/>
      <c r="L159" s="72"/>
    </row>
    <row r="160" spans="1:12" x14ac:dyDescent="0.25">
      <c r="A160" s="72"/>
      <c r="J160" s="72"/>
      <c r="K160" s="72"/>
      <c r="L160" s="72"/>
    </row>
    <row r="161" spans="1:12" x14ac:dyDescent="0.25">
      <c r="A161" s="72"/>
      <c r="J161" s="72"/>
      <c r="K161" s="72"/>
      <c r="L161" s="72"/>
    </row>
    <row r="162" spans="1:12" x14ac:dyDescent="0.25">
      <c r="A162" s="72"/>
      <c r="J162" s="72"/>
      <c r="K162" s="72"/>
      <c r="L162" s="72"/>
    </row>
    <row r="163" spans="1:12" x14ac:dyDescent="0.25">
      <c r="A163" s="72"/>
      <c r="J163" s="72"/>
      <c r="K163" s="72"/>
      <c r="L163" s="72"/>
    </row>
    <row r="164" spans="1:12" x14ac:dyDescent="0.25">
      <c r="A164" s="72"/>
      <c r="J164" s="72"/>
      <c r="K164" s="72"/>
      <c r="L164" s="72"/>
    </row>
    <row r="165" spans="1:12" x14ac:dyDescent="0.25">
      <c r="A165" s="72"/>
      <c r="J165" s="72"/>
      <c r="K165" s="72"/>
      <c r="L165" s="72"/>
    </row>
    <row r="166" spans="1:12" x14ac:dyDescent="0.25">
      <c r="A166" s="72"/>
      <c r="J166" s="72"/>
      <c r="K166" s="72"/>
      <c r="L166" s="72"/>
    </row>
    <row r="167" spans="1:12" x14ac:dyDescent="0.25">
      <c r="A167" s="72"/>
      <c r="J167" s="72"/>
      <c r="K167" s="72"/>
      <c r="L167" s="72"/>
    </row>
    <row r="168" spans="1:12" x14ac:dyDescent="0.25">
      <c r="A168" s="72"/>
      <c r="J168" s="72"/>
      <c r="K168" s="72"/>
      <c r="L168" s="72"/>
    </row>
    <row r="169" spans="1:12" x14ac:dyDescent="0.25">
      <c r="A169" s="72"/>
      <c r="J169" s="72"/>
      <c r="K169" s="72"/>
      <c r="L169" s="72"/>
    </row>
    <row r="170" spans="1:12" x14ac:dyDescent="0.25">
      <c r="A170" s="72"/>
      <c r="J170" s="72"/>
      <c r="K170" s="72"/>
      <c r="L170" s="72"/>
    </row>
    <row r="171" spans="1:12" x14ac:dyDescent="0.25">
      <c r="A171" s="72"/>
      <c r="J171" s="72"/>
      <c r="K171" s="72"/>
      <c r="L171" s="72"/>
    </row>
    <row r="172" spans="1:12" x14ac:dyDescent="0.25">
      <c r="A172" s="72"/>
      <c r="J172" s="72"/>
      <c r="K172" s="72"/>
      <c r="L172" s="72"/>
    </row>
    <row r="173" spans="1:12" x14ac:dyDescent="0.25">
      <c r="A173" s="72"/>
      <c r="J173" s="72"/>
      <c r="K173" s="72"/>
      <c r="L173" s="72"/>
    </row>
    <row r="174" spans="1:12" x14ac:dyDescent="0.25">
      <c r="A174" s="72"/>
      <c r="J174" s="72"/>
      <c r="K174" s="72"/>
      <c r="L174" s="72"/>
    </row>
    <row r="175" spans="1:12" x14ac:dyDescent="0.25">
      <c r="A175" s="72"/>
      <c r="J175" s="72"/>
      <c r="K175" s="72"/>
      <c r="L175" s="72"/>
    </row>
    <row r="176" spans="1:12" x14ac:dyDescent="0.25">
      <c r="A176" s="72"/>
      <c r="J176" s="72"/>
      <c r="K176" s="72"/>
      <c r="L176" s="72"/>
    </row>
    <row r="177" spans="1:12" x14ac:dyDescent="0.25">
      <c r="A177" s="72"/>
      <c r="J177" s="72"/>
      <c r="K177" s="72"/>
      <c r="L177" s="72"/>
    </row>
    <row r="178" spans="1:12" x14ac:dyDescent="0.25">
      <c r="A178" s="72"/>
      <c r="J178" s="72"/>
      <c r="K178" s="72"/>
      <c r="L178" s="72"/>
    </row>
    <row r="179" spans="1:12" x14ac:dyDescent="0.25">
      <c r="A179" s="72"/>
      <c r="J179" s="72"/>
      <c r="K179" s="72"/>
      <c r="L179" s="72"/>
    </row>
    <row r="180" spans="1:12" x14ac:dyDescent="0.25">
      <c r="A180" s="72"/>
      <c r="J180" s="72"/>
      <c r="K180" s="72"/>
      <c r="L180" s="72"/>
    </row>
    <row r="181" spans="1:12" x14ac:dyDescent="0.25">
      <c r="A181" s="72"/>
      <c r="J181" s="72"/>
      <c r="K181" s="72"/>
      <c r="L181" s="72"/>
    </row>
    <row r="182" spans="1:12" x14ac:dyDescent="0.25">
      <c r="A182" s="72"/>
      <c r="J182" s="72"/>
      <c r="K182" s="72"/>
      <c r="L182" s="72"/>
    </row>
    <row r="183" spans="1:12" x14ac:dyDescent="0.25">
      <c r="A183" s="72"/>
      <c r="J183" s="72"/>
      <c r="K183" s="72"/>
      <c r="L183" s="72"/>
    </row>
    <row r="184" spans="1:12" x14ac:dyDescent="0.25">
      <c r="A184" s="72"/>
      <c r="J184" s="72"/>
      <c r="K184" s="72"/>
      <c r="L184" s="72"/>
    </row>
    <row r="185" spans="1:12" x14ac:dyDescent="0.25">
      <c r="A185" s="72"/>
      <c r="J185" s="72"/>
      <c r="K185" s="72"/>
      <c r="L185" s="72"/>
    </row>
    <row r="186" spans="1:12" x14ac:dyDescent="0.25">
      <c r="A186" s="72"/>
      <c r="J186" s="72"/>
      <c r="K186" s="72"/>
      <c r="L186" s="72"/>
    </row>
    <row r="187" spans="1:12" x14ac:dyDescent="0.25">
      <c r="A187" s="72"/>
      <c r="J187" s="72"/>
      <c r="K187" s="72"/>
      <c r="L187" s="72"/>
    </row>
    <row r="188" spans="1:12" x14ac:dyDescent="0.25">
      <c r="A188" s="72"/>
      <c r="J188" s="72"/>
      <c r="K188" s="72"/>
      <c r="L188" s="72"/>
    </row>
    <row r="189" spans="1:12" x14ac:dyDescent="0.25">
      <c r="A189" s="72"/>
      <c r="J189" s="72"/>
      <c r="K189" s="72"/>
      <c r="L189" s="72"/>
    </row>
    <row r="190" spans="1:12" x14ac:dyDescent="0.25">
      <c r="A190" s="72"/>
      <c r="J190" s="72"/>
      <c r="K190" s="72"/>
      <c r="L190" s="72"/>
    </row>
    <row r="191" spans="1:12" x14ac:dyDescent="0.25">
      <c r="A191" s="72"/>
      <c r="J191" s="72"/>
      <c r="K191" s="72"/>
      <c r="L191" s="72"/>
    </row>
    <row r="192" spans="1:12" x14ac:dyDescent="0.25">
      <c r="A192" s="72"/>
      <c r="J192" s="72"/>
      <c r="K192" s="72"/>
      <c r="L192" s="72"/>
    </row>
    <row r="193" spans="1:12" x14ac:dyDescent="0.25">
      <c r="A193" s="72"/>
      <c r="J193" s="72"/>
      <c r="K193" s="72"/>
      <c r="L193" s="72"/>
    </row>
    <row r="194" spans="1:12" x14ac:dyDescent="0.25">
      <c r="A194" s="72"/>
      <c r="J194" s="72"/>
      <c r="K194" s="72"/>
      <c r="L194" s="72"/>
    </row>
    <row r="195" spans="1:12" x14ac:dyDescent="0.25">
      <c r="A195" s="72"/>
      <c r="J195" s="72"/>
      <c r="K195" s="72"/>
      <c r="L195" s="72"/>
    </row>
    <row r="196" spans="1:12" x14ac:dyDescent="0.25">
      <c r="A196" s="72"/>
      <c r="J196" s="72"/>
      <c r="K196" s="72"/>
      <c r="L196" s="72"/>
    </row>
    <row r="197" spans="1:12" x14ac:dyDescent="0.25">
      <c r="A197" s="72"/>
      <c r="J197" s="72"/>
      <c r="K197" s="72"/>
      <c r="L197" s="72"/>
    </row>
    <row r="198" spans="1:12" x14ac:dyDescent="0.25">
      <c r="A198" s="72"/>
      <c r="J198" s="72"/>
      <c r="K198" s="72"/>
      <c r="L198" s="72"/>
    </row>
    <row r="199" spans="1:12" x14ac:dyDescent="0.25">
      <c r="A199" s="72"/>
      <c r="J199" s="72"/>
      <c r="K199" s="72"/>
      <c r="L199" s="72"/>
    </row>
    <row r="200" spans="1:12" x14ac:dyDescent="0.25">
      <c r="A200" s="72"/>
      <c r="J200" s="72"/>
      <c r="K200" s="72"/>
      <c r="L200" s="72"/>
    </row>
    <row r="201" spans="1:12" x14ac:dyDescent="0.25">
      <c r="A201" s="72"/>
      <c r="J201" s="72"/>
      <c r="K201" s="72"/>
      <c r="L201" s="72"/>
    </row>
    <row r="202" spans="1:12" x14ac:dyDescent="0.25">
      <c r="A202" s="72"/>
      <c r="J202" s="72"/>
      <c r="K202" s="72"/>
      <c r="L202" s="72"/>
    </row>
    <row r="203" spans="1:12" x14ac:dyDescent="0.25">
      <c r="A203" s="72"/>
      <c r="J203" s="72"/>
      <c r="K203" s="72"/>
      <c r="L203" s="72"/>
    </row>
    <row r="204" spans="1:12" x14ac:dyDescent="0.25">
      <c r="A204" s="72"/>
      <c r="J204" s="72"/>
      <c r="K204" s="72"/>
      <c r="L204" s="72"/>
    </row>
    <row r="205" spans="1:12" x14ac:dyDescent="0.25">
      <c r="A205" s="72"/>
      <c r="J205" s="72"/>
      <c r="K205" s="72"/>
      <c r="L205" s="72"/>
    </row>
    <row r="206" spans="1:12" x14ac:dyDescent="0.25">
      <c r="A206" s="72"/>
      <c r="J206" s="72"/>
      <c r="K206" s="72"/>
      <c r="L206" s="72"/>
    </row>
    <row r="207" spans="1:12" x14ac:dyDescent="0.25">
      <c r="A207" s="72"/>
      <c r="J207" s="72"/>
      <c r="K207" s="72"/>
      <c r="L207" s="72"/>
    </row>
    <row r="208" spans="1:12" x14ac:dyDescent="0.25">
      <c r="A208" s="72"/>
      <c r="J208" s="72"/>
      <c r="K208" s="72"/>
      <c r="L208" s="72"/>
    </row>
    <row r="209" spans="1:12" x14ac:dyDescent="0.25">
      <c r="A209" s="72"/>
      <c r="J209" s="72"/>
      <c r="K209" s="72"/>
      <c r="L209" s="72"/>
    </row>
    <row r="210" spans="1:12" x14ac:dyDescent="0.25">
      <c r="A210" s="72"/>
      <c r="J210" s="72"/>
      <c r="K210" s="72"/>
      <c r="L210" s="72"/>
    </row>
    <row r="211" spans="1:12" x14ac:dyDescent="0.25">
      <c r="A211" s="72"/>
      <c r="J211" s="72"/>
      <c r="K211" s="72"/>
      <c r="L211" s="72"/>
    </row>
    <row r="212" spans="1:12" x14ac:dyDescent="0.25">
      <c r="A212" s="72"/>
      <c r="J212" s="72"/>
      <c r="K212" s="72"/>
      <c r="L212" s="72"/>
    </row>
    <row r="213" spans="1:12" x14ac:dyDescent="0.25">
      <c r="A213" s="72"/>
      <c r="J213" s="72"/>
      <c r="K213" s="72"/>
      <c r="L213" s="72"/>
    </row>
    <row r="214" spans="1:12" x14ac:dyDescent="0.25">
      <c r="A214" s="72"/>
      <c r="J214" s="72"/>
      <c r="K214" s="72"/>
      <c r="L214" s="72"/>
    </row>
    <row r="215" spans="1:12" x14ac:dyDescent="0.25">
      <c r="A215" s="72"/>
      <c r="J215" s="72"/>
      <c r="K215" s="72"/>
      <c r="L215" s="72"/>
    </row>
    <row r="216" spans="1:12" x14ac:dyDescent="0.25">
      <c r="A216" s="72"/>
      <c r="J216" s="72"/>
      <c r="K216" s="72"/>
      <c r="L216" s="72"/>
    </row>
    <row r="217" spans="1:12" x14ac:dyDescent="0.25">
      <c r="A217" s="72"/>
      <c r="J217" s="72"/>
      <c r="K217" s="72"/>
      <c r="L217" s="72"/>
    </row>
    <row r="218" spans="1:12" x14ac:dyDescent="0.25">
      <c r="A218" s="72"/>
      <c r="J218" s="72"/>
      <c r="K218" s="72"/>
      <c r="L218" s="72"/>
    </row>
    <row r="219" spans="1:12" x14ac:dyDescent="0.25">
      <c r="A219" s="72"/>
      <c r="J219" s="72"/>
      <c r="K219" s="72"/>
      <c r="L219" s="72"/>
    </row>
    <row r="220" spans="1:12" x14ac:dyDescent="0.25">
      <c r="A220" s="72"/>
      <c r="J220" s="72"/>
      <c r="K220" s="72"/>
      <c r="L220" s="72"/>
    </row>
    <row r="221" spans="1:12" x14ac:dyDescent="0.25">
      <c r="A221" s="72"/>
      <c r="J221" s="72"/>
      <c r="K221" s="72"/>
      <c r="L221" s="72"/>
    </row>
    <row r="222" spans="1:12" x14ac:dyDescent="0.25">
      <c r="A222" s="72"/>
      <c r="J222" s="72"/>
      <c r="K222" s="72"/>
      <c r="L222" s="72"/>
    </row>
    <row r="223" spans="1:12" x14ac:dyDescent="0.25">
      <c r="A223" s="72"/>
      <c r="J223" s="72"/>
      <c r="K223" s="72"/>
      <c r="L223" s="72"/>
    </row>
    <row r="224" spans="1:12" x14ac:dyDescent="0.25">
      <c r="A224" s="72"/>
      <c r="J224" s="72"/>
      <c r="K224" s="72"/>
      <c r="L224" s="72"/>
    </row>
    <row r="225" spans="1:12" x14ac:dyDescent="0.25">
      <c r="A225" s="72"/>
      <c r="J225" s="72"/>
      <c r="K225" s="72"/>
      <c r="L225" s="72"/>
    </row>
    <row r="226" spans="1:12" x14ac:dyDescent="0.25">
      <c r="A226" s="72"/>
      <c r="J226" s="72"/>
      <c r="K226" s="72"/>
      <c r="L226" s="72"/>
    </row>
    <row r="227" spans="1:12" x14ac:dyDescent="0.25">
      <c r="A227" s="72"/>
      <c r="J227" s="72"/>
      <c r="K227" s="72"/>
      <c r="L227" s="72"/>
    </row>
    <row r="228" spans="1:12" x14ac:dyDescent="0.25">
      <c r="A228" s="72"/>
      <c r="J228" s="72"/>
      <c r="K228" s="72"/>
      <c r="L228" s="72"/>
    </row>
    <row r="229" spans="1:12" x14ac:dyDescent="0.25">
      <c r="A229" s="72"/>
      <c r="J229" s="72"/>
      <c r="K229" s="72"/>
      <c r="L229" s="72"/>
    </row>
    <row r="230" spans="1:12" x14ac:dyDescent="0.25">
      <c r="A230" s="72"/>
      <c r="J230" s="72"/>
      <c r="K230" s="72"/>
      <c r="L230" s="72"/>
    </row>
    <row r="231" spans="1:12" x14ac:dyDescent="0.25">
      <c r="A231" s="72"/>
      <c r="J231" s="72"/>
      <c r="K231" s="72"/>
      <c r="L231" s="72"/>
    </row>
    <row r="232" spans="1:12" x14ac:dyDescent="0.25">
      <c r="A232" s="72"/>
      <c r="J232" s="72"/>
      <c r="K232" s="72"/>
      <c r="L232" s="72"/>
    </row>
    <row r="233" spans="1:12" x14ac:dyDescent="0.25">
      <c r="A233" s="72"/>
      <c r="J233" s="72"/>
      <c r="K233" s="72"/>
      <c r="L233" s="72"/>
    </row>
    <row r="234" spans="1:12" x14ac:dyDescent="0.25">
      <c r="A234" s="72"/>
      <c r="J234" s="72"/>
      <c r="K234" s="72"/>
      <c r="L234" s="72"/>
    </row>
    <row r="235" spans="1:12" x14ac:dyDescent="0.25">
      <c r="A235" s="72"/>
      <c r="J235" s="72"/>
      <c r="K235" s="72"/>
      <c r="L235" s="72"/>
    </row>
    <row r="236" spans="1:12" x14ac:dyDescent="0.25">
      <c r="A236" s="72"/>
      <c r="J236" s="72"/>
      <c r="K236" s="72"/>
      <c r="L236" s="72"/>
    </row>
    <row r="237" spans="1:12" x14ac:dyDescent="0.25">
      <c r="A237" s="72"/>
      <c r="J237" s="72"/>
      <c r="K237" s="72"/>
      <c r="L237" s="72"/>
    </row>
    <row r="238" spans="1:12" x14ac:dyDescent="0.25">
      <c r="A238" s="72"/>
      <c r="J238" s="72"/>
      <c r="K238" s="72"/>
      <c r="L238" s="72"/>
    </row>
    <row r="239" spans="1:12" x14ac:dyDescent="0.25">
      <c r="A239" s="72"/>
      <c r="J239" s="72"/>
      <c r="K239" s="72"/>
      <c r="L239" s="72"/>
    </row>
    <row r="240" spans="1:12" x14ac:dyDescent="0.25">
      <c r="A240" s="72"/>
      <c r="J240" s="72"/>
      <c r="K240" s="72"/>
      <c r="L240" s="72"/>
    </row>
    <row r="241" spans="1:12" x14ac:dyDescent="0.25">
      <c r="A241" s="72"/>
      <c r="J241" s="72"/>
      <c r="K241" s="72"/>
      <c r="L241" s="72"/>
    </row>
    <row r="242" spans="1:12" x14ac:dyDescent="0.25">
      <c r="A242" s="72"/>
      <c r="J242" s="72"/>
      <c r="K242" s="72"/>
      <c r="L242" s="72"/>
    </row>
    <row r="243" spans="1:12" x14ac:dyDescent="0.25">
      <c r="A243" s="72"/>
      <c r="J243" s="72"/>
      <c r="K243" s="72"/>
      <c r="L243" s="72"/>
    </row>
    <row r="244" spans="1:12" x14ac:dyDescent="0.25">
      <c r="A244" s="72"/>
      <c r="J244" s="72"/>
      <c r="K244" s="72"/>
      <c r="L244" s="72"/>
    </row>
    <row r="245" spans="1:12" x14ac:dyDescent="0.25">
      <c r="A245" s="72"/>
      <c r="J245" s="72"/>
      <c r="K245" s="72"/>
      <c r="L245" s="72"/>
    </row>
    <row r="246" spans="1:12" x14ac:dyDescent="0.25">
      <c r="A246" s="72"/>
      <c r="J246" s="72"/>
      <c r="K246" s="72"/>
      <c r="L246" s="72"/>
    </row>
    <row r="247" spans="1:12" x14ac:dyDescent="0.25">
      <c r="A247" s="72"/>
      <c r="J247" s="72"/>
      <c r="K247" s="72"/>
      <c r="L247" s="72"/>
    </row>
    <row r="248" spans="1:12" x14ac:dyDescent="0.25">
      <c r="A248" s="72"/>
      <c r="J248" s="72"/>
      <c r="K248" s="72"/>
      <c r="L248" s="72"/>
    </row>
    <row r="249" spans="1:12" x14ac:dyDescent="0.25">
      <c r="A249" s="72"/>
      <c r="J249" s="72"/>
      <c r="K249" s="72"/>
      <c r="L249" s="72"/>
    </row>
    <row r="250" spans="1:12" x14ac:dyDescent="0.25">
      <c r="A250" s="72"/>
      <c r="J250" s="72"/>
      <c r="K250" s="72"/>
      <c r="L250" s="72"/>
    </row>
    <row r="251" spans="1:12" x14ac:dyDescent="0.25">
      <c r="A251" s="72"/>
      <c r="J251" s="72"/>
      <c r="K251" s="72"/>
      <c r="L251" s="72"/>
    </row>
    <row r="252" spans="1:12" x14ac:dyDescent="0.25">
      <c r="A252" s="72"/>
      <c r="J252" s="72"/>
      <c r="K252" s="72"/>
      <c r="L252" s="72"/>
    </row>
    <row r="253" spans="1:12" x14ac:dyDescent="0.25">
      <c r="A253" s="72"/>
      <c r="J253" s="72"/>
      <c r="K253" s="72"/>
      <c r="L253" s="72"/>
    </row>
    <row r="254" spans="1:12" x14ac:dyDescent="0.25">
      <c r="A254" s="72"/>
      <c r="J254" s="72"/>
      <c r="K254" s="72"/>
      <c r="L254" s="72"/>
    </row>
    <row r="255" spans="1:12" x14ac:dyDescent="0.25">
      <c r="A255" s="72"/>
      <c r="J255" s="72"/>
      <c r="K255" s="72"/>
      <c r="L255" s="72"/>
    </row>
    <row r="256" spans="1:12" x14ac:dyDescent="0.25">
      <c r="A256" s="72"/>
      <c r="J256" s="72"/>
      <c r="K256" s="72"/>
      <c r="L256" s="72"/>
    </row>
    <row r="257" spans="1:12" x14ac:dyDescent="0.25">
      <c r="A257" s="72"/>
      <c r="J257" s="72"/>
      <c r="K257" s="72"/>
      <c r="L257" s="72"/>
    </row>
    <row r="258" spans="1:12" x14ac:dyDescent="0.25">
      <c r="A258" s="72"/>
      <c r="J258" s="72"/>
      <c r="K258" s="72"/>
      <c r="L258" s="72"/>
    </row>
    <row r="259" spans="1:12" x14ac:dyDescent="0.25">
      <c r="A259" s="72"/>
      <c r="J259" s="72"/>
      <c r="K259" s="72"/>
      <c r="L259" s="72"/>
    </row>
    <row r="260" spans="1:12" x14ac:dyDescent="0.25">
      <c r="A260" s="72"/>
      <c r="J260" s="72"/>
      <c r="K260" s="72"/>
      <c r="L260" s="72"/>
    </row>
    <row r="261" spans="1:12" x14ac:dyDescent="0.25">
      <c r="A261" s="72"/>
      <c r="J261" s="72"/>
      <c r="K261" s="72"/>
      <c r="L261" s="72"/>
    </row>
    <row r="262" spans="1:12" x14ac:dyDescent="0.25">
      <c r="A262" s="72"/>
      <c r="J262" s="72"/>
      <c r="K262" s="72"/>
      <c r="L262" s="72"/>
    </row>
    <row r="263" spans="1:12" x14ac:dyDescent="0.25">
      <c r="A263" s="72"/>
      <c r="J263" s="72"/>
      <c r="K263" s="72"/>
      <c r="L263" s="72"/>
    </row>
    <row r="264" spans="1:12" x14ac:dyDescent="0.25">
      <c r="A264" s="72"/>
      <c r="J264" s="72"/>
      <c r="K264" s="72"/>
      <c r="L264" s="72"/>
    </row>
    <row r="265" spans="1:12" x14ac:dyDescent="0.25">
      <c r="A265" s="72"/>
      <c r="J265" s="72"/>
      <c r="K265" s="72"/>
      <c r="L265" s="72"/>
    </row>
    <row r="266" spans="1:12" x14ac:dyDescent="0.25">
      <c r="A266" s="72"/>
      <c r="J266" s="72"/>
      <c r="K266" s="72"/>
      <c r="L266" s="72"/>
    </row>
    <row r="267" spans="1:12" x14ac:dyDescent="0.25">
      <c r="A267" s="72"/>
      <c r="J267" s="72"/>
      <c r="K267" s="72"/>
      <c r="L267" s="72"/>
    </row>
    <row r="268" spans="1:12" x14ac:dyDescent="0.25">
      <c r="A268" s="72"/>
      <c r="J268" s="72"/>
      <c r="K268" s="72"/>
      <c r="L268" s="72"/>
    </row>
    <row r="269" spans="1:12" x14ac:dyDescent="0.25">
      <c r="A269" s="72"/>
      <c r="J269" s="72"/>
      <c r="K269" s="72"/>
      <c r="L269" s="72"/>
    </row>
    <row r="270" spans="1:12" x14ac:dyDescent="0.25">
      <c r="A270" s="72"/>
      <c r="J270" s="72"/>
      <c r="K270" s="72"/>
      <c r="L270" s="72"/>
    </row>
    <row r="271" spans="1:12" x14ac:dyDescent="0.25">
      <c r="A271" s="72"/>
      <c r="J271" s="72"/>
      <c r="K271" s="72"/>
      <c r="L271" s="72"/>
    </row>
    <row r="272" spans="1:12" x14ac:dyDescent="0.25">
      <c r="A272" s="72"/>
      <c r="J272" s="72"/>
      <c r="K272" s="72"/>
      <c r="L272" s="72"/>
    </row>
    <row r="273" spans="1:12" x14ac:dyDescent="0.25">
      <c r="A273" s="72"/>
      <c r="J273" s="72"/>
      <c r="K273" s="72"/>
      <c r="L273" s="72"/>
    </row>
    <row r="274" spans="1:12" x14ac:dyDescent="0.25">
      <c r="A274" s="72"/>
      <c r="J274" s="72"/>
      <c r="K274" s="72"/>
      <c r="L274" s="72"/>
    </row>
    <row r="275" spans="1:12" x14ac:dyDescent="0.25">
      <c r="A275" s="72"/>
      <c r="J275" s="72"/>
      <c r="K275" s="72"/>
      <c r="L275" s="72"/>
    </row>
    <row r="276" spans="1:12" x14ac:dyDescent="0.25">
      <c r="A276" s="72"/>
      <c r="J276" s="72"/>
      <c r="K276" s="72"/>
      <c r="L276" s="72"/>
    </row>
    <row r="277" spans="1:12" x14ac:dyDescent="0.25">
      <c r="A277" s="72"/>
      <c r="J277" s="72"/>
      <c r="K277" s="72"/>
      <c r="L277" s="72"/>
    </row>
    <row r="278" spans="1:12" x14ac:dyDescent="0.25">
      <c r="A278" s="72"/>
      <c r="J278" s="72"/>
      <c r="K278" s="72"/>
      <c r="L278" s="72"/>
    </row>
    <row r="279" spans="1:12" x14ac:dyDescent="0.25">
      <c r="A279" s="72"/>
      <c r="J279" s="72"/>
      <c r="K279" s="72"/>
      <c r="L279" s="72"/>
    </row>
    <row r="280" spans="1:12" x14ac:dyDescent="0.25">
      <c r="A280" s="72"/>
      <c r="J280" s="72"/>
      <c r="K280" s="72"/>
      <c r="L280" s="72"/>
    </row>
    <row r="281" spans="1:12" x14ac:dyDescent="0.25">
      <c r="A281" s="72"/>
      <c r="J281" s="72"/>
      <c r="K281" s="72"/>
      <c r="L281" s="72"/>
    </row>
    <row r="282" spans="1:12" x14ac:dyDescent="0.25">
      <c r="A282" s="72"/>
      <c r="J282" s="72"/>
      <c r="K282" s="72"/>
      <c r="L282" s="72"/>
    </row>
    <row r="283" spans="1:12" x14ac:dyDescent="0.25">
      <c r="A283" s="72"/>
      <c r="J283" s="72"/>
      <c r="K283" s="72"/>
      <c r="L283" s="72"/>
    </row>
    <row r="284" spans="1:12" x14ac:dyDescent="0.25">
      <c r="A284" s="72"/>
      <c r="J284" s="72"/>
      <c r="K284" s="72"/>
      <c r="L284" s="72"/>
    </row>
    <row r="285" spans="1:12" x14ac:dyDescent="0.25">
      <c r="A285" s="72"/>
      <c r="J285" s="72"/>
      <c r="K285" s="72"/>
      <c r="L285" s="72"/>
    </row>
    <row r="286" spans="1:12" x14ac:dyDescent="0.25">
      <c r="A286" s="72"/>
      <c r="J286" s="72"/>
      <c r="K286" s="72"/>
      <c r="L286" s="72"/>
    </row>
    <row r="287" spans="1:12" x14ac:dyDescent="0.25">
      <c r="A287" s="72"/>
      <c r="J287" s="72"/>
      <c r="K287" s="72"/>
      <c r="L287" s="72"/>
    </row>
    <row r="288" spans="1:12" x14ac:dyDescent="0.25">
      <c r="A288" s="72"/>
      <c r="J288" s="72"/>
      <c r="K288" s="72"/>
      <c r="L288" s="72"/>
    </row>
    <row r="289" spans="1:12" x14ac:dyDescent="0.25">
      <c r="A289" s="72"/>
      <c r="J289" s="72"/>
      <c r="K289" s="72"/>
      <c r="L289" s="72"/>
    </row>
    <row r="290" spans="1:12" x14ac:dyDescent="0.25">
      <c r="A290" s="72"/>
      <c r="J290" s="72"/>
      <c r="K290" s="72"/>
      <c r="L290" s="72"/>
    </row>
    <row r="291" spans="1:12" x14ac:dyDescent="0.25">
      <c r="A291" s="72"/>
      <c r="J291" s="72"/>
      <c r="K291" s="72"/>
      <c r="L291" s="72"/>
    </row>
    <row r="292" spans="1:12" x14ac:dyDescent="0.25">
      <c r="A292" s="72"/>
      <c r="J292" s="72"/>
      <c r="K292" s="72"/>
      <c r="L292" s="72"/>
    </row>
    <row r="293" spans="1:12" x14ac:dyDescent="0.25">
      <c r="A293" s="72"/>
      <c r="J293" s="72"/>
      <c r="K293" s="72"/>
      <c r="L293" s="72"/>
    </row>
    <row r="294" spans="1:12" x14ac:dyDescent="0.25">
      <c r="A294" s="72"/>
      <c r="J294" s="72"/>
      <c r="K294" s="72"/>
      <c r="L294" s="72"/>
    </row>
    <row r="295" spans="1:12" x14ac:dyDescent="0.25">
      <c r="A295" s="72"/>
      <c r="J295" s="72"/>
      <c r="K295" s="72"/>
      <c r="L295" s="72"/>
    </row>
    <row r="296" spans="1:12" x14ac:dyDescent="0.25">
      <c r="A296" s="72"/>
      <c r="J296" s="72"/>
      <c r="K296" s="72"/>
      <c r="L296" s="72"/>
    </row>
    <row r="297" spans="1:12" x14ac:dyDescent="0.25">
      <c r="A297" s="72"/>
      <c r="J297" s="72"/>
      <c r="K297" s="72"/>
      <c r="L297" s="72"/>
    </row>
    <row r="298" spans="1:12" x14ac:dyDescent="0.25">
      <c r="A298" s="72"/>
      <c r="J298" s="72"/>
      <c r="K298" s="72"/>
      <c r="L298" s="72"/>
    </row>
    <row r="299" spans="1:12" x14ac:dyDescent="0.25">
      <c r="A299" s="72"/>
      <c r="J299" s="72"/>
      <c r="K299" s="72"/>
      <c r="L299" s="72"/>
    </row>
    <row r="300" spans="1:12" x14ac:dyDescent="0.25">
      <c r="A300" s="72"/>
      <c r="J300" s="72"/>
      <c r="K300" s="72"/>
      <c r="L300" s="72"/>
    </row>
    <row r="301" spans="1:12" x14ac:dyDescent="0.25">
      <c r="A301" s="72"/>
      <c r="J301" s="72"/>
      <c r="K301" s="72"/>
      <c r="L301" s="72"/>
    </row>
    <row r="302" spans="1:12" x14ac:dyDescent="0.25">
      <c r="A302" s="72"/>
      <c r="J302" s="72"/>
      <c r="K302" s="72"/>
      <c r="L302" s="72"/>
    </row>
    <row r="303" spans="1:12" x14ac:dyDescent="0.25">
      <c r="A303" s="72"/>
      <c r="J303" s="72"/>
      <c r="K303" s="72"/>
      <c r="L303" s="72"/>
    </row>
    <row r="304" spans="1:12" x14ac:dyDescent="0.25">
      <c r="A304" s="72"/>
      <c r="J304" s="72"/>
      <c r="K304" s="72"/>
      <c r="L304" s="72"/>
    </row>
    <row r="305" spans="1:12" x14ac:dyDescent="0.25">
      <c r="A305" s="72"/>
      <c r="J305" s="72"/>
      <c r="K305" s="72"/>
      <c r="L305" s="72"/>
    </row>
    <row r="306" spans="1:12" x14ac:dyDescent="0.25">
      <c r="A306" s="72"/>
      <c r="J306" s="72"/>
      <c r="K306" s="72"/>
      <c r="L306" s="72"/>
    </row>
    <row r="307" spans="1:12" x14ac:dyDescent="0.25">
      <c r="A307" s="72"/>
      <c r="J307" s="72"/>
      <c r="K307" s="72"/>
      <c r="L307" s="72"/>
    </row>
    <row r="308" spans="1:12" x14ac:dyDescent="0.25">
      <c r="A308" s="72"/>
      <c r="J308" s="72"/>
      <c r="K308" s="72"/>
      <c r="L308" s="72"/>
    </row>
    <row r="309" spans="1:12" x14ac:dyDescent="0.25">
      <c r="A309" s="72"/>
      <c r="J309" s="72"/>
      <c r="K309" s="72"/>
      <c r="L309" s="72"/>
    </row>
    <row r="310" spans="1:12" x14ac:dyDescent="0.25">
      <c r="A310" s="72"/>
      <c r="J310" s="72"/>
      <c r="K310" s="72"/>
      <c r="L310" s="72"/>
    </row>
    <row r="311" spans="1:12" x14ac:dyDescent="0.25">
      <c r="A311" s="72"/>
      <c r="J311" s="72"/>
      <c r="K311" s="72"/>
      <c r="L311" s="72"/>
    </row>
    <row r="312" spans="1:12" x14ac:dyDescent="0.25">
      <c r="A312" s="72"/>
      <c r="J312" s="72"/>
      <c r="K312" s="72"/>
      <c r="L312" s="72"/>
    </row>
    <row r="313" spans="1:12" x14ac:dyDescent="0.25">
      <c r="A313" s="72"/>
      <c r="J313" s="72"/>
      <c r="K313" s="72"/>
      <c r="L313" s="72"/>
    </row>
    <row r="314" spans="1:12" x14ac:dyDescent="0.25">
      <c r="A314" s="72"/>
      <c r="J314" s="72"/>
      <c r="K314" s="72"/>
      <c r="L314" s="72"/>
    </row>
    <row r="315" spans="1:12" x14ac:dyDescent="0.25">
      <c r="A315" s="72"/>
      <c r="J315" s="72"/>
      <c r="K315" s="72"/>
      <c r="L315" s="72"/>
    </row>
    <row r="316" spans="1:12" x14ac:dyDescent="0.25">
      <c r="A316" s="72"/>
      <c r="J316" s="72"/>
      <c r="K316" s="72"/>
      <c r="L316" s="72"/>
    </row>
    <row r="317" spans="1:12" x14ac:dyDescent="0.25">
      <c r="A317" s="72"/>
      <c r="J317" s="72"/>
      <c r="K317" s="72"/>
      <c r="L317" s="72"/>
    </row>
    <row r="318" spans="1:12" x14ac:dyDescent="0.25">
      <c r="A318" s="72"/>
      <c r="J318" s="72"/>
      <c r="K318" s="72"/>
      <c r="L318" s="72"/>
    </row>
    <row r="319" spans="1:12" x14ac:dyDescent="0.25">
      <c r="A319" s="72"/>
      <c r="J319" s="72"/>
      <c r="K319" s="72"/>
      <c r="L319" s="72"/>
    </row>
    <row r="320" spans="1:12" x14ac:dyDescent="0.25">
      <c r="A320" s="72"/>
      <c r="J320" s="72"/>
      <c r="K320" s="72"/>
      <c r="L320" s="72"/>
    </row>
    <row r="321" spans="1:12" x14ac:dyDescent="0.25">
      <c r="A321" s="72"/>
      <c r="J321" s="72"/>
      <c r="K321" s="72"/>
      <c r="L321" s="72"/>
    </row>
    <row r="322" spans="1:12" x14ac:dyDescent="0.25">
      <c r="A322" s="72"/>
      <c r="J322" s="72"/>
      <c r="K322" s="72"/>
      <c r="L322" s="72"/>
    </row>
    <row r="323" spans="1:12" x14ac:dyDescent="0.25">
      <c r="A323" s="72"/>
      <c r="J323" s="72"/>
      <c r="K323" s="72"/>
      <c r="L323" s="72"/>
    </row>
    <row r="324" spans="1:12" x14ac:dyDescent="0.25">
      <c r="A324" s="72"/>
      <c r="J324" s="72"/>
      <c r="K324" s="72"/>
      <c r="L324" s="72"/>
    </row>
    <row r="325" spans="1:12" x14ac:dyDescent="0.25">
      <c r="A325" s="72"/>
      <c r="J325" s="72"/>
      <c r="K325" s="72"/>
      <c r="L325" s="72"/>
    </row>
    <row r="326" spans="1:12" x14ac:dyDescent="0.25">
      <c r="A326" s="72"/>
      <c r="J326" s="72"/>
      <c r="K326" s="72"/>
      <c r="L326" s="72"/>
    </row>
    <row r="327" spans="1:12" x14ac:dyDescent="0.25">
      <c r="A327" s="72"/>
      <c r="J327" s="72"/>
      <c r="K327" s="72"/>
      <c r="L327" s="72"/>
    </row>
    <row r="328" spans="1:12" x14ac:dyDescent="0.25">
      <c r="A328" s="72"/>
      <c r="J328" s="72"/>
      <c r="K328" s="72"/>
      <c r="L328" s="72"/>
    </row>
    <row r="329" spans="1:12" x14ac:dyDescent="0.25">
      <c r="A329" s="72"/>
      <c r="J329" s="72"/>
      <c r="K329" s="72"/>
      <c r="L329" s="72"/>
    </row>
    <row r="330" spans="1:12" x14ac:dyDescent="0.25">
      <c r="A330" s="72"/>
      <c r="J330" s="72"/>
      <c r="K330" s="72"/>
      <c r="L330" s="72"/>
    </row>
    <row r="331" spans="1:12" x14ac:dyDescent="0.25">
      <c r="A331" s="72"/>
      <c r="J331" s="72"/>
      <c r="K331" s="72"/>
      <c r="L331" s="72"/>
    </row>
    <row r="332" spans="1:12" x14ac:dyDescent="0.25">
      <c r="A332" s="72"/>
      <c r="J332" s="72"/>
      <c r="K332" s="72"/>
      <c r="L332" s="72"/>
    </row>
    <row r="333" spans="1:12" x14ac:dyDescent="0.25">
      <c r="A333" s="72"/>
      <c r="J333" s="72"/>
      <c r="K333" s="72"/>
      <c r="L333" s="72"/>
    </row>
    <row r="334" spans="1:12" x14ac:dyDescent="0.25">
      <c r="A334" s="72"/>
      <c r="J334" s="72"/>
      <c r="K334" s="72"/>
      <c r="L334" s="72"/>
    </row>
    <row r="335" spans="1:12" x14ac:dyDescent="0.25">
      <c r="A335" s="72"/>
      <c r="J335" s="72"/>
      <c r="K335" s="72"/>
      <c r="L335" s="72"/>
    </row>
    <row r="336" spans="1:12" x14ac:dyDescent="0.25">
      <c r="A336" s="72"/>
      <c r="J336" s="72"/>
      <c r="K336" s="72"/>
      <c r="L336" s="72"/>
    </row>
    <row r="337" spans="1:12" x14ac:dyDescent="0.25">
      <c r="A337" s="72"/>
      <c r="J337" s="72"/>
      <c r="K337" s="72"/>
      <c r="L337" s="72"/>
    </row>
    <row r="338" spans="1:12" x14ac:dyDescent="0.25">
      <c r="A338" s="72"/>
      <c r="J338" s="72"/>
      <c r="K338" s="72"/>
      <c r="L338" s="72"/>
    </row>
    <row r="339" spans="1:12" x14ac:dyDescent="0.25">
      <c r="A339" s="72"/>
      <c r="J339" s="72"/>
      <c r="K339" s="72"/>
      <c r="L339" s="72"/>
    </row>
    <row r="340" spans="1:12" x14ac:dyDescent="0.25">
      <c r="A340" s="72"/>
      <c r="J340" s="72"/>
      <c r="K340" s="72"/>
      <c r="L340" s="72"/>
    </row>
    <row r="341" spans="1:12" x14ac:dyDescent="0.25">
      <c r="A341" s="72"/>
      <c r="J341" s="72"/>
      <c r="K341" s="72"/>
      <c r="L341" s="72"/>
    </row>
    <row r="342" spans="1:12" x14ac:dyDescent="0.25">
      <c r="A342" s="72"/>
      <c r="J342" s="72"/>
      <c r="K342" s="72"/>
      <c r="L342" s="72"/>
    </row>
    <row r="343" spans="1:12" x14ac:dyDescent="0.25">
      <c r="A343" s="72"/>
      <c r="J343" s="72"/>
      <c r="K343" s="72"/>
      <c r="L343" s="72"/>
    </row>
    <row r="344" spans="1:12" x14ac:dyDescent="0.25">
      <c r="A344" s="72"/>
      <c r="J344" s="72"/>
      <c r="K344" s="72"/>
      <c r="L344" s="72"/>
    </row>
    <row r="345" spans="1:12" x14ac:dyDescent="0.25">
      <c r="A345" s="72"/>
      <c r="J345" s="72"/>
      <c r="K345" s="72"/>
      <c r="L345" s="72"/>
    </row>
    <row r="346" spans="1:12" x14ac:dyDescent="0.25">
      <c r="A346" s="72"/>
      <c r="J346" s="72"/>
      <c r="K346" s="72"/>
      <c r="L346" s="72"/>
    </row>
    <row r="347" spans="1:12" x14ac:dyDescent="0.25">
      <c r="A347" s="72"/>
      <c r="J347" s="72"/>
      <c r="K347" s="72"/>
      <c r="L347" s="72"/>
    </row>
    <row r="348" spans="1:12" x14ac:dyDescent="0.25">
      <c r="A348" s="72"/>
      <c r="J348" s="72"/>
      <c r="K348" s="72"/>
      <c r="L348" s="72"/>
    </row>
    <row r="349" spans="1:12" x14ac:dyDescent="0.25">
      <c r="A349" s="72"/>
      <c r="J349" s="72"/>
      <c r="K349" s="72"/>
      <c r="L349" s="72"/>
    </row>
    <row r="350" spans="1:12" x14ac:dyDescent="0.25">
      <c r="A350" s="72"/>
      <c r="J350" s="72"/>
      <c r="K350" s="72"/>
      <c r="L350" s="72"/>
    </row>
    <row r="351" spans="1:12" x14ac:dyDescent="0.25">
      <c r="A351" s="72"/>
      <c r="J351" s="72"/>
      <c r="K351" s="72"/>
      <c r="L351" s="72"/>
    </row>
    <row r="352" spans="1:12" x14ac:dyDescent="0.25">
      <c r="A352" s="72"/>
      <c r="J352" s="72"/>
      <c r="K352" s="72"/>
      <c r="L352" s="72"/>
    </row>
    <row r="353" spans="1:12" x14ac:dyDescent="0.25">
      <c r="A353" s="72"/>
      <c r="J353" s="72"/>
      <c r="K353" s="72"/>
      <c r="L353" s="72"/>
    </row>
    <row r="354" spans="1:12" x14ac:dyDescent="0.25">
      <c r="A354" s="72"/>
      <c r="J354" s="72"/>
      <c r="K354" s="72"/>
      <c r="L354" s="72"/>
    </row>
    <row r="355" spans="1:12" x14ac:dyDescent="0.25">
      <c r="A355" s="72"/>
      <c r="J355" s="72"/>
      <c r="K355" s="72"/>
      <c r="L355" s="72"/>
    </row>
    <row r="356" spans="1:12" x14ac:dyDescent="0.25">
      <c r="A356" s="72"/>
      <c r="J356" s="72"/>
      <c r="K356" s="72"/>
      <c r="L356" s="72"/>
    </row>
    <row r="357" spans="1:12" x14ac:dyDescent="0.25">
      <c r="A357" s="72"/>
      <c r="J357" s="72"/>
      <c r="K357" s="72"/>
      <c r="L357" s="72"/>
    </row>
    <row r="358" spans="1:12" x14ac:dyDescent="0.25">
      <c r="A358" s="72"/>
      <c r="J358" s="72"/>
      <c r="K358" s="72"/>
      <c r="L358" s="72"/>
    </row>
    <row r="359" spans="1:12" x14ac:dyDescent="0.25">
      <c r="A359" s="72"/>
      <c r="J359" s="72"/>
      <c r="K359" s="72"/>
      <c r="L359" s="72"/>
    </row>
    <row r="360" spans="1:12" x14ac:dyDescent="0.25">
      <c r="A360" s="72"/>
      <c r="J360" s="72"/>
      <c r="K360" s="72"/>
      <c r="L360" s="72"/>
    </row>
    <row r="361" spans="1:12" x14ac:dyDescent="0.25">
      <c r="A361" s="72"/>
      <c r="J361" s="72"/>
      <c r="K361" s="72"/>
      <c r="L361" s="72"/>
    </row>
    <row r="362" spans="1:12" x14ac:dyDescent="0.25">
      <c r="A362" s="72"/>
      <c r="J362" s="72"/>
      <c r="K362" s="72"/>
      <c r="L362" s="72"/>
    </row>
    <row r="363" spans="1:12" x14ac:dyDescent="0.25">
      <c r="A363" s="72"/>
      <c r="J363" s="72"/>
      <c r="K363" s="72"/>
      <c r="L363" s="72"/>
    </row>
    <row r="364" spans="1:12" x14ac:dyDescent="0.25">
      <c r="A364" s="72"/>
      <c r="J364" s="72"/>
      <c r="K364" s="72"/>
      <c r="L364" s="72"/>
    </row>
    <row r="365" spans="1:12" x14ac:dyDescent="0.25">
      <c r="A365" s="72"/>
      <c r="J365" s="72"/>
      <c r="K365" s="72"/>
      <c r="L365" s="72"/>
    </row>
    <row r="366" spans="1:12" x14ac:dyDescent="0.25">
      <c r="A366" s="72"/>
      <c r="J366" s="72"/>
      <c r="K366" s="72"/>
      <c r="L366" s="72"/>
    </row>
    <row r="367" spans="1:12" x14ac:dyDescent="0.25">
      <c r="A367" s="72"/>
      <c r="J367" s="72"/>
      <c r="K367" s="72"/>
      <c r="L367" s="72"/>
    </row>
    <row r="368" spans="1:12" x14ac:dyDescent="0.25">
      <c r="A368" s="72"/>
      <c r="J368" s="72"/>
      <c r="K368" s="72"/>
      <c r="L368" s="72"/>
    </row>
    <row r="369" spans="1:12" x14ac:dyDescent="0.25">
      <c r="A369" s="72"/>
      <c r="J369" s="72"/>
      <c r="K369" s="72"/>
      <c r="L369" s="72"/>
    </row>
    <row r="370" spans="1:12" x14ac:dyDescent="0.25">
      <c r="A370" s="72"/>
      <c r="J370" s="72"/>
      <c r="K370" s="72"/>
      <c r="L370" s="72"/>
    </row>
    <row r="371" spans="1:12" x14ac:dyDescent="0.25">
      <c r="A371" s="72"/>
      <c r="J371" s="72"/>
      <c r="K371" s="72"/>
      <c r="L371" s="72"/>
    </row>
    <row r="372" spans="1:12" x14ac:dyDescent="0.25">
      <c r="A372" s="72"/>
      <c r="J372" s="72"/>
      <c r="K372" s="72"/>
      <c r="L372" s="72"/>
    </row>
    <row r="373" spans="1:12" x14ac:dyDescent="0.25">
      <c r="A373" s="72"/>
      <c r="J373" s="72"/>
      <c r="K373" s="72"/>
      <c r="L373" s="72"/>
    </row>
    <row r="374" spans="1:12" x14ac:dyDescent="0.25">
      <c r="A374" s="72"/>
      <c r="J374" s="72"/>
      <c r="K374" s="72"/>
      <c r="L374" s="72"/>
    </row>
    <row r="375" spans="1:12" x14ac:dyDescent="0.25">
      <c r="A375" s="72"/>
      <c r="J375" s="72"/>
      <c r="K375" s="72"/>
      <c r="L375" s="72"/>
    </row>
    <row r="376" spans="1:12" x14ac:dyDescent="0.25">
      <c r="A376" s="72"/>
      <c r="J376" s="72"/>
      <c r="K376" s="72"/>
      <c r="L376" s="72"/>
    </row>
    <row r="377" spans="1:12" x14ac:dyDescent="0.25">
      <c r="A377" s="72"/>
      <c r="J377" s="72"/>
      <c r="K377" s="72"/>
      <c r="L377" s="72"/>
    </row>
    <row r="378" spans="1:12" x14ac:dyDescent="0.25">
      <c r="A378" s="72"/>
      <c r="J378" s="72"/>
      <c r="K378" s="72"/>
      <c r="L378" s="72"/>
    </row>
    <row r="379" spans="1:12" x14ac:dyDescent="0.25">
      <c r="A379" s="72"/>
      <c r="J379" s="72"/>
      <c r="K379" s="72"/>
      <c r="L379" s="72"/>
    </row>
    <row r="380" spans="1:12" x14ac:dyDescent="0.25">
      <c r="A380" s="72"/>
      <c r="J380" s="72"/>
      <c r="K380" s="72"/>
      <c r="L380" s="72"/>
    </row>
    <row r="381" spans="1:12" x14ac:dyDescent="0.25">
      <c r="A381" s="72"/>
      <c r="J381" s="72"/>
      <c r="K381" s="72"/>
      <c r="L381" s="72"/>
    </row>
    <row r="382" spans="1:12" x14ac:dyDescent="0.25">
      <c r="A382" s="72"/>
      <c r="J382" s="72"/>
      <c r="K382" s="72"/>
      <c r="L382" s="72"/>
    </row>
    <row r="383" spans="1:12" x14ac:dyDescent="0.25">
      <c r="A383" s="72"/>
      <c r="J383" s="72"/>
      <c r="K383" s="72"/>
      <c r="L383" s="72"/>
    </row>
    <row r="384" spans="1:12" x14ac:dyDescent="0.25">
      <c r="A384" s="72"/>
      <c r="J384" s="72"/>
      <c r="K384" s="72"/>
      <c r="L384" s="72"/>
    </row>
    <row r="385" spans="1:12" x14ac:dyDescent="0.25">
      <c r="A385" s="72"/>
      <c r="J385" s="72"/>
      <c r="K385" s="72"/>
      <c r="L385" s="72"/>
    </row>
    <row r="386" spans="1:12" x14ac:dyDescent="0.25">
      <c r="A386" s="72"/>
      <c r="J386" s="72"/>
      <c r="K386" s="72"/>
      <c r="L386" s="72"/>
    </row>
    <row r="387" spans="1:12" x14ac:dyDescent="0.25">
      <c r="A387" s="72"/>
      <c r="J387" s="72"/>
      <c r="K387" s="72"/>
      <c r="L387" s="72"/>
    </row>
    <row r="388" spans="1:12" x14ac:dyDescent="0.25">
      <c r="A388" s="72"/>
      <c r="J388" s="72"/>
      <c r="K388" s="72"/>
      <c r="L388" s="72"/>
    </row>
    <row r="389" spans="1:12" x14ac:dyDescent="0.25">
      <c r="A389" s="72"/>
      <c r="J389" s="72"/>
      <c r="K389" s="72"/>
      <c r="L389" s="72"/>
    </row>
    <row r="390" spans="1:12" x14ac:dyDescent="0.25">
      <c r="A390" s="72"/>
      <c r="J390" s="72"/>
      <c r="K390" s="72"/>
      <c r="L390" s="72"/>
    </row>
    <row r="391" spans="1:12" x14ac:dyDescent="0.25">
      <c r="A391" s="72"/>
      <c r="J391" s="72"/>
      <c r="K391" s="72"/>
      <c r="L391" s="72"/>
    </row>
    <row r="392" spans="1:12" x14ac:dyDescent="0.25">
      <c r="A392" s="72"/>
      <c r="J392" s="72"/>
      <c r="K392" s="72"/>
      <c r="L392" s="72"/>
    </row>
    <row r="393" spans="1:12" x14ac:dyDescent="0.25">
      <c r="A393" s="72"/>
      <c r="J393" s="72"/>
      <c r="K393" s="72"/>
      <c r="L393" s="72"/>
    </row>
    <row r="394" spans="1:12" x14ac:dyDescent="0.25">
      <c r="A394" s="72"/>
      <c r="J394" s="72"/>
      <c r="K394" s="72"/>
      <c r="L394" s="72"/>
    </row>
    <row r="395" spans="1:12" x14ac:dyDescent="0.25">
      <c r="A395" s="72"/>
      <c r="J395" s="72"/>
      <c r="K395" s="72"/>
      <c r="L395" s="72"/>
    </row>
    <row r="396" spans="1:12" x14ac:dyDescent="0.25">
      <c r="A396" s="72"/>
      <c r="J396" s="72"/>
      <c r="K396" s="72"/>
      <c r="L396" s="72"/>
    </row>
    <row r="397" spans="1:12" x14ac:dyDescent="0.25">
      <c r="A397" s="72"/>
      <c r="J397" s="72"/>
      <c r="K397" s="72"/>
      <c r="L397" s="72"/>
    </row>
    <row r="398" spans="1:12" x14ac:dyDescent="0.25">
      <c r="A398" s="72"/>
      <c r="J398" s="72"/>
      <c r="K398" s="72"/>
      <c r="L398" s="72"/>
    </row>
    <row r="399" spans="1:12" x14ac:dyDescent="0.25">
      <c r="A399" s="72"/>
      <c r="J399" s="72"/>
      <c r="K399" s="72"/>
      <c r="L399" s="72"/>
    </row>
    <row r="400" spans="1:12" x14ac:dyDescent="0.25">
      <c r="A400" s="72"/>
      <c r="J400" s="72"/>
      <c r="K400" s="72"/>
      <c r="L400" s="72"/>
    </row>
    <row r="401" spans="1:12" x14ac:dyDescent="0.25">
      <c r="A401" s="72"/>
      <c r="J401" s="72"/>
      <c r="K401" s="72"/>
      <c r="L401" s="72"/>
    </row>
    <row r="402" spans="1:12" x14ac:dyDescent="0.25">
      <c r="A402" s="72"/>
      <c r="J402" s="72"/>
      <c r="K402" s="72"/>
      <c r="L402" s="72"/>
    </row>
    <row r="403" spans="1:12" x14ac:dyDescent="0.25">
      <c r="A403" s="72"/>
      <c r="J403" s="72"/>
      <c r="K403" s="72"/>
      <c r="L403" s="72"/>
    </row>
    <row r="404" spans="1:12" x14ac:dyDescent="0.25">
      <c r="A404" s="72"/>
      <c r="J404" s="72"/>
      <c r="K404" s="72"/>
      <c r="L404" s="72"/>
    </row>
    <row r="405" spans="1:12" x14ac:dyDescent="0.25">
      <c r="A405" s="72"/>
      <c r="J405" s="72"/>
      <c r="K405" s="72"/>
      <c r="L405" s="72"/>
    </row>
    <row r="406" spans="1:12" x14ac:dyDescent="0.25">
      <c r="A406" s="72"/>
      <c r="J406" s="72"/>
      <c r="K406" s="72"/>
      <c r="L406" s="72"/>
    </row>
    <row r="407" spans="1:12" x14ac:dyDescent="0.25">
      <c r="A407" s="72"/>
      <c r="J407" s="72"/>
      <c r="K407" s="72"/>
      <c r="L407" s="72"/>
    </row>
    <row r="408" spans="1:12" x14ac:dyDescent="0.25">
      <c r="A408" s="72"/>
      <c r="J408" s="72"/>
      <c r="K408" s="72"/>
      <c r="L408" s="72"/>
    </row>
    <row r="409" spans="1:12" x14ac:dyDescent="0.25">
      <c r="A409" s="72"/>
      <c r="J409" s="72"/>
      <c r="K409" s="72"/>
      <c r="L409" s="72"/>
    </row>
    <row r="410" spans="1:12" x14ac:dyDescent="0.25">
      <c r="A410" s="72"/>
      <c r="J410" s="72"/>
      <c r="K410" s="72"/>
      <c r="L410" s="72"/>
    </row>
    <row r="411" spans="1:12" x14ac:dyDescent="0.25">
      <c r="A411" s="72"/>
      <c r="J411" s="72"/>
      <c r="K411" s="72"/>
      <c r="L411" s="72"/>
    </row>
    <row r="412" spans="1:12" x14ac:dyDescent="0.25">
      <c r="A412" s="72"/>
      <c r="J412" s="72"/>
      <c r="K412" s="72"/>
      <c r="L412" s="72"/>
    </row>
    <row r="413" spans="1:12" x14ac:dyDescent="0.25">
      <c r="A413" s="72"/>
      <c r="J413" s="72"/>
      <c r="K413" s="72"/>
      <c r="L413" s="72"/>
    </row>
    <row r="414" spans="1:12" x14ac:dyDescent="0.25">
      <c r="A414" s="72"/>
      <c r="J414" s="72"/>
      <c r="K414" s="72"/>
      <c r="L414" s="72"/>
    </row>
    <row r="415" spans="1:12" x14ac:dyDescent="0.25">
      <c r="A415" s="72"/>
      <c r="J415" s="72"/>
      <c r="K415" s="72"/>
      <c r="L415" s="72"/>
    </row>
    <row r="416" spans="1:12" x14ac:dyDescent="0.25">
      <c r="A416" s="72"/>
      <c r="J416" s="72"/>
      <c r="K416" s="72"/>
      <c r="L416" s="72"/>
    </row>
    <row r="417" spans="1:12" x14ac:dyDescent="0.25">
      <c r="A417" s="72"/>
      <c r="J417" s="72"/>
      <c r="K417" s="72"/>
      <c r="L417" s="72"/>
    </row>
    <row r="418" spans="1:12" x14ac:dyDescent="0.25">
      <c r="A418" s="72"/>
      <c r="J418" s="72"/>
      <c r="K418" s="72"/>
      <c r="L418" s="72"/>
    </row>
    <row r="419" spans="1:12" x14ac:dyDescent="0.25">
      <c r="A419" s="72"/>
      <c r="J419" s="72"/>
      <c r="K419" s="72"/>
      <c r="L419" s="72"/>
    </row>
    <row r="420" spans="1:12" x14ac:dyDescent="0.25">
      <c r="A420" s="72"/>
      <c r="J420" s="72"/>
      <c r="K420" s="72"/>
      <c r="L420" s="72"/>
    </row>
    <row r="421" spans="1:12" x14ac:dyDescent="0.25">
      <c r="A421" s="72"/>
      <c r="J421" s="72"/>
      <c r="K421" s="72"/>
      <c r="L421" s="72"/>
    </row>
    <row r="422" spans="1:12" x14ac:dyDescent="0.25">
      <c r="A422" s="72"/>
      <c r="J422" s="72"/>
      <c r="K422" s="72"/>
      <c r="L422" s="72"/>
    </row>
    <row r="423" spans="1:12" x14ac:dyDescent="0.25">
      <c r="A423" s="72"/>
      <c r="J423" s="72"/>
      <c r="K423" s="72"/>
      <c r="L423" s="72"/>
    </row>
    <row r="424" spans="1:12" x14ac:dyDescent="0.25">
      <c r="A424" s="72"/>
      <c r="J424" s="72"/>
      <c r="K424" s="72"/>
      <c r="L424" s="72"/>
    </row>
    <row r="425" spans="1:12" x14ac:dyDescent="0.25">
      <c r="A425" s="72"/>
      <c r="J425" s="72"/>
      <c r="K425" s="72"/>
      <c r="L425" s="72"/>
    </row>
    <row r="426" spans="1:12" x14ac:dyDescent="0.25">
      <c r="A426" s="72"/>
      <c r="J426" s="72"/>
      <c r="K426" s="72"/>
      <c r="L426" s="72"/>
    </row>
    <row r="427" spans="1:12" x14ac:dyDescent="0.25">
      <c r="A427" s="72"/>
      <c r="J427" s="72"/>
      <c r="K427" s="72"/>
      <c r="L427" s="72"/>
    </row>
    <row r="428" spans="1:12" x14ac:dyDescent="0.25">
      <c r="A428" s="72"/>
      <c r="J428" s="72"/>
      <c r="K428" s="72"/>
      <c r="L428" s="72"/>
    </row>
    <row r="429" spans="1:12" x14ac:dyDescent="0.25">
      <c r="A429" s="72"/>
      <c r="J429" s="72"/>
      <c r="K429" s="72"/>
      <c r="L429" s="72"/>
    </row>
    <row r="430" spans="1:12" x14ac:dyDescent="0.25">
      <c r="A430" s="72"/>
      <c r="J430" s="72"/>
      <c r="K430" s="72"/>
      <c r="L430" s="72"/>
    </row>
    <row r="431" spans="1:12" x14ac:dyDescent="0.25">
      <c r="A431" s="72"/>
      <c r="J431" s="72"/>
      <c r="K431" s="72"/>
      <c r="L431" s="72"/>
    </row>
    <row r="432" spans="1:12" x14ac:dyDescent="0.25">
      <c r="A432" s="72"/>
      <c r="J432" s="72"/>
      <c r="K432" s="72"/>
      <c r="L432" s="72"/>
    </row>
    <row r="433" spans="1:12" x14ac:dyDescent="0.25">
      <c r="A433" s="72"/>
      <c r="J433" s="72"/>
      <c r="K433" s="72"/>
      <c r="L433" s="72"/>
    </row>
    <row r="434" spans="1:12" x14ac:dyDescent="0.25">
      <c r="A434" s="72"/>
      <c r="J434" s="72"/>
      <c r="K434" s="72"/>
      <c r="L434" s="72"/>
    </row>
    <row r="435" spans="1:12" x14ac:dyDescent="0.25">
      <c r="A435" s="72"/>
      <c r="J435" s="72"/>
      <c r="K435" s="72"/>
      <c r="L435" s="72"/>
    </row>
    <row r="436" spans="1:12" x14ac:dyDescent="0.25">
      <c r="A436" s="72"/>
      <c r="J436" s="72"/>
      <c r="K436" s="72"/>
      <c r="L436" s="72"/>
    </row>
    <row r="437" spans="1:12" x14ac:dyDescent="0.25">
      <c r="A437" s="72"/>
      <c r="J437" s="72"/>
      <c r="K437" s="72"/>
      <c r="L437" s="72"/>
    </row>
    <row r="438" spans="1:12" x14ac:dyDescent="0.25">
      <c r="A438" s="72"/>
      <c r="J438" s="72"/>
      <c r="K438" s="72"/>
      <c r="L438" s="72"/>
    </row>
    <row r="439" spans="1:12" x14ac:dyDescent="0.25">
      <c r="A439" s="72"/>
      <c r="J439" s="72"/>
      <c r="K439" s="72"/>
      <c r="L439" s="72"/>
    </row>
    <row r="440" spans="1:12" x14ac:dyDescent="0.25">
      <c r="A440" s="72"/>
      <c r="J440" s="72"/>
      <c r="K440" s="72"/>
      <c r="L440" s="72"/>
    </row>
    <row r="441" spans="1:12" x14ac:dyDescent="0.25">
      <c r="A441" s="72"/>
      <c r="J441" s="72"/>
      <c r="K441" s="72"/>
      <c r="L441" s="72"/>
    </row>
    <row r="442" spans="1:12" x14ac:dyDescent="0.25">
      <c r="A442" s="72"/>
      <c r="J442" s="72"/>
      <c r="K442" s="72"/>
      <c r="L442" s="72"/>
    </row>
    <row r="443" spans="1:12" x14ac:dyDescent="0.25">
      <c r="A443" s="72"/>
      <c r="J443" s="72"/>
      <c r="K443" s="72"/>
      <c r="L443" s="72"/>
    </row>
    <row r="444" spans="1:12" x14ac:dyDescent="0.25">
      <c r="A444" s="72"/>
      <c r="J444" s="72"/>
      <c r="K444" s="72"/>
      <c r="L444" s="72"/>
    </row>
    <row r="445" spans="1:12" x14ac:dyDescent="0.25">
      <c r="A445" s="72"/>
      <c r="J445" s="72"/>
      <c r="K445" s="72"/>
      <c r="L445" s="72"/>
    </row>
    <row r="446" spans="1:12" x14ac:dyDescent="0.25">
      <c r="A446" s="72"/>
      <c r="J446" s="72"/>
      <c r="K446" s="72"/>
      <c r="L446" s="72"/>
    </row>
    <row r="447" spans="1:12" x14ac:dyDescent="0.25">
      <c r="A447" s="72"/>
      <c r="J447" s="72"/>
      <c r="K447" s="72"/>
      <c r="L447" s="72"/>
    </row>
    <row r="448" spans="1:12" x14ac:dyDescent="0.25">
      <c r="A448" s="72"/>
      <c r="J448" s="72"/>
      <c r="K448" s="72"/>
      <c r="L448" s="72"/>
    </row>
    <row r="449" spans="1:12" x14ac:dyDescent="0.25">
      <c r="A449" s="72"/>
      <c r="J449" s="72"/>
      <c r="K449" s="72"/>
      <c r="L449" s="72"/>
    </row>
    <row r="450" spans="1:12" x14ac:dyDescent="0.25">
      <c r="A450" s="72"/>
      <c r="J450" s="72"/>
      <c r="K450" s="72"/>
      <c r="L450" s="72"/>
    </row>
    <row r="451" spans="1:12" x14ac:dyDescent="0.25">
      <c r="A451" s="72"/>
      <c r="J451" s="72"/>
      <c r="K451" s="72"/>
      <c r="L451" s="72"/>
    </row>
    <row r="452" spans="1:12" x14ac:dyDescent="0.25">
      <c r="A452" s="72"/>
      <c r="J452" s="72"/>
      <c r="K452" s="72"/>
      <c r="L452" s="72"/>
    </row>
    <row r="453" spans="1:12" x14ac:dyDescent="0.25">
      <c r="A453" s="72"/>
      <c r="J453" s="72"/>
      <c r="K453" s="72"/>
      <c r="L453" s="72"/>
    </row>
    <row r="454" spans="1:12" x14ac:dyDescent="0.25">
      <c r="A454" s="72"/>
      <c r="J454" s="72"/>
      <c r="K454" s="72"/>
      <c r="L454" s="72"/>
    </row>
    <row r="455" spans="1:12" x14ac:dyDescent="0.25">
      <c r="A455" s="72"/>
      <c r="J455" s="72"/>
      <c r="K455" s="72"/>
      <c r="L455" s="72"/>
    </row>
    <row r="456" spans="1:12" x14ac:dyDescent="0.25">
      <c r="A456" s="72"/>
      <c r="J456" s="72"/>
      <c r="K456" s="72"/>
      <c r="L456" s="72"/>
    </row>
    <row r="457" spans="1:12" x14ac:dyDescent="0.25">
      <c r="A457" s="72"/>
      <c r="J457" s="72"/>
      <c r="K457" s="72"/>
      <c r="L457" s="72"/>
    </row>
    <row r="458" spans="1:12" x14ac:dyDescent="0.25">
      <c r="A458" s="72"/>
      <c r="J458" s="72"/>
      <c r="K458" s="72"/>
      <c r="L458" s="72"/>
    </row>
    <row r="459" spans="1:12" x14ac:dyDescent="0.25">
      <c r="A459" s="72"/>
      <c r="J459" s="72"/>
      <c r="K459" s="72"/>
      <c r="L459" s="72"/>
    </row>
    <row r="460" spans="1:12" x14ac:dyDescent="0.25">
      <c r="A460" s="72"/>
      <c r="J460" s="72"/>
      <c r="K460" s="72"/>
      <c r="L460" s="72"/>
    </row>
    <row r="461" spans="1:12" x14ac:dyDescent="0.25">
      <c r="A461" s="72"/>
      <c r="J461" s="72"/>
      <c r="K461" s="72"/>
      <c r="L461" s="72"/>
    </row>
    <row r="462" spans="1:12" x14ac:dyDescent="0.25">
      <c r="A462" s="72"/>
      <c r="J462" s="72"/>
      <c r="K462" s="72"/>
      <c r="L462" s="72"/>
    </row>
    <row r="463" spans="1:12" x14ac:dyDescent="0.25">
      <c r="A463" s="72"/>
      <c r="J463" s="72"/>
      <c r="K463" s="72"/>
      <c r="L463" s="72"/>
    </row>
    <row r="464" spans="1:12" x14ac:dyDescent="0.25">
      <c r="A464" s="72"/>
      <c r="J464" s="72"/>
      <c r="K464" s="72"/>
      <c r="L464" s="72"/>
    </row>
    <row r="465" spans="1:12" x14ac:dyDescent="0.25">
      <c r="A465" s="72"/>
      <c r="J465" s="72"/>
      <c r="K465" s="72"/>
      <c r="L465" s="72"/>
    </row>
    <row r="466" spans="1:12" x14ac:dyDescent="0.25">
      <c r="A466" s="72"/>
      <c r="J466" s="72"/>
      <c r="K466" s="72"/>
      <c r="L466" s="72"/>
    </row>
    <row r="467" spans="1:12" x14ac:dyDescent="0.25">
      <c r="A467" s="72"/>
      <c r="J467" s="72"/>
      <c r="K467" s="72"/>
      <c r="L467" s="72"/>
    </row>
    <row r="468" spans="1:12" x14ac:dyDescent="0.25">
      <c r="A468" s="72"/>
      <c r="J468" s="72"/>
      <c r="K468" s="72"/>
      <c r="L468" s="72"/>
    </row>
    <row r="469" spans="1:12" x14ac:dyDescent="0.25">
      <c r="A469" s="72"/>
      <c r="J469" s="72"/>
      <c r="K469" s="72"/>
      <c r="L469" s="72"/>
    </row>
    <row r="470" spans="1:12" x14ac:dyDescent="0.25">
      <c r="A470" s="72"/>
      <c r="J470" s="72"/>
      <c r="K470" s="72"/>
      <c r="L470" s="72"/>
    </row>
    <row r="471" spans="1:12" x14ac:dyDescent="0.25">
      <c r="A471" s="72"/>
      <c r="J471" s="72"/>
      <c r="K471" s="72"/>
      <c r="L471" s="72"/>
    </row>
    <row r="472" spans="1:12" x14ac:dyDescent="0.25">
      <c r="A472" s="72"/>
      <c r="J472" s="72"/>
      <c r="K472" s="72"/>
      <c r="L472" s="72"/>
    </row>
    <row r="473" spans="1:12" x14ac:dyDescent="0.25">
      <c r="A473" s="72"/>
      <c r="J473" s="72"/>
      <c r="K473" s="72"/>
      <c r="L473" s="72"/>
    </row>
    <row r="474" spans="1:12" x14ac:dyDescent="0.25">
      <c r="A474" s="72"/>
      <c r="J474" s="72"/>
      <c r="K474" s="72"/>
      <c r="L474" s="72"/>
    </row>
    <row r="475" spans="1:12" x14ac:dyDescent="0.25">
      <c r="A475" s="72"/>
      <c r="J475" s="72"/>
      <c r="K475" s="72"/>
      <c r="L475" s="72"/>
    </row>
    <row r="476" spans="1:12" x14ac:dyDescent="0.25">
      <c r="A476" s="72"/>
      <c r="J476" s="72"/>
      <c r="K476" s="72"/>
      <c r="L476" s="72"/>
    </row>
    <row r="477" spans="1:12" x14ac:dyDescent="0.25">
      <c r="A477" s="72"/>
      <c r="J477" s="72"/>
      <c r="K477" s="72"/>
      <c r="L477" s="72"/>
    </row>
    <row r="478" spans="1:12" x14ac:dyDescent="0.25">
      <c r="A478" s="72"/>
      <c r="J478" s="72"/>
      <c r="K478" s="72"/>
      <c r="L478" s="72"/>
    </row>
    <row r="479" spans="1:12" x14ac:dyDescent="0.25">
      <c r="A479" s="72"/>
      <c r="J479" s="72"/>
      <c r="K479" s="72"/>
      <c r="L479" s="72"/>
    </row>
    <row r="480" spans="1:12" x14ac:dyDescent="0.25">
      <c r="A480" s="72"/>
      <c r="J480" s="72"/>
      <c r="K480" s="72"/>
      <c r="L480" s="72"/>
    </row>
    <row r="481" spans="1:12" x14ac:dyDescent="0.25">
      <c r="A481" s="72"/>
      <c r="J481" s="72"/>
      <c r="K481" s="72"/>
      <c r="L481" s="72"/>
    </row>
    <row r="482" spans="1:12" x14ac:dyDescent="0.25">
      <c r="A482" s="72"/>
      <c r="J482" s="72"/>
      <c r="K482" s="72"/>
      <c r="L482" s="72"/>
    </row>
    <row r="483" spans="1:12" x14ac:dyDescent="0.25">
      <c r="A483" s="72"/>
      <c r="J483" s="72"/>
      <c r="K483" s="72"/>
      <c r="L483" s="72"/>
    </row>
    <row r="484" spans="1:12" x14ac:dyDescent="0.25">
      <c r="A484" s="72"/>
      <c r="J484" s="72"/>
      <c r="K484" s="72"/>
      <c r="L484" s="72"/>
    </row>
    <row r="485" spans="1:12" x14ac:dyDescent="0.25">
      <c r="A485" s="72"/>
      <c r="J485" s="72"/>
      <c r="K485" s="72"/>
      <c r="L485" s="72"/>
    </row>
    <row r="486" spans="1:12" x14ac:dyDescent="0.25">
      <c r="A486" s="72"/>
      <c r="J486" s="72"/>
      <c r="K486" s="72"/>
      <c r="L486" s="72"/>
    </row>
    <row r="487" spans="1:12" x14ac:dyDescent="0.25">
      <c r="A487" s="72"/>
      <c r="J487" s="72"/>
      <c r="K487" s="72"/>
      <c r="L487" s="72"/>
    </row>
    <row r="488" spans="1:12" x14ac:dyDescent="0.25">
      <c r="A488" s="72"/>
      <c r="J488" s="72"/>
      <c r="K488" s="72"/>
      <c r="L488" s="72"/>
    </row>
    <row r="489" spans="1:12" x14ac:dyDescent="0.25">
      <c r="A489" s="72"/>
      <c r="J489" s="72"/>
      <c r="K489" s="72"/>
      <c r="L489" s="72"/>
    </row>
    <row r="490" spans="1:12" x14ac:dyDescent="0.25">
      <c r="A490" s="72"/>
      <c r="J490" s="72"/>
      <c r="K490" s="72"/>
      <c r="L490" s="72"/>
    </row>
    <row r="491" spans="1:12" x14ac:dyDescent="0.25">
      <c r="A491" s="72"/>
      <c r="J491" s="72"/>
      <c r="K491" s="72"/>
      <c r="L491" s="72"/>
    </row>
    <row r="492" spans="1:12" x14ac:dyDescent="0.25">
      <c r="A492" s="72"/>
      <c r="J492" s="72"/>
      <c r="K492" s="72"/>
      <c r="L492" s="72"/>
    </row>
    <row r="493" spans="1:12" x14ac:dyDescent="0.25">
      <c r="A493" s="72"/>
      <c r="J493" s="72"/>
      <c r="K493" s="72"/>
      <c r="L493" s="72"/>
    </row>
    <row r="494" spans="1:12" x14ac:dyDescent="0.25">
      <c r="A494" s="72"/>
      <c r="J494" s="72"/>
      <c r="K494" s="72"/>
      <c r="L494" s="72"/>
    </row>
    <row r="495" spans="1:12" x14ac:dyDescent="0.25">
      <c r="A495" s="72"/>
      <c r="J495" s="72"/>
      <c r="K495" s="72"/>
      <c r="L495" s="72"/>
    </row>
    <row r="496" spans="1:12" x14ac:dyDescent="0.25">
      <c r="A496" s="72"/>
      <c r="J496" s="72"/>
      <c r="K496" s="72"/>
      <c r="L496" s="72"/>
    </row>
    <row r="497" spans="1:12" x14ac:dyDescent="0.25">
      <c r="A497" s="72"/>
      <c r="J497" s="72"/>
      <c r="K497" s="72"/>
      <c r="L497" s="72"/>
    </row>
    <row r="498" spans="1:12" x14ac:dyDescent="0.25">
      <c r="A498" s="72"/>
      <c r="J498" s="72"/>
      <c r="K498" s="72"/>
      <c r="L498" s="72"/>
    </row>
    <row r="499" spans="1:12" x14ac:dyDescent="0.25">
      <c r="A499" s="72"/>
      <c r="J499" s="72"/>
      <c r="K499" s="72"/>
      <c r="L499" s="72"/>
    </row>
    <row r="500" spans="1:12" x14ac:dyDescent="0.25">
      <c r="A500" s="72"/>
      <c r="J500" s="72"/>
      <c r="K500" s="72"/>
      <c r="L500" s="72"/>
    </row>
    <row r="501" spans="1:12" x14ac:dyDescent="0.25">
      <c r="A501" s="72"/>
      <c r="J501" s="72"/>
      <c r="K501" s="72"/>
      <c r="L501" s="72"/>
    </row>
    <row r="502" spans="1:12" x14ac:dyDescent="0.25">
      <c r="A502" s="72"/>
      <c r="J502" s="72"/>
      <c r="K502" s="72"/>
      <c r="L502" s="72"/>
    </row>
    <row r="503" spans="1:12" x14ac:dyDescent="0.25">
      <c r="A503" s="72"/>
      <c r="J503" s="72"/>
      <c r="K503" s="72"/>
      <c r="L503" s="72"/>
    </row>
    <row r="504" spans="1:12" x14ac:dyDescent="0.25">
      <c r="A504" s="72"/>
      <c r="J504" s="72"/>
      <c r="K504" s="72"/>
      <c r="L504" s="72"/>
    </row>
    <row r="505" spans="1:12" x14ac:dyDescent="0.25">
      <c r="A505" s="72"/>
      <c r="J505" s="72"/>
      <c r="K505" s="72"/>
      <c r="L505" s="72"/>
    </row>
    <row r="506" spans="1:12" x14ac:dyDescent="0.25">
      <c r="A506" s="72"/>
      <c r="J506" s="72"/>
      <c r="K506" s="72"/>
      <c r="L506" s="72"/>
    </row>
    <row r="507" spans="1:12" x14ac:dyDescent="0.25">
      <c r="A507" s="72"/>
      <c r="J507" s="72"/>
      <c r="K507" s="72"/>
      <c r="L507" s="72"/>
    </row>
    <row r="508" spans="1:12" x14ac:dyDescent="0.25">
      <c r="A508" s="72"/>
      <c r="J508" s="72"/>
      <c r="K508" s="72"/>
      <c r="L508" s="72"/>
    </row>
    <row r="509" spans="1:12" x14ac:dyDescent="0.25">
      <c r="A509" s="72"/>
      <c r="J509" s="72"/>
      <c r="K509" s="72"/>
      <c r="L509" s="72"/>
    </row>
    <row r="510" spans="1:12" x14ac:dyDescent="0.25">
      <c r="A510" s="72"/>
      <c r="J510" s="72"/>
      <c r="K510" s="72"/>
      <c r="L510" s="72"/>
    </row>
    <row r="511" spans="1:12" x14ac:dyDescent="0.25">
      <c r="A511" s="72"/>
      <c r="J511" s="72"/>
      <c r="K511" s="72"/>
      <c r="L511" s="72"/>
    </row>
    <row r="512" spans="1:12" x14ac:dyDescent="0.25">
      <c r="A512" s="72"/>
      <c r="J512" s="72"/>
      <c r="K512" s="72"/>
      <c r="L512" s="72"/>
    </row>
    <row r="513" spans="1:12" x14ac:dyDescent="0.25">
      <c r="A513" s="72"/>
      <c r="J513" s="72"/>
      <c r="K513" s="72"/>
      <c r="L513" s="72"/>
    </row>
    <row r="514" spans="1:12" x14ac:dyDescent="0.25">
      <c r="A514" s="72"/>
      <c r="J514" s="72"/>
      <c r="K514" s="72"/>
      <c r="L514" s="72"/>
    </row>
    <row r="515" spans="1:12" x14ac:dyDescent="0.25">
      <c r="A515" s="72"/>
      <c r="J515" s="72"/>
      <c r="K515" s="72"/>
      <c r="L515" s="72"/>
    </row>
    <row r="516" spans="1:12" x14ac:dyDescent="0.25">
      <c r="A516" s="72"/>
      <c r="J516" s="72"/>
      <c r="K516" s="72"/>
      <c r="L516" s="72"/>
    </row>
    <row r="517" spans="1:12" x14ac:dyDescent="0.25">
      <c r="A517" s="72"/>
      <c r="J517" s="72"/>
      <c r="K517" s="72"/>
      <c r="L517" s="72"/>
    </row>
    <row r="518" spans="1:12" x14ac:dyDescent="0.25">
      <c r="A518" s="72"/>
      <c r="J518" s="72"/>
      <c r="K518" s="72"/>
      <c r="L518" s="72"/>
    </row>
    <row r="519" spans="1:12" x14ac:dyDescent="0.25">
      <c r="A519" s="72"/>
      <c r="J519" s="72"/>
      <c r="K519" s="72"/>
      <c r="L519" s="72"/>
    </row>
    <row r="520" spans="1:12" x14ac:dyDescent="0.25">
      <c r="A520" s="72"/>
      <c r="J520" s="72"/>
      <c r="K520" s="72"/>
      <c r="L520" s="72"/>
    </row>
    <row r="521" spans="1:12" x14ac:dyDescent="0.25">
      <c r="A521" s="72"/>
      <c r="J521" s="72"/>
      <c r="K521" s="72"/>
      <c r="L521" s="72"/>
    </row>
    <row r="522" spans="1:12" x14ac:dyDescent="0.25">
      <c r="A522" s="72"/>
      <c r="J522" s="72"/>
      <c r="K522" s="72"/>
      <c r="L522" s="72"/>
    </row>
    <row r="523" spans="1:12" x14ac:dyDescent="0.25">
      <c r="A523" s="72"/>
      <c r="J523" s="72"/>
      <c r="K523" s="72"/>
      <c r="L523" s="72"/>
    </row>
    <row r="524" spans="1:12" x14ac:dyDescent="0.25">
      <c r="A524" s="72"/>
      <c r="J524" s="72"/>
      <c r="K524" s="72"/>
      <c r="L524" s="72"/>
    </row>
    <row r="525" spans="1:12" x14ac:dyDescent="0.25">
      <c r="A525" s="72"/>
      <c r="J525" s="72"/>
      <c r="K525" s="72"/>
      <c r="L525" s="72"/>
    </row>
    <row r="526" spans="1:12" x14ac:dyDescent="0.25">
      <c r="A526" s="72"/>
      <c r="J526" s="72"/>
      <c r="K526" s="72"/>
      <c r="L526" s="72"/>
    </row>
    <row r="527" spans="1:12" x14ac:dyDescent="0.25">
      <c r="A527" s="72"/>
      <c r="J527" s="72"/>
      <c r="K527" s="72"/>
      <c r="L527" s="72"/>
    </row>
    <row r="528" spans="1:12" x14ac:dyDescent="0.25">
      <c r="A528" s="72"/>
      <c r="J528" s="72"/>
      <c r="K528" s="72"/>
      <c r="L528" s="72"/>
    </row>
    <row r="529" spans="1:12" x14ac:dyDescent="0.25">
      <c r="A529" s="72"/>
      <c r="J529" s="72"/>
      <c r="K529" s="72"/>
      <c r="L529" s="72"/>
    </row>
    <row r="530" spans="1:12" x14ac:dyDescent="0.25">
      <c r="A530" s="72"/>
      <c r="J530" s="72"/>
      <c r="K530" s="72"/>
      <c r="L530" s="72"/>
    </row>
    <row r="531" spans="1:12" x14ac:dyDescent="0.25">
      <c r="A531" s="72"/>
      <c r="J531" s="72"/>
      <c r="K531" s="72"/>
      <c r="L531" s="72"/>
    </row>
    <row r="532" spans="1:12" x14ac:dyDescent="0.25">
      <c r="A532" s="72"/>
      <c r="J532" s="72"/>
      <c r="K532" s="72"/>
      <c r="L532" s="72"/>
    </row>
    <row r="533" spans="1:12" x14ac:dyDescent="0.25">
      <c r="A533" s="72"/>
      <c r="J533" s="72"/>
      <c r="K533" s="72"/>
      <c r="L533" s="72"/>
    </row>
    <row r="534" spans="1:12" x14ac:dyDescent="0.25">
      <c r="A534" s="72"/>
      <c r="J534" s="72"/>
      <c r="K534" s="72"/>
      <c r="L534" s="72"/>
    </row>
    <row r="535" spans="1:12" x14ac:dyDescent="0.25">
      <c r="A535" s="72"/>
      <c r="J535" s="72"/>
      <c r="K535" s="72"/>
      <c r="L535" s="72"/>
    </row>
    <row r="536" spans="1:12" x14ac:dyDescent="0.25">
      <c r="A536" s="72"/>
      <c r="J536" s="72"/>
      <c r="K536" s="72"/>
      <c r="L536" s="72"/>
    </row>
    <row r="537" spans="1:12" x14ac:dyDescent="0.25">
      <c r="A537" s="72"/>
      <c r="J537" s="72"/>
      <c r="K537" s="72"/>
      <c r="L537" s="72"/>
    </row>
    <row r="538" spans="1:12" x14ac:dyDescent="0.25">
      <c r="A538" s="72"/>
      <c r="J538" s="72"/>
      <c r="K538" s="72"/>
      <c r="L538" s="72"/>
    </row>
    <row r="539" spans="1:12" x14ac:dyDescent="0.25">
      <c r="A539" s="72"/>
      <c r="J539" s="72"/>
      <c r="K539" s="72"/>
      <c r="L539" s="72"/>
    </row>
    <row r="540" spans="1:12" x14ac:dyDescent="0.25">
      <c r="A540" s="72"/>
      <c r="J540" s="72"/>
      <c r="K540" s="72"/>
      <c r="L540" s="72"/>
    </row>
    <row r="541" spans="1:12" x14ac:dyDescent="0.25">
      <c r="A541" s="72"/>
      <c r="J541" s="72"/>
      <c r="K541" s="72"/>
      <c r="L541" s="72"/>
    </row>
    <row r="542" spans="1:12" x14ac:dyDescent="0.25">
      <c r="A542" s="72"/>
      <c r="J542" s="72"/>
      <c r="K542" s="72"/>
      <c r="L542" s="72"/>
    </row>
    <row r="543" spans="1:12" x14ac:dyDescent="0.25">
      <c r="A543" s="72"/>
      <c r="J543" s="72"/>
      <c r="K543" s="72"/>
      <c r="L543" s="72"/>
    </row>
    <row r="544" spans="1:12" x14ac:dyDescent="0.25">
      <c r="A544" s="72"/>
      <c r="J544" s="72"/>
      <c r="K544" s="72"/>
      <c r="L544" s="72"/>
    </row>
    <row r="545" spans="1:12" x14ac:dyDescent="0.25">
      <c r="A545" s="72"/>
      <c r="J545" s="72"/>
      <c r="K545" s="72"/>
      <c r="L545" s="72"/>
    </row>
    <row r="546" spans="1:12" x14ac:dyDescent="0.25">
      <c r="A546" s="72"/>
      <c r="J546" s="72"/>
      <c r="K546" s="72"/>
      <c r="L546" s="72"/>
    </row>
    <row r="547" spans="1:12" x14ac:dyDescent="0.25">
      <c r="A547" s="72"/>
      <c r="J547" s="72"/>
      <c r="K547" s="72"/>
      <c r="L547" s="72"/>
    </row>
    <row r="548" spans="1:12" x14ac:dyDescent="0.25">
      <c r="A548" s="72"/>
      <c r="J548" s="72"/>
      <c r="K548" s="72"/>
      <c r="L548" s="72"/>
    </row>
    <row r="549" spans="1:12" x14ac:dyDescent="0.25">
      <c r="A549" s="72"/>
      <c r="J549" s="72"/>
      <c r="K549" s="72"/>
      <c r="L549" s="72"/>
    </row>
    <row r="550" spans="1:12" x14ac:dyDescent="0.25">
      <c r="A550" s="72"/>
      <c r="J550" s="72"/>
      <c r="K550" s="72"/>
      <c r="L550" s="72"/>
    </row>
    <row r="551" spans="1:12" x14ac:dyDescent="0.25">
      <c r="A551" s="72"/>
      <c r="J551" s="72"/>
      <c r="K551" s="72"/>
      <c r="L551" s="72"/>
    </row>
    <row r="552" spans="1:12" x14ac:dyDescent="0.25">
      <c r="A552" s="72"/>
      <c r="J552" s="72"/>
      <c r="K552" s="72"/>
      <c r="L552" s="72"/>
    </row>
    <row r="553" spans="1:12" x14ac:dyDescent="0.25">
      <c r="A553" s="72"/>
      <c r="J553" s="72"/>
      <c r="K553" s="72"/>
      <c r="L553" s="72"/>
    </row>
    <row r="554" spans="1:12" x14ac:dyDescent="0.25">
      <c r="A554" s="72"/>
      <c r="J554" s="72"/>
      <c r="K554" s="72"/>
      <c r="L554" s="72"/>
    </row>
    <row r="555" spans="1:12" x14ac:dyDescent="0.25">
      <c r="A555" s="72"/>
      <c r="J555" s="72"/>
      <c r="K555" s="72"/>
      <c r="L555" s="72"/>
    </row>
    <row r="556" spans="1:12" x14ac:dyDescent="0.25">
      <c r="A556" s="72"/>
      <c r="J556" s="72"/>
      <c r="K556" s="72"/>
      <c r="L556" s="72"/>
    </row>
    <row r="557" spans="1:12" x14ac:dyDescent="0.25">
      <c r="A557" s="72"/>
      <c r="J557" s="72"/>
      <c r="K557" s="72"/>
      <c r="L557" s="72"/>
    </row>
    <row r="558" spans="1:12" x14ac:dyDescent="0.25">
      <c r="A558" s="72"/>
      <c r="J558" s="72"/>
      <c r="K558" s="72"/>
      <c r="L558" s="72"/>
    </row>
    <row r="559" spans="1:12" x14ac:dyDescent="0.25">
      <c r="A559" s="72"/>
      <c r="J559" s="72"/>
      <c r="K559" s="72"/>
      <c r="L559" s="72"/>
    </row>
    <row r="560" spans="1:12" x14ac:dyDescent="0.25">
      <c r="A560" s="72"/>
      <c r="J560" s="72"/>
      <c r="K560" s="72"/>
      <c r="L560" s="72"/>
    </row>
    <row r="561" spans="1:12" x14ac:dyDescent="0.25">
      <c r="A561" s="72"/>
      <c r="J561" s="72"/>
      <c r="K561" s="72"/>
      <c r="L561" s="72"/>
    </row>
    <row r="562" spans="1:12" x14ac:dyDescent="0.25">
      <c r="A562" s="72"/>
      <c r="J562" s="72"/>
      <c r="K562" s="72"/>
      <c r="L562" s="72"/>
    </row>
    <row r="563" spans="1:12" x14ac:dyDescent="0.25">
      <c r="A563" s="72"/>
      <c r="J563" s="72"/>
      <c r="K563" s="72"/>
      <c r="L563" s="72"/>
    </row>
    <row r="564" spans="1:12" x14ac:dyDescent="0.25">
      <c r="A564" s="72"/>
      <c r="J564" s="72"/>
      <c r="K564" s="72"/>
      <c r="L564" s="72"/>
    </row>
    <row r="565" spans="1:12" x14ac:dyDescent="0.25">
      <c r="A565" s="72"/>
      <c r="J565" s="72"/>
      <c r="K565" s="72"/>
      <c r="L565" s="72"/>
    </row>
    <row r="566" spans="1:12" x14ac:dyDescent="0.25">
      <c r="A566" s="72"/>
      <c r="J566" s="72"/>
      <c r="K566" s="72"/>
      <c r="L566" s="72"/>
    </row>
    <row r="567" spans="1:12" x14ac:dyDescent="0.25">
      <c r="A567" s="72"/>
      <c r="J567" s="72"/>
      <c r="K567" s="72"/>
      <c r="L567" s="72"/>
    </row>
    <row r="568" spans="1:12" x14ac:dyDescent="0.25">
      <c r="A568" s="72"/>
      <c r="J568" s="72"/>
      <c r="K568" s="72"/>
      <c r="L568" s="72"/>
    </row>
    <row r="569" spans="1:12" x14ac:dyDescent="0.25">
      <c r="A569" s="72"/>
      <c r="J569" s="72"/>
      <c r="K569" s="72"/>
      <c r="L569" s="72"/>
    </row>
    <row r="570" spans="1:12" x14ac:dyDescent="0.25">
      <c r="A570" s="72"/>
      <c r="J570" s="72"/>
      <c r="K570" s="72"/>
      <c r="L570" s="72"/>
    </row>
    <row r="571" spans="1:12" x14ac:dyDescent="0.25">
      <c r="A571" s="72"/>
      <c r="J571" s="72"/>
      <c r="K571" s="72"/>
      <c r="L571" s="72"/>
    </row>
    <row r="572" spans="1:12" x14ac:dyDescent="0.25">
      <c r="A572" s="72"/>
      <c r="J572" s="72"/>
      <c r="K572" s="72"/>
      <c r="L572" s="72"/>
    </row>
    <row r="573" spans="1:12" x14ac:dyDescent="0.25">
      <c r="A573" s="72"/>
      <c r="J573" s="72"/>
      <c r="K573" s="72"/>
      <c r="L573" s="72"/>
    </row>
    <row r="574" spans="1:12" x14ac:dyDescent="0.25">
      <c r="A574" s="72"/>
      <c r="J574" s="72"/>
      <c r="K574" s="72"/>
      <c r="L574" s="72"/>
    </row>
    <row r="575" spans="1:12" x14ac:dyDescent="0.25">
      <c r="A575" s="72"/>
      <c r="J575" s="72"/>
      <c r="K575" s="72"/>
      <c r="L575" s="72"/>
    </row>
    <row r="576" spans="1:12" x14ac:dyDescent="0.25">
      <c r="A576" s="72"/>
      <c r="J576" s="72"/>
      <c r="K576" s="72"/>
      <c r="L576" s="72"/>
    </row>
    <row r="577" spans="1:12" x14ac:dyDescent="0.25">
      <c r="A577" s="72"/>
      <c r="J577" s="72"/>
      <c r="K577" s="72"/>
      <c r="L577" s="72"/>
    </row>
    <row r="578" spans="1:12" x14ac:dyDescent="0.25">
      <c r="A578" s="72"/>
      <c r="J578" s="72"/>
      <c r="K578" s="72"/>
      <c r="L578" s="72"/>
    </row>
    <row r="579" spans="1:12" x14ac:dyDescent="0.25">
      <c r="A579" s="72"/>
      <c r="J579" s="72"/>
      <c r="K579" s="72"/>
      <c r="L579" s="72"/>
    </row>
    <row r="580" spans="1:12" x14ac:dyDescent="0.25">
      <c r="A580" s="72"/>
      <c r="J580" s="72"/>
      <c r="K580" s="72"/>
      <c r="L580" s="72"/>
    </row>
    <row r="581" spans="1:12" x14ac:dyDescent="0.25">
      <c r="A581" s="72"/>
      <c r="J581" s="72"/>
      <c r="K581" s="72"/>
      <c r="L581" s="72"/>
    </row>
    <row r="582" spans="1:12" x14ac:dyDescent="0.25">
      <c r="A582" s="72"/>
      <c r="J582" s="72"/>
      <c r="K582" s="72"/>
      <c r="L582" s="72"/>
    </row>
    <row r="583" spans="1:12" x14ac:dyDescent="0.25">
      <c r="A583" s="72"/>
      <c r="J583" s="72"/>
      <c r="K583" s="72"/>
      <c r="L583" s="72"/>
    </row>
    <row r="584" spans="1:12" x14ac:dyDescent="0.25">
      <c r="A584" s="72"/>
      <c r="J584" s="72"/>
      <c r="K584" s="72"/>
      <c r="L584" s="72"/>
    </row>
    <row r="585" spans="1:12" x14ac:dyDescent="0.25">
      <c r="A585" s="72"/>
      <c r="J585" s="72"/>
      <c r="K585" s="72"/>
      <c r="L585" s="72"/>
    </row>
    <row r="586" spans="1:12" x14ac:dyDescent="0.25">
      <c r="A586" s="72"/>
      <c r="J586" s="72"/>
      <c r="K586" s="72"/>
      <c r="L586" s="72"/>
    </row>
    <row r="587" spans="1:12" x14ac:dyDescent="0.25">
      <c r="A587" s="72"/>
      <c r="J587" s="72"/>
      <c r="K587" s="72"/>
      <c r="L587" s="72"/>
    </row>
    <row r="588" spans="1:12" x14ac:dyDescent="0.25">
      <c r="A588" s="72"/>
      <c r="J588" s="72"/>
      <c r="K588" s="72"/>
      <c r="L588" s="72"/>
    </row>
    <row r="589" spans="1:12" x14ac:dyDescent="0.25">
      <c r="A589" s="72"/>
      <c r="J589" s="72"/>
      <c r="K589" s="72"/>
      <c r="L589" s="72"/>
    </row>
    <row r="590" spans="1:12" x14ac:dyDescent="0.25">
      <c r="A590" s="72"/>
      <c r="J590" s="72"/>
      <c r="K590" s="72"/>
      <c r="L590" s="72"/>
    </row>
    <row r="591" spans="1:12" x14ac:dyDescent="0.25">
      <c r="A591" s="72"/>
      <c r="J591" s="72"/>
      <c r="K591" s="72"/>
      <c r="L591" s="72"/>
    </row>
    <row r="592" spans="1:12" x14ac:dyDescent="0.25">
      <c r="A592" s="72"/>
      <c r="J592" s="72"/>
      <c r="K592" s="72"/>
      <c r="L592" s="72"/>
    </row>
    <row r="593" spans="1:12" x14ac:dyDescent="0.25">
      <c r="A593" s="72"/>
      <c r="J593" s="72"/>
      <c r="K593" s="72"/>
      <c r="L593" s="72"/>
    </row>
    <row r="594" spans="1:12" x14ac:dyDescent="0.25">
      <c r="A594" s="72"/>
      <c r="J594" s="72"/>
      <c r="K594" s="72"/>
      <c r="L594" s="72"/>
    </row>
    <row r="595" spans="1:12" x14ac:dyDescent="0.25">
      <c r="A595" s="72"/>
      <c r="J595" s="72"/>
      <c r="K595" s="72"/>
      <c r="L595" s="72"/>
    </row>
    <row r="596" spans="1:12" x14ac:dyDescent="0.25">
      <c r="A596" s="72"/>
      <c r="J596" s="72"/>
      <c r="K596" s="72"/>
      <c r="L596" s="72"/>
    </row>
    <row r="597" spans="1:12" x14ac:dyDescent="0.25">
      <c r="A597" s="72"/>
      <c r="J597" s="72"/>
      <c r="K597" s="72"/>
      <c r="L597" s="72"/>
    </row>
    <row r="598" spans="1:12" x14ac:dyDescent="0.25">
      <c r="A598" s="72"/>
      <c r="J598" s="72"/>
      <c r="K598" s="72"/>
      <c r="L598" s="72"/>
    </row>
    <row r="599" spans="1:12" x14ac:dyDescent="0.25">
      <c r="A599" s="72"/>
      <c r="J599" s="72"/>
      <c r="K599" s="72"/>
      <c r="L599" s="72"/>
    </row>
    <row r="600" spans="1:12" x14ac:dyDescent="0.25">
      <c r="A600" s="72"/>
      <c r="J600" s="72"/>
      <c r="K600" s="72"/>
      <c r="L600" s="72"/>
    </row>
    <row r="601" spans="1:12" x14ac:dyDescent="0.25">
      <c r="A601" s="72"/>
      <c r="J601" s="72"/>
      <c r="K601" s="72"/>
      <c r="L601" s="72"/>
    </row>
    <row r="602" spans="1:12" x14ac:dyDescent="0.25">
      <c r="A602" s="72"/>
      <c r="J602" s="72"/>
      <c r="K602" s="72"/>
      <c r="L602" s="72"/>
    </row>
    <row r="603" spans="1:12" x14ac:dyDescent="0.25">
      <c r="A603" s="72"/>
      <c r="J603" s="72"/>
      <c r="K603" s="72"/>
      <c r="L603" s="72"/>
    </row>
    <row r="604" spans="1:12" x14ac:dyDescent="0.25">
      <c r="A604" s="72"/>
      <c r="J604" s="72"/>
      <c r="K604" s="72"/>
      <c r="L604" s="72"/>
    </row>
    <row r="605" spans="1:12" x14ac:dyDescent="0.25">
      <c r="A605" s="72"/>
      <c r="J605" s="72"/>
      <c r="K605" s="72"/>
      <c r="L605" s="72"/>
    </row>
    <row r="606" spans="1:12" x14ac:dyDescent="0.25">
      <c r="A606" s="72"/>
      <c r="J606" s="72"/>
      <c r="K606" s="72"/>
      <c r="L606" s="72"/>
    </row>
    <row r="607" spans="1:12" x14ac:dyDescent="0.25">
      <c r="A607" s="72"/>
      <c r="J607" s="72"/>
      <c r="K607" s="72"/>
      <c r="L607" s="72"/>
    </row>
    <row r="608" spans="1:12" x14ac:dyDescent="0.25">
      <c r="A608" s="72"/>
      <c r="J608" s="72"/>
      <c r="K608" s="72"/>
      <c r="L608" s="72"/>
    </row>
    <row r="609" spans="1:12" x14ac:dyDescent="0.25">
      <c r="A609" s="72"/>
      <c r="J609" s="72"/>
      <c r="K609" s="72"/>
      <c r="L609" s="72"/>
    </row>
    <row r="610" spans="1:12" x14ac:dyDescent="0.25">
      <c r="A610" s="72"/>
      <c r="J610" s="72"/>
      <c r="K610" s="72"/>
      <c r="L610" s="72"/>
    </row>
    <row r="611" spans="1:12" x14ac:dyDescent="0.25">
      <c r="A611" s="72"/>
      <c r="J611" s="72"/>
      <c r="K611" s="72"/>
      <c r="L611" s="72"/>
    </row>
    <row r="612" spans="1:12" x14ac:dyDescent="0.25">
      <c r="A612" s="72"/>
      <c r="J612" s="72"/>
      <c r="K612" s="72"/>
      <c r="L612" s="72"/>
    </row>
    <row r="613" spans="1:12" x14ac:dyDescent="0.25">
      <c r="A613" s="72"/>
      <c r="J613" s="72"/>
      <c r="K613" s="72"/>
      <c r="L613" s="72"/>
    </row>
    <row r="614" spans="1:12" x14ac:dyDescent="0.25">
      <c r="A614" s="72"/>
      <c r="J614" s="72"/>
      <c r="K614" s="72"/>
      <c r="L614" s="72"/>
    </row>
    <row r="615" spans="1:12" x14ac:dyDescent="0.25">
      <c r="A615" s="72"/>
      <c r="J615" s="72"/>
      <c r="K615" s="72"/>
      <c r="L615" s="72"/>
    </row>
    <row r="616" spans="1:12" x14ac:dyDescent="0.25">
      <c r="A616" s="72"/>
      <c r="J616" s="72"/>
      <c r="K616" s="72"/>
      <c r="L616" s="72"/>
    </row>
    <row r="617" spans="1:12" x14ac:dyDescent="0.25">
      <c r="A617" s="72"/>
      <c r="J617" s="72"/>
      <c r="K617" s="72"/>
      <c r="L617" s="72"/>
    </row>
    <row r="618" spans="1:12" x14ac:dyDescent="0.25">
      <c r="A618" s="72"/>
      <c r="J618" s="72"/>
      <c r="K618" s="72"/>
      <c r="L618" s="72"/>
    </row>
    <row r="619" spans="1:12" x14ac:dyDescent="0.25">
      <c r="A619" s="72"/>
      <c r="J619" s="72"/>
      <c r="K619" s="72"/>
      <c r="L619" s="72"/>
    </row>
    <row r="620" spans="1:12" x14ac:dyDescent="0.25">
      <c r="A620" s="72"/>
      <c r="J620" s="72"/>
      <c r="K620" s="72"/>
      <c r="L620" s="72"/>
    </row>
    <row r="621" spans="1:12" x14ac:dyDescent="0.25">
      <c r="A621" s="72"/>
      <c r="J621" s="72"/>
      <c r="K621" s="72"/>
      <c r="L621" s="72"/>
    </row>
    <row r="622" spans="1:12" x14ac:dyDescent="0.25">
      <c r="A622" s="72"/>
      <c r="J622" s="72"/>
      <c r="K622" s="72"/>
      <c r="L622" s="72"/>
    </row>
    <row r="623" spans="1:12" x14ac:dyDescent="0.25">
      <c r="A623" s="72"/>
      <c r="J623" s="72"/>
      <c r="K623" s="72"/>
      <c r="L623" s="72"/>
    </row>
    <row r="624" spans="1:12" x14ac:dyDescent="0.25">
      <c r="A624" s="72"/>
      <c r="J624" s="72"/>
      <c r="K624" s="72"/>
      <c r="L624" s="72"/>
    </row>
    <row r="625" spans="1:12" x14ac:dyDescent="0.25">
      <c r="A625" s="72"/>
      <c r="J625" s="72"/>
      <c r="K625" s="72"/>
      <c r="L625" s="72"/>
    </row>
    <row r="626" spans="1:12" x14ac:dyDescent="0.25">
      <c r="A626" s="72"/>
      <c r="J626" s="72"/>
      <c r="K626" s="72"/>
      <c r="L626" s="72"/>
    </row>
    <row r="627" spans="1:12" x14ac:dyDescent="0.25">
      <c r="A627" s="72"/>
      <c r="J627" s="72"/>
      <c r="K627" s="72"/>
      <c r="L627" s="72"/>
    </row>
    <row r="628" spans="1:12" x14ac:dyDescent="0.25">
      <c r="A628" s="72"/>
      <c r="J628" s="72"/>
      <c r="K628" s="72"/>
      <c r="L628" s="72"/>
    </row>
    <row r="629" spans="1:12" x14ac:dyDescent="0.25">
      <c r="A629" s="72"/>
      <c r="J629" s="72"/>
      <c r="K629" s="72"/>
      <c r="L629" s="72"/>
    </row>
    <row r="630" spans="1:12" x14ac:dyDescent="0.25">
      <c r="A630" s="72"/>
      <c r="J630" s="72"/>
      <c r="K630" s="72"/>
      <c r="L630" s="72"/>
    </row>
    <row r="631" spans="1:12" x14ac:dyDescent="0.25">
      <c r="A631" s="72"/>
      <c r="J631" s="72"/>
      <c r="K631" s="72"/>
      <c r="L631" s="72"/>
    </row>
    <row r="632" spans="1:12" x14ac:dyDescent="0.25">
      <c r="A632" s="72"/>
      <c r="J632" s="72"/>
      <c r="K632" s="72"/>
      <c r="L632" s="72"/>
    </row>
    <row r="633" spans="1:12" x14ac:dyDescent="0.25">
      <c r="A633" s="72"/>
      <c r="J633" s="72"/>
      <c r="K633" s="72"/>
      <c r="L633" s="72"/>
    </row>
    <row r="634" spans="1:12" x14ac:dyDescent="0.25">
      <c r="A634" s="72"/>
      <c r="J634" s="72"/>
      <c r="K634" s="72"/>
      <c r="L634" s="72"/>
    </row>
    <row r="635" spans="1:12" x14ac:dyDescent="0.25">
      <c r="A635" s="72"/>
      <c r="J635" s="72"/>
      <c r="K635" s="72"/>
      <c r="L635" s="72"/>
    </row>
    <row r="636" spans="1:12" x14ac:dyDescent="0.25">
      <c r="A636" s="72"/>
      <c r="J636" s="72"/>
      <c r="K636" s="72"/>
      <c r="L636" s="72"/>
    </row>
    <row r="637" spans="1:12" x14ac:dyDescent="0.25">
      <c r="A637" s="72"/>
      <c r="J637" s="72"/>
      <c r="K637" s="72"/>
      <c r="L637" s="72"/>
    </row>
    <row r="638" spans="1:12" x14ac:dyDescent="0.25">
      <c r="A638" s="72"/>
      <c r="J638" s="72"/>
      <c r="K638" s="72"/>
      <c r="L638" s="72"/>
    </row>
    <row r="639" spans="1:12" x14ac:dyDescent="0.25">
      <c r="A639" s="72"/>
      <c r="J639" s="72"/>
      <c r="K639" s="72"/>
      <c r="L639" s="72"/>
    </row>
    <row r="640" spans="1:12" x14ac:dyDescent="0.25">
      <c r="A640" s="72"/>
      <c r="J640" s="72"/>
      <c r="K640" s="72"/>
      <c r="L640" s="72"/>
    </row>
    <row r="641" spans="1:12" x14ac:dyDescent="0.25">
      <c r="A641" s="72"/>
      <c r="J641" s="72"/>
      <c r="K641" s="72"/>
      <c r="L641" s="72"/>
    </row>
    <row r="642" spans="1:12" x14ac:dyDescent="0.25">
      <c r="A642" s="72"/>
      <c r="J642" s="72"/>
      <c r="K642" s="72"/>
      <c r="L642" s="72"/>
    </row>
    <row r="643" spans="1:12" x14ac:dyDescent="0.25">
      <c r="A643" s="72"/>
      <c r="J643" s="72"/>
      <c r="K643" s="72"/>
      <c r="L643" s="72"/>
    </row>
    <row r="644" spans="1:12" x14ac:dyDescent="0.25">
      <c r="A644" s="72"/>
      <c r="J644" s="72"/>
      <c r="K644" s="72"/>
      <c r="L644" s="72"/>
    </row>
    <row r="645" spans="1:12" x14ac:dyDescent="0.25">
      <c r="A645" s="72"/>
      <c r="J645" s="72"/>
      <c r="K645" s="72"/>
      <c r="L645" s="72"/>
    </row>
    <row r="646" spans="1:12" x14ac:dyDescent="0.25">
      <c r="A646" s="72"/>
      <c r="J646" s="72"/>
      <c r="K646" s="72"/>
      <c r="L646" s="72"/>
    </row>
    <row r="647" spans="1:12" x14ac:dyDescent="0.25">
      <c r="A647" s="72"/>
      <c r="J647" s="72"/>
      <c r="K647" s="72"/>
      <c r="L647" s="72"/>
    </row>
    <row r="648" spans="1:12" x14ac:dyDescent="0.25">
      <c r="A648" s="72"/>
      <c r="J648" s="72"/>
      <c r="K648" s="72"/>
      <c r="L648" s="72"/>
    </row>
    <row r="649" spans="1:12" x14ac:dyDescent="0.25">
      <c r="A649" s="72"/>
      <c r="J649" s="72"/>
      <c r="K649" s="72"/>
      <c r="L649" s="72"/>
    </row>
    <row r="650" spans="1:12" x14ac:dyDescent="0.25">
      <c r="A650" s="72"/>
      <c r="J650" s="72"/>
      <c r="K650" s="72"/>
      <c r="L650" s="72"/>
    </row>
    <row r="651" spans="1:12" x14ac:dyDescent="0.25">
      <c r="A651" s="72"/>
      <c r="J651" s="72"/>
      <c r="K651" s="72"/>
      <c r="L651" s="72"/>
    </row>
    <row r="652" spans="1:12" x14ac:dyDescent="0.25">
      <c r="A652" s="72"/>
      <c r="J652" s="72"/>
      <c r="K652" s="72"/>
      <c r="L652" s="72"/>
    </row>
    <row r="653" spans="1:12" x14ac:dyDescent="0.25">
      <c r="A653" s="72"/>
      <c r="J653" s="72"/>
      <c r="K653" s="72"/>
      <c r="L653" s="72"/>
    </row>
    <row r="654" spans="1:12" x14ac:dyDescent="0.25">
      <c r="A654" s="72"/>
      <c r="J654" s="72"/>
      <c r="K654" s="72"/>
      <c r="L654" s="72"/>
    </row>
    <row r="655" spans="1:12" x14ac:dyDescent="0.25">
      <c r="A655" s="72"/>
      <c r="J655" s="72"/>
      <c r="K655" s="72"/>
      <c r="L655" s="72"/>
    </row>
    <row r="656" spans="1:12" x14ac:dyDescent="0.25">
      <c r="A656" s="72"/>
      <c r="J656" s="72"/>
      <c r="K656" s="72"/>
      <c r="L656" s="72"/>
    </row>
    <row r="657" spans="1:12" x14ac:dyDescent="0.25">
      <c r="A657" s="72"/>
      <c r="J657" s="72"/>
      <c r="K657" s="72"/>
      <c r="L657" s="72"/>
    </row>
    <row r="658" spans="1:12" x14ac:dyDescent="0.25">
      <c r="A658" s="72"/>
      <c r="J658" s="72"/>
      <c r="K658" s="72"/>
      <c r="L658" s="72"/>
    </row>
    <row r="659" spans="1:12" x14ac:dyDescent="0.25">
      <c r="A659" s="72"/>
      <c r="J659" s="72"/>
      <c r="K659" s="72"/>
      <c r="L659" s="72"/>
    </row>
    <row r="660" spans="1:12" x14ac:dyDescent="0.25">
      <c r="A660" s="72"/>
      <c r="J660" s="72"/>
      <c r="K660" s="72"/>
      <c r="L660" s="72"/>
    </row>
    <row r="661" spans="1:12" x14ac:dyDescent="0.25">
      <c r="A661" s="72"/>
      <c r="J661" s="72"/>
      <c r="K661" s="72"/>
      <c r="L661" s="72"/>
    </row>
    <row r="662" spans="1:12" x14ac:dyDescent="0.25">
      <c r="A662" s="72"/>
      <c r="J662" s="72"/>
      <c r="K662" s="72"/>
      <c r="L662" s="72"/>
    </row>
    <row r="663" spans="1:12" x14ac:dyDescent="0.25">
      <c r="A663" s="72"/>
      <c r="J663" s="72"/>
      <c r="K663" s="72"/>
      <c r="L663" s="72"/>
    </row>
    <row r="664" spans="1:12" x14ac:dyDescent="0.25">
      <c r="A664" s="72"/>
      <c r="J664" s="72"/>
      <c r="K664" s="72"/>
      <c r="L664" s="72"/>
    </row>
    <row r="665" spans="1:12" x14ac:dyDescent="0.25">
      <c r="A665" s="72"/>
      <c r="J665" s="72"/>
      <c r="K665" s="72"/>
      <c r="L665" s="72"/>
    </row>
    <row r="666" spans="1:12" x14ac:dyDescent="0.25">
      <c r="A666" s="72"/>
      <c r="J666" s="72"/>
      <c r="K666" s="72"/>
      <c r="L666" s="72"/>
    </row>
    <row r="667" spans="1:12" x14ac:dyDescent="0.25">
      <c r="A667" s="72"/>
      <c r="J667" s="72"/>
      <c r="K667" s="72"/>
      <c r="L667" s="72"/>
    </row>
    <row r="668" spans="1:12" x14ac:dyDescent="0.25">
      <c r="A668" s="72"/>
      <c r="J668" s="72"/>
      <c r="K668" s="72"/>
      <c r="L668" s="72"/>
    </row>
    <row r="669" spans="1:12" x14ac:dyDescent="0.25">
      <c r="A669" s="72"/>
      <c r="J669" s="72"/>
      <c r="K669" s="72"/>
      <c r="L669" s="72"/>
    </row>
    <row r="670" spans="1:12" x14ac:dyDescent="0.25">
      <c r="A670" s="72"/>
      <c r="J670" s="72"/>
      <c r="K670" s="72"/>
      <c r="L670" s="72"/>
    </row>
    <row r="671" spans="1:12" x14ac:dyDescent="0.25">
      <c r="A671" s="72"/>
      <c r="J671" s="72"/>
      <c r="K671" s="72"/>
      <c r="L671" s="72"/>
    </row>
    <row r="672" spans="1:12" x14ac:dyDescent="0.25">
      <c r="A672" s="72"/>
      <c r="J672" s="72"/>
      <c r="K672" s="72"/>
      <c r="L672" s="72"/>
    </row>
    <row r="673" spans="1:12" x14ac:dyDescent="0.25">
      <c r="A673" s="72"/>
      <c r="J673" s="72"/>
      <c r="K673" s="72"/>
      <c r="L673" s="72"/>
    </row>
    <row r="674" spans="1:12" x14ac:dyDescent="0.25">
      <c r="A674" s="72"/>
      <c r="J674" s="72"/>
      <c r="K674" s="72"/>
      <c r="L674" s="72"/>
    </row>
    <row r="675" spans="1:12" x14ac:dyDescent="0.25">
      <c r="A675" s="72"/>
      <c r="J675" s="72"/>
      <c r="K675" s="72"/>
      <c r="L675" s="72"/>
    </row>
    <row r="676" spans="1:12" x14ac:dyDescent="0.25">
      <c r="A676" s="72"/>
      <c r="J676" s="72"/>
      <c r="K676" s="72"/>
      <c r="L676" s="72"/>
    </row>
    <row r="677" spans="1:12" x14ac:dyDescent="0.25">
      <c r="A677" s="72"/>
      <c r="J677" s="72"/>
      <c r="K677" s="72"/>
      <c r="L677" s="72"/>
    </row>
    <row r="678" spans="1:12" x14ac:dyDescent="0.25">
      <c r="A678" s="72"/>
      <c r="J678" s="72"/>
      <c r="K678" s="72"/>
      <c r="L678" s="72"/>
    </row>
    <row r="679" spans="1:12" x14ac:dyDescent="0.25">
      <c r="A679" s="72"/>
      <c r="J679" s="72"/>
      <c r="K679" s="72"/>
      <c r="L679" s="72"/>
    </row>
    <row r="680" spans="1:12" x14ac:dyDescent="0.25">
      <c r="A680" s="72"/>
      <c r="J680" s="72"/>
      <c r="K680" s="72"/>
      <c r="L680" s="72"/>
    </row>
    <row r="681" spans="1:12" x14ac:dyDescent="0.25">
      <c r="A681" s="72"/>
      <c r="J681" s="72"/>
      <c r="K681" s="72"/>
      <c r="L681" s="72"/>
    </row>
    <row r="682" spans="1:12" x14ac:dyDescent="0.25">
      <c r="A682" s="72"/>
      <c r="J682" s="72"/>
      <c r="K682" s="72"/>
      <c r="L682" s="72"/>
    </row>
    <row r="683" spans="1:12" x14ac:dyDescent="0.25">
      <c r="A683" s="72"/>
      <c r="J683" s="72"/>
      <c r="K683" s="72"/>
      <c r="L683" s="72"/>
    </row>
    <row r="684" spans="1:12" x14ac:dyDescent="0.25">
      <c r="A684" s="72"/>
      <c r="J684" s="72"/>
      <c r="K684" s="72"/>
      <c r="L684" s="72"/>
    </row>
    <row r="685" spans="1:12" x14ac:dyDescent="0.25">
      <c r="A685" s="72"/>
      <c r="J685" s="72"/>
      <c r="K685" s="72"/>
      <c r="L685" s="72"/>
    </row>
    <row r="686" spans="1:12" x14ac:dyDescent="0.25">
      <c r="A686" s="72"/>
      <c r="J686" s="72"/>
      <c r="K686" s="72"/>
      <c r="L686" s="72"/>
    </row>
    <row r="687" spans="1:12" x14ac:dyDescent="0.25">
      <c r="A687" s="72"/>
      <c r="J687" s="72"/>
      <c r="K687" s="72"/>
      <c r="L687" s="72"/>
    </row>
    <row r="688" spans="1:12" x14ac:dyDescent="0.25">
      <c r="A688" s="72"/>
      <c r="J688" s="72"/>
      <c r="K688" s="72"/>
      <c r="L688" s="72"/>
    </row>
    <row r="689" spans="1:12" x14ac:dyDescent="0.25">
      <c r="A689" s="72"/>
      <c r="J689" s="72"/>
      <c r="K689" s="72"/>
      <c r="L689" s="72"/>
    </row>
    <row r="690" spans="1:12" x14ac:dyDescent="0.25">
      <c r="A690" s="72"/>
      <c r="J690" s="72"/>
      <c r="K690" s="72"/>
      <c r="L690" s="72"/>
    </row>
    <row r="691" spans="1:12" x14ac:dyDescent="0.25">
      <c r="A691" s="72"/>
      <c r="J691" s="72"/>
      <c r="K691" s="72"/>
      <c r="L691" s="72"/>
    </row>
    <row r="692" spans="1:12" x14ac:dyDescent="0.25">
      <c r="A692" s="72"/>
      <c r="J692" s="72"/>
      <c r="K692" s="72"/>
      <c r="L692" s="72"/>
    </row>
    <row r="693" spans="1:12" x14ac:dyDescent="0.25">
      <c r="A693" s="72"/>
      <c r="J693" s="72"/>
      <c r="K693" s="72"/>
      <c r="L693" s="72"/>
    </row>
    <row r="694" spans="1:12" x14ac:dyDescent="0.25">
      <c r="A694" s="72"/>
      <c r="J694" s="72"/>
      <c r="K694" s="72"/>
      <c r="L694" s="72"/>
    </row>
    <row r="695" spans="1:12" x14ac:dyDescent="0.25">
      <c r="A695" s="72"/>
      <c r="J695" s="72"/>
      <c r="K695" s="72"/>
      <c r="L695" s="72"/>
    </row>
    <row r="696" spans="1:12" x14ac:dyDescent="0.25">
      <c r="A696" s="72"/>
      <c r="J696" s="72"/>
      <c r="K696" s="72"/>
      <c r="L696" s="72"/>
    </row>
    <row r="697" spans="1:12" x14ac:dyDescent="0.25">
      <c r="A697" s="72"/>
      <c r="J697" s="72"/>
      <c r="K697" s="72"/>
      <c r="L697" s="72"/>
    </row>
    <row r="698" spans="1:12" x14ac:dyDescent="0.25">
      <c r="A698" s="72"/>
      <c r="J698" s="72"/>
      <c r="K698" s="72"/>
      <c r="L698" s="72"/>
    </row>
    <row r="699" spans="1:12" x14ac:dyDescent="0.25">
      <c r="A699" s="72"/>
      <c r="J699" s="72"/>
      <c r="K699" s="72"/>
      <c r="L699" s="72"/>
    </row>
    <row r="700" spans="1:12" x14ac:dyDescent="0.25">
      <c r="A700" s="72"/>
      <c r="J700" s="72"/>
      <c r="K700" s="72"/>
      <c r="L700" s="72"/>
    </row>
    <row r="701" spans="1:12" x14ac:dyDescent="0.25">
      <c r="A701" s="72"/>
      <c r="J701" s="72"/>
      <c r="K701" s="72"/>
      <c r="L701" s="72"/>
    </row>
    <row r="702" spans="1:12" x14ac:dyDescent="0.25">
      <c r="A702" s="72"/>
      <c r="J702" s="72"/>
      <c r="K702" s="72"/>
      <c r="L702" s="72"/>
    </row>
    <row r="703" spans="1:12" x14ac:dyDescent="0.25">
      <c r="A703" s="72"/>
      <c r="J703" s="72"/>
      <c r="K703" s="72"/>
      <c r="L703" s="72"/>
    </row>
    <row r="704" spans="1:12" x14ac:dyDescent="0.25">
      <c r="A704" s="72"/>
      <c r="J704" s="72"/>
      <c r="K704" s="72"/>
      <c r="L704" s="72"/>
    </row>
    <row r="705" spans="1:12" x14ac:dyDescent="0.25">
      <c r="A705" s="72"/>
      <c r="J705" s="72"/>
      <c r="K705" s="72"/>
      <c r="L705" s="72"/>
    </row>
    <row r="706" spans="1:12" x14ac:dyDescent="0.25">
      <c r="A706" s="72"/>
      <c r="J706" s="72"/>
      <c r="K706" s="72"/>
      <c r="L706" s="72"/>
    </row>
    <row r="707" spans="1:12" x14ac:dyDescent="0.25">
      <c r="A707" s="72"/>
      <c r="J707" s="72"/>
      <c r="K707" s="72"/>
      <c r="L707" s="72"/>
    </row>
    <row r="708" spans="1:12" x14ac:dyDescent="0.25">
      <c r="A708" s="72"/>
      <c r="J708" s="72"/>
      <c r="K708" s="72"/>
      <c r="L708" s="72"/>
    </row>
    <row r="709" spans="1:12" x14ac:dyDescent="0.25">
      <c r="A709" s="72"/>
      <c r="J709" s="72"/>
      <c r="K709" s="72"/>
      <c r="L709" s="72"/>
    </row>
    <row r="710" spans="1:12" x14ac:dyDescent="0.25">
      <c r="A710" s="72"/>
      <c r="J710" s="72"/>
      <c r="K710" s="72"/>
      <c r="L710" s="72"/>
    </row>
    <row r="711" spans="1:12" x14ac:dyDescent="0.25">
      <c r="A711" s="72"/>
      <c r="J711" s="72"/>
      <c r="K711" s="72"/>
      <c r="L711" s="72"/>
    </row>
    <row r="712" spans="1:12" x14ac:dyDescent="0.25">
      <c r="A712" s="72"/>
      <c r="J712" s="72"/>
      <c r="K712" s="72"/>
      <c r="L712" s="72"/>
    </row>
    <row r="713" spans="1:12" x14ac:dyDescent="0.25">
      <c r="A713" s="72"/>
      <c r="J713" s="72"/>
      <c r="K713" s="72"/>
      <c r="L713" s="72"/>
    </row>
    <row r="714" spans="1:12" x14ac:dyDescent="0.25">
      <c r="A714" s="72"/>
      <c r="J714" s="72"/>
      <c r="K714" s="72"/>
      <c r="L714" s="72"/>
    </row>
    <row r="715" spans="1:12" x14ac:dyDescent="0.25">
      <c r="A715" s="72"/>
      <c r="J715" s="72"/>
      <c r="K715" s="72"/>
      <c r="L715" s="72"/>
    </row>
    <row r="716" spans="1:12" x14ac:dyDescent="0.25">
      <c r="A716" s="72"/>
      <c r="J716" s="72"/>
      <c r="K716" s="72"/>
      <c r="L716" s="72"/>
    </row>
    <row r="717" spans="1:12" x14ac:dyDescent="0.25">
      <c r="A717" s="72"/>
      <c r="J717" s="72"/>
      <c r="K717" s="72"/>
      <c r="L717" s="72"/>
    </row>
    <row r="718" spans="1:12" x14ac:dyDescent="0.25">
      <c r="A718" s="72"/>
      <c r="J718" s="72"/>
      <c r="K718" s="72"/>
      <c r="L718" s="72"/>
    </row>
    <row r="719" spans="1:12" x14ac:dyDescent="0.25">
      <c r="A719" s="72"/>
      <c r="J719" s="72"/>
      <c r="K719" s="72"/>
      <c r="L719" s="72"/>
    </row>
    <row r="720" spans="1:12" x14ac:dyDescent="0.25">
      <c r="A720" s="72"/>
      <c r="J720" s="72"/>
      <c r="K720" s="72"/>
      <c r="L720" s="72"/>
    </row>
    <row r="721" spans="1:12" x14ac:dyDescent="0.25">
      <c r="A721" s="72"/>
      <c r="J721" s="72"/>
      <c r="K721" s="72"/>
      <c r="L721" s="72"/>
    </row>
    <row r="722" spans="1:12" x14ac:dyDescent="0.25">
      <c r="A722" s="72"/>
      <c r="J722" s="72"/>
      <c r="K722" s="72"/>
      <c r="L722" s="72"/>
    </row>
    <row r="723" spans="1:12" x14ac:dyDescent="0.25">
      <c r="A723" s="72"/>
      <c r="J723" s="72"/>
      <c r="K723" s="72"/>
      <c r="L723" s="72"/>
    </row>
    <row r="724" spans="1:12" x14ac:dyDescent="0.25">
      <c r="A724" s="72"/>
      <c r="J724" s="72"/>
      <c r="K724" s="72"/>
      <c r="L724" s="72"/>
    </row>
    <row r="725" spans="1:12" x14ac:dyDescent="0.25">
      <c r="A725" s="72"/>
      <c r="J725" s="72"/>
      <c r="K725" s="72"/>
      <c r="L725" s="72"/>
    </row>
    <row r="726" spans="1:12" x14ac:dyDescent="0.25">
      <c r="A726" s="72"/>
      <c r="J726" s="72"/>
      <c r="K726" s="72"/>
      <c r="L726" s="72"/>
    </row>
    <row r="727" spans="1:12" x14ac:dyDescent="0.25">
      <c r="A727" s="72"/>
      <c r="J727" s="72"/>
      <c r="K727" s="72"/>
      <c r="L727" s="72"/>
    </row>
    <row r="728" spans="1:12" x14ac:dyDescent="0.25">
      <c r="A728" s="72"/>
      <c r="J728" s="72"/>
      <c r="K728" s="72"/>
      <c r="L728" s="72"/>
    </row>
    <row r="729" spans="1:12" x14ac:dyDescent="0.25">
      <c r="A729" s="72"/>
      <c r="J729" s="72"/>
      <c r="K729" s="72"/>
      <c r="L729" s="72"/>
    </row>
    <row r="730" spans="1:12" x14ac:dyDescent="0.25">
      <c r="A730" s="72"/>
      <c r="J730" s="72"/>
      <c r="K730" s="72"/>
      <c r="L730" s="72"/>
    </row>
    <row r="731" spans="1:12" x14ac:dyDescent="0.25">
      <c r="A731" s="72"/>
      <c r="J731" s="72"/>
      <c r="K731" s="72"/>
      <c r="L731" s="72"/>
    </row>
    <row r="732" spans="1:12" x14ac:dyDescent="0.25">
      <c r="A732" s="72"/>
      <c r="J732" s="72"/>
      <c r="K732" s="72"/>
      <c r="L732" s="72"/>
    </row>
    <row r="733" spans="1:12" x14ac:dyDescent="0.25">
      <c r="A733" s="72"/>
      <c r="J733" s="72"/>
      <c r="K733" s="72"/>
      <c r="L733" s="72"/>
    </row>
    <row r="734" spans="1:12" x14ac:dyDescent="0.25">
      <c r="A734" s="72"/>
      <c r="J734" s="72"/>
      <c r="K734" s="72"/>
      <c r="L734" s="72"/>
    </row>
    <row r="735" spans="1:12" x14ac:dyDescent="0.25">
      <c r="A735" s="72"/>
      <c r="J735" s="72"/>
      <c r="K735" s="72"/>
      <c r="L735" s="72"/>
    </row>
    <row r="736" spans="1:12" x14ac:dyDescent="0.25">
      <c r="A736" s="72"/>
      <c r="J736" s="72"/>
      <c r="K736" s="72"/>
      <c r="L736" s="72"/>
    </row>
    <row r="737" spans="1:12" x14ac:dyDescent="0.25">
      <c r="A737" s="72"/>
      <c r="J737" s="72"/>
      <c r="K737" s="72"/>
      <c r="L737" s="72"/>
    </row>
    <row r="738" spans="1:12" x14ac:dyDescent="0.25">
      <c r="A738" s="72"/>
      <c r="J738" s="72"/>
      <c r="K738" s="72"/>
      <c r="L738" s="72"/>
    </row>
    <row r="739" spans="1:12" x14ac:dyDescent="0.25">
      <c r="A739" s="72"/>
      <c r="J739" s="72"/>
      <c r="K739" s="72"/>
      <c r="L739" s="72"/>
    </row>
    <row r="740" spans="1:12" x14ac:dyDescent="0.25">
      <c r="A740" s="72"/>
      <c r="J740" s="72"/>
      <c r="K740" s="72"/>
      <c r="L740" s="72"/>
    </row>
    <row r="741" spans="1:12" x14ac:dyDescent="0.25">
      <c r="A741" s="72"/>
      <c r="J741" s="72"/>
      <c r="K741" s="72"/>
      <c r="L741" s="72"/>
    </row>
    <row r="742" spans="1:12" x14ac:dyDescent="0.25">
      <c r="A742" s="72"/>
      <c r="J742" s="72"/>
      <c r="K742" s="72"/>
      <c r="L742" s="72"/>
    </row>
    <row r="743" spans="1:12" x14ac:dyDescent="0.25">
      <c r="A743" s="72"/>
      <c r="J743" s="72"/>
      <c r="K743" s="72"/>
      <c r="L743" s="72"/>
    </row>
    <row r="744" spans="1:12" x14ac:dyDescent="0.25">
      <c r="A744" s="72"/>
      <c r="J744" s="72"/>
      <c r="K744" s="72"/>
      <c r="L744" s="72"/>
    </row>
    <row r="745" spans="1:12" x14ac:dyDescent="0.25">
      <c r="A745" s="72"/>
      <c r="J745" s="72"/>
      <c r="K745" s="72"/>
      <c r="L745" s="72"/>
    </row>
    <row r="746" spans="1:12" x14ac:dyDescent="0.25">
      <c r="A746" s="72"/>
      <c r="J746" s="72"/>
      <c r="K746" s="72"/>
      <c r="L746" s="72"/>
    </row>
    <row r="747" spans="1:12" x14ac:dyDescent="0.25">
      <c r="A747" s="72"/>
      <c r="J747" s="72"/>
      <c r="K747" s="72"/>
      <c r="L747" s="72"/>
    </row>
    <row r="748" spans="1:12" x14ac:dyDescent="0.25">
      <c r="A748" s="72"/>
      <c r="J748" s="72"/>
      <c r="K748" s="72"/>
      <c r="L748" s="72"/>
    </row>
    <row r="749" spans="1:12" x14ac:dyDescent="0.25">
      <c r="A749" s="72"/>
      <c r="J749" s="72"/>
      <c r="K749" s="72"/>
      <c r="L749" s="72"/>
    </row>
    <row r="750" spans="1:12" x14ac:dyDescent="0.25">
      <c r="A750" s="72"/>
      <c r="J750" s="72"/>
      <c r="K750" s="72"/>
      <c r="L750" s="72"/>
    </row>
    <row r="751" spans="1:12" x14ac:dyDescent="0.25">
      <c r="A751" s="72"/>
      <c r="J751" s="72"/>
      <c r="K751" s="72"/>
      <c r="L751" s="72"/>
    </row>
    <row r="752" spans="1:12" x14ac:dyDescent="0.25">
      <c r="A752" s="72"/>
      <c r="J752" s="72"/>
      <c r="K752" s="72"/>
      <c r="L752" s="72"/>
    </row>
    <row r="753" spans="1:12" x14ac:dyDescent="0.25">
      <c r="A753" s="72"/>
      <c r="J753" s="72"/>
      <c r="K753" s="72"/>
      <c r="L753" s="72"/>
    </row>
    <row r="754" spans="1:12" x14ac:dyDescent="0.25">
      <c r="A754" s="72"/>
      <c r="J754" s="72"/>
      <c r="K754" s="72"/>
      <c r="L754" s="72"/>
    </row>
    <row r="755" spans="1:12" x14ac:dyDescent="0.25">
      <c r="A755" s="72"/>
      <c r="J755" s="72"/>
      <c r="K755" s="72"/>
      <c r="L755" s="72"/>
    </row>
    <row r="756" spans="1:12" x14ac:dyDescent="0.25">
      <c r="A756" s="72"/>
      <c r="J756" s="72"/>
      <c r="K756" s="72"/>
      <c r="L756" s="72"/>
    </row>
    <row r="757" spans="1:12" x14ac:dyDescent="0.25">
      <c r="A757" s="72"/>
      <c r="J757" s="72"/>
      <c r="K757" s="72"/>
      <c r="L757" s="72"/>
    </row>
    <row r="758" spans="1:12" x14ac:dyDescent="0.25">
      <c r="A758" s="72"/>
      <c r="J758" s="72"/>
      <c r="K758" s="72"/>
      <c r="L758" s="72"/>
    </row>
    <row r="759" spans="1:12" x14ac:dyDescent="0.25">
      <c r="A759" s="72"/>
      <c r="J759" s="72"/>
      <c r="K759" s="72"/>
      <c r="L759" s="72"/>
    </row>
    <row r="760" spans="1:12" x14ac:dyDescent="0.25">
      <c r="A760" s="72"/>
      <c r="J760" s="72"/>
      <c r="K760" s="72"/>
      <c r="L760" s="72"/>
    </row>
    <row r="761" spans="1:12" x14ac:dyDescent="0.25">
      <c r="A761" s="72"/>
      <c r="J761" s="72"/>
      <c r="K761" s="72"/>
      <c r="L761" s="72"/>
    </row>
    <row r="762" spans="1:12" x14ac:dyDescent="0.25">
      <c r="A762" s="72"/>
      <c r="J762" s="72"/>
      <c r="K762" s="72"/>
      <c r="L762" s="72"/>
    </row>
    <row r="763" spans="1:12" x14ac:dyDescent="0.25">
      <c r="A763" s="72"/>
      <c r="J763" s="72"/>
      <c r="K763" s="72"/>
      <c r="L763" s="72"/>
    </row>
    <row r="764" spans="1:12" x14ac:dyDescent="0.25">
      <c r="A764" s="72"/>
      <c r="J764" s="72"/>
      <c r="K764" s="72"/>
      <c r="L764" s="72"/>
    </row>
    <row r="765" spans="1:12" x14ac:dyDescent="0.25">
      <c r="A765" s="72"/>
      <c r="J765" s="72"/>
      <c r="K765" s="72"/>
      <c r="L765" s="72"/>
    </row>
    <row r="766" spans="1:12" x14ac:dyDescent="0.25">
      <c r="A766" s="72"/>
      <c r="J766" s="72"/>
      <c r="K766" s="72"/>
      <c r="L766" s="72"/>
    </row>
    <row r="767" spans="1:12" x14ac:dyDescent="0.25">
      <c r="A767" s="72"/>
      <c r="J767" s="72"/>
      <c r="K767" s="72"/>
      <c r="L767" s="72"/>
    </row>
    <row r="768" spans="1:12" x14ac:dyDescent="0.25">
      <c r="A768" s="72"/>
      <c r="J768" s="72"/>
      <c r="K768" s="72"/>
      <c r="L768" s="72"/>
    </row>
    <row r="769" spans="1:12" x14ac:dyDescent="0.25">
      <c r="A769" s="72"/>
      <c r="J769" s="72"/>
      <c r="K769" s="72"/>
      <c r="L769" s="72"/>
    </row>
    <row r="770" spans="1:12" x14ac:dyDescent="0.25">
      <c r="A770" s="72"/>
      <c r="J770" s="72"/>
      <c r="K770" s="72"/>
      <c r="L770" s="72"/>
    </row>
    <row r="771" spans="1:12" x14ac:dyDescent="0.25">
      <c r="A771" s="72"/>
      <c r="J771" s="72"/>
      <c r="K771" s="72"/>
      <c r="L771" s="72"/>
    </row>
    <row r="772" spans="1:12" x14ac:dyDescent="0.25">
      <c r="A772" s="72"/>
      <c r="J772" s="72"/>
      <c r="K772" s="72"/>
      <c r="L772" s="72"/>
    </row>
    <row r="773" spans="1:12" x14ac:dyDescent="0.25">
      <c r="A773" s="72"/>
      <c r="J773" s="72"/>
      <c r="K773" s="72"/>
      <c r="L773" s="72"/>
    </row>
    <row r="774" spans="1:12" x14ac:dyDescent="0.25">
      <c r="A774" s="72"/>
      <c r="J774" s="72"/>
      <c r="K774" s="72"/>
      <c r="L774" s="72"/>
    </row>
    <row r="775" spans="1:12" x14ac:dyDescent="0.25">
      <c r="A775" s="72"/>
      <c r="J775" s="72"/>
      <c r="K775" s="72"/>
      <c r="L775" s="72"/>
    </row>
    <row r="776" spans="1:12" x14ac:dyDescent="0.25">
      <c r="A776" s="72"/>
      <c r="J776" s="72"/>
      <c r="K776" s="72"/>
      <c r="L776" s="72"/>
    </row>
    <row r="777" spans="1:12" x14ac:dyDescent="0.25">
      <c r="A777" s="72"/>
      <c r="J777" s="72"/>
      <c r="K777" s="72"/>
      <c r="L777" s="72"/>
    </row>
    <row r="778" spans="1:12" x14ac:dyDescent="0.25">
      <c r="A778" s="72"/>
      <c r="J778" s="72"/>
      <c r="K778" s="72"/>
      <c r="L778" s="72"/>
    </row>
    <row r="779" spans="1:12" x14ac:dyDescent="0.25">
      <c r="A779" s="72"/>
      <c r="J779" s="72"/>
      <c r="K779" s="72"/>
      <c r="L779" s="72"/>
    </row>
    <row r="780" spans="1:12" x14ac:dyDescent="0.25">
      <c r="A780" s="72"/>
      <c r="J780" s="72"/>
      <c r="K780" s="72"/>
      <c r="L780" s="72"/>
    </row>
    <row r="781" spans="1:12" x14ac:dyDescent="0.25">
      <c r="A781" s="72"/>
      <c r="J781" s="72"/>
      <c r="K781" s="72"/>
      <c r="L781" s="72"/>
    </row>
    <row r="782" spans="1:12" x14ac:dyDescent="0.25">
      <c r="A782" s="72"/>
      <c r="J782" s="72"/>
      <c r="K782" s="72"/>
      <c r="L782" s="72"/>
    </row>
    <row r="783" spans="1:12" x14ac:dyDescent="0.25">
      <c r="A783" s="72"/>
      <c r="J783" s="72"/>
      <c r="K783" s="72"/>
      <c r="L783" s="72"/>
    </row>
    <row r="784" spans="1:12" x14ac:dyDescent="0.25">
      <c r="A784" s="72"/>
      <c r="J784" s="72"/>
      <c r="K784" s="72"/>
      <c r="L784" s="72"/>
    </row>
    <row r="785" spans="1:12" x14ac:dyDescent="0.25">
      <c r="A785" s="72"/>
      <c r="J785" s="72"/>
      <c r="K785" s="72"/>
      <c r="L785" s="72"/>
    </row>
    <row r="786" spans="1:12" x14ac:dyDescent="0.25">
      <c r="A786" s="72"/>
      <c r="J786" s="72"/>
      <c r="K786" s="72"/>
      <c r="L786" s="72"/>
    </row>
    <row r="787" spans="1:12" x14ac:dyDescent="0.25">
      <c r="A787" s="72"/>
      <c r="J787" s="72"/>
      <c r="K787" s="72"/>
      <c r="L787" s="72"/>
    </row>
    <row r="788" spans="1:12" x14ac:dyDescent="0.25">
      <c r="A788" s="72"/>
      <c r="J788" s="72"/>
      <c r="K788" s="72"/>
      <c r="L788" s="72"/>
    </row>
    <row r="789" spans="1:12" x14ac:dyDescent="0.25">
      <c r="A789" s="72"/>
      <c r="J789" s="72"/>
      <c r="K789" s="72"/>
      <c r="L789" s="72"/>
    </row>
    <row r="790" spans="1:12" x14ac:dyDescent="0.25">
      <c r="A790" s="72"/>
      <c r="J790" s="72"/>
      <c r="K790" s="72"/>
      <c r="L790" s="72"/>
    </row>
    <row r="791" spans="1:12" x14ac:dyDescent="0.25">
      <c r="A791" s="72"/>
      <c r="J791" s="72"/>
      <c r="K791" s="72"/>
      <c r="L791" s="72"/>
    </row>
    <row r="792" spans="1:12" x14ac:dyDescent="0.25">
      <c r="A792" s="72"/>
      <c r="J792" s="72"/>
      <c r="K792" s="72"/>
      <c r="L792" s="72"/>
    </row>
    <row r="793" spans="1:12" x14ac:dyDescent="0.25">
      <c r="A793" s="72"/>
      <c r="J793" s="72"/>
      <c r="K793" s="72"/>
      <c r="L793" s="72"/>
    </row>
    <row r="794" spans="1:12" x14ac:dyDescent="0.25">
      <c r="A794" s="72"/>
      <c r="J794" s="72"/>
      <c r="K794" s="72"/>
      <c r="L794" s="72"/>
    </row>
    <row r="795" spans="1:12" x14ac:dyDescent="0.25">
      <c r="A795" s="72"/>
      <c r="J795" s="72"/>
      <c r="K795" s="72"/>
      <c r="L795" s="72"/>
    </row>
    <row r="796" spans="1:12" x14ac:dyDescent="0.25">
      <c r="A796" s="72"/>
      <c r="J796" s="72"/>
      <c r="K796" s="72"/>
      <c r="L796" s="72"/>
    </row>
    <row r="797" spans="1:12" x14ac:dyDescent="0.25">
      <c r="A797" s="72"/>
      <c r="J797" s="72"/>
      <c r="K797" s="72"/>
      <c r="L797" s="72"/>
    </row>
    <row r="798" spans="1:12" x14ac:dyDescent="0.25">
      <c r="A798" s="72"/>
      <c r="J798" s="72"/>
      <c r="K798" s="72"/>
      <c r="L798" s="72"/>
    </row>
    <row r="799" spans="1:12" x14ac:dyDescent="0.25">
      <c r="A799" s="72"/>
      <c r="J799" s="72"/>
      <c r="K799" s="72"/>
      <c r="L799" s="72"/>
    </row>
    <row r="800" spans="1:12" x14ac:dyDescent="0.25">
      <c r="A800" s="72"/>
      <c r="J800" s="72"/>
      <c r="K800" s="72"/>
      <c r="L800" s="72"/>
    </row>
    <row r="801" spans="1:12" x14ac:dyDescent="0.25">
      <c r="A801" s="72"/>
      <c r="J801" s="72"/>
      <c r="K801" s="72"/>
      <c r="L801" s="72"/>
    </row>
    <row r="802" spans="1:12" x14ac:dyDescent="0.25">
      <c r="A802" s="72"/>
      <c r="J802" s="72"/>
      <c r="K802" s="72"/>
      <c r="L802" s="72"/>
    </row>
    <row r="803" spans="1:12" x14ac:dyDescent="0.25">
      <c r="A803" s="72"/>
      <c r="J803" s="72"/>
      <c r="K803" s="72"/>
      <c r="L803" s="72"/>
    </row>
    <row r="804" spans="1:12" x14ac:dyDescent="0.25">
      <c r="A804" s="72"/>
      <c r="J804" s="72"/>
      <c r="K804" s="72"/>
      <c r="L804" s="72"/>
    </row>
    <row r="805" spans="1:12" x14ac:dyDescent="0.25">
      <c r="A805" s="72"/>
      <c r="J805" s="72"/>
      <c r="K805" s="72"/>
      <c r="L805" s="72"/>
    </row>
    <row r="806" spans="1:12" x14ac:dyDescent="0.25">
      <c r="A806" s="72"/>
      <c r="J806" s="72"/>
      <c r="K806" s="72"/>
      <c r="L806" s="72"/>
    </row>
    <row r="807" spans="1:12" x14ac:dyDescent="0.25">
      <c r="A807" s="72"/>
      <c r="J807" s="72"/>
      <c r="K807" s="72"/>
      <c r="L807" s="72"/>
    </row>
    <row r="808" spans="1:12" x14ac:dyDescent="0.25">
      <c r="A808" s="72"/>
      <c r="J808" s="72"/>
      <c r="K808" s="72"/>
      <c r="L808" s="72"/>
    </row>
    <row r="809" spans="1:12" x14ac:dyDescent="0.25">
      <c r="A809" s="72"/>
      <c r="J809" s="72"/>
      <c r="K809" s="72"/>
      <c r="L809" s="72"/>
    </row>
    <row r="810" spans="1:12" x14ac:dyDescent="0.25">
      <c r="A810" s="72"/>
      <c r="J810" s="72"/>
      <c r="K810" s="72"/>
      <c r="L810" s="72"/>
    </row>
    <row r="811" spans="1:12" x14ac:dyDescent="0.25">
      <c r="A811" s="72"/>
      <c r="J811" s="72"/>
      <c r="K811" s="72"/>
      <c r="L811" s="72"/>
    </row>
    <row r="812" spans="1:12" x14ac:dyDescent="0.25">
      <c r="A812" s="72"/>
      <c r="J812" s="72"/>
      <c r="K812" s="72"/>
      <c r="L812" s="72"/>
    </row>
    <row r="813" spans="1:12" x14ac:dyDescent="0.25">
      <c r="A813" s="72"/>
      <c r="J813" s="72"/>
      <c r="K813" s="72"/>
      <c r="L813" s="72"/>
    </row>
    <row r="814" spans="1:12" x14ac:dyDescent="0.25">
      <c r="A814" s="72"/>
      <c r="J814" s="72"/>
      <c r="K814" s="72"/>
      <c r="L814" s="72"/>
    </row>
    <row r="815" spans="1:12" x14ac:dyDescent="0.25">
      <c r="A815" s="72"/>
      <c r="J815" s="72"/>
      <c r="K815" s="72"/>
      <c r="L815" s="72"/>
    </row>
    <row r="816" spans="1:12" x14ac:dyDescent="0.25">
      <c r="A816" s="72"/>
      <c r="J816" s="72"/>
      <c r="K816" s="72"/>
      <c r="L816" s="72"/>
    </row>
    <row r="817" spans="1:12" x14ac:dyDescent="0.25">
      <c r="A817" s="72"/>
      <c r="J817" s="72"/>
      <c r="K817" s="72"/>
      <c r="L817" s="72"/>
    </row>
    <row r="818" spans="1:12" x14ac:dyDescent="0.25">
      <c r="A818" s="72"/>
      <c r="J818" s="72"/>
      <c r="K818" s="72"/>
      <c r="L818" s="72"/>
    </row>
    <row r="819" spans="1:12" x14ac:dyDescent="0.25">
      <c r="A819" s="72"/>
      <c r="J819" s="72"/>
      <c r="K819" s="72"/>
      <c r="L819" s="72"/>
    </row>
    <row r="820" spans="1:12" x14ac:dyDescent="0.25">
      <c r="A820" s="72"/>
      <c r="J820" s="72"/>
      <c r="K820" s="72"/>
      <c r="L820" s="72"/>
    </row>
    <row r="821" spans="1:12" x14ac:dyDescent="0.25">
      <c r="A821" s="72"/>
      <c r="J821" s="72"/>
      <c r="K821" s="72"/>
      <c r="L821" s="72"/>
    </row>
    <row r="822" spans="1:12" x14ac:dyDescent="0.25">
      <c r="A822" s="72"/>
      <c r="J822" s="72"/>
      <c r="K822" s="72"/>
      <c r="L822" s="72"/>
    </row>
    <row r="823" spans="1:12" x14ac:dyDescent="0.25">
      <c r="A823" s="72"/>
      <c r="J823" s="72"/>
      <c r="K823" s="72"/>
      <c r="L823" s="72"/>
    </row>
    <row r="824" spans="1:12" x14ac:dyDescent="0.25">
      <c r="A824" s="72"/>
      <c r="J824" s="72"/>
      <c r="K824" s="72"/>
      <c r="L824" s="72"/>
    </row>
    <row r="825" spans="1:12" x14ac:dyDescent="0.25">
      <c r="A825" s="72"/>
      <c r="J825" s="72"/>
      <c r="K825" s="72"/>
      <c r="L825" s="72"/>
    </row>
    <row r="826" spans="1:12" x14ac:dyDescent="0.25">
      <c r="A826" s="72"/>
      <c r="J826" s="72"/>
      <c r="K826" s="72"/>
      <c r="L826" s="72"/>
    </row>
    <row r="827" spans="1:12" x14ac:dyDescent="0.25">
      <c r="A827" s="72"/>
      <c r="J827" s="72"/>
      <c r="K827" s="72"/>
      <c r="L827" s="72"/>
    </row>
    <row r="828" spans="1:12" x14ac:dyDescent="0.25">
      <c r="A828" s="72"/>
      <c r="J828" s="72"/>
      <c r="K828" s="72"/>
      <c r="L828" s="72"/>
    </row>
    <row r="829" spans="1:12" x14ac:dyDescent="0.25">
      <c r="A829" s="72"/>
      <c r="J829" s="72"/>
      <c r="K829" s="72"/>
      <c r="L829" s="72"/>
    </row>
    <row r="830" spans="1:12" x14ac:dyDescent="0.25">
      <c r="A830" s="72"/>
      <c r="J830" s="72"/>
      <c r="K830" s="72"/>
      <c r="L830" s="72"/>
    </row>
    <row r="831" spans="1:12" x14ac:dyDescent="0.25">
      <c r="A831" s="72"/>
      <c r="J831" s="72"/>
      <c r="K831" s="72"/>
      <c r="L831" s="72"/>
    </row>
    <row r="832" spans="1:12" x14ac:dyDescent="0.25">
      <c r="A832" s="72"/>
      <c r="J832" s="72"/>
      <c r="K832" s="72"/>
      <c r="L832" s="72"/>
    </row>
    <row r="833" spans="1:12" x14ac:dyDescent="0.25">
      <c r="A833" s="72"/>
      <c r="J833" s="72"/>
      <c r="K833" s="72"/>
      <c r="L833" s="72"/>
    </row>
    <row r="834" spans="1:12" x14ac:dyDescent="0.25">
      <c r="A834" s="72"/>
      <c r="J834" s="72"/>
      <c r="K834" s="72"/>
      <c r="L834" s="72"/>
    </row>
    <row r="835" spans="1:12" x14ac:dyDescent="0.25">
      <c r="A835" s="72"/>
      <c r="J835" s="72"/>
      <c r="K835" s="72"/>
      <c r="L835" s="72"/>
    </row>
    <row r="836" spans="1:12" x14ac:dyDescent="0.25">
      <c r="A836" s="72"/>
      <c r="J836" s="72"/>
      <c r="K836" s="72"/>
      <c r="L836" s="72"/>
    </row>
    <row r="837" spans="1:12" x14ac:dyDescent="0.25">
      <c r="A837" s="72"/>
      <c r="J837" s="72"/>
      <c r="K837" s="72"/>
      <c r="L837" s="72"/>
    </row>
    <row r="838" spans="1:12" x14ac:dyDescent="0.25">
      <c r="A838" s="72"/>
      <c r="J838" s="72"/>
      <c r="K838" s="72"/>
      <c r="L838" s="72"/>
    </row>
    <row r="839" spans="1:12" x14ac:dyDescent="0.25">
      <c r="A839" s="72"/>
      <c r="J839" s="72"/>
      <c r="K839" s="72"/>
      <c r="L839" s="72"/>
    </row>
    <row r="840" spans="1:12" x14ac:dyDescent="0.25">
      <c r="A840" s="72"/>
      <c r="J840" s="72"/>
      <c r="K840" s="72"/>
      <c r="L840" s="72"/>
    </row>
    <row r="841" spans="1:12" x14ac:dyDescent="0.25">
      <c r="A841" s="72"/>
      <c r="J841" s="72"/>
      <c r="K841" s="72"/>
      <c r="L841" s="72"/>
    </row>
    <row r="842" spans="1:12" x14ac:dyDescent="0.25">
      <c r="A842" s="72"/>
      <c r="J842" s="72"/>
      <c r="K842" s="72"/>
      <c r="L842" s="72"/>
    </row>
    <row r="843" spans="1:12" x14ac:dyDescent="0.25">
      <c r="A843" s="72"/>
      <c r="J843" s="72"/>
      <c r="K843" s="72"/>
      <c r="L843" s="72"/>
    </row>
    <row r="844" spans="1:12" x14ac:dyDescent="0.25">
      <c r="A844" s="72"/>
      <c r="J844" s="72"/>
      <c r="K844" s="72"/>
      <c r="L844" s="72"/>
    </row>
    <row r="845" spans="1:12" x14ac:dyDescent="0.25">
      <c r="A845" s="72"/>
      <c r="J845" s="72"/>
      <c r="K845" s="72"/>
      <c r="L845" s="72"/>
    </row>
    <row r="846" spans="1:12" x14ac:dyDescent="0.25">
      <c r="A846" s="72"/>
      <c r="J846" s="72"/>
      <c r="K846" s="72"/>
      <c r="L846" s="72"/>
    </row>
    <row r="847" spans="1:12" x14ac:dyDescent="0.25">
      <c r="A847" s="72"/>
      <c r="J847" s="72"/>
      <c r="K847" s="72"/>
      <c r="L847" s="72"/>
    </row>
    <row r="848" spans="1:12" x14ac:dyDescent="0.25">
      <c r="A848" s="72"/>
      <c r="J848" s="72"/>
      <c r="K848" s="72"/>
      <c r="L848" s="72"/>
    </row>
    <row r="849" spans="1:12" x14ac:dyDescent="0.25">
      <c r="A849" s="72"/>
      <c r="J849" s="72"/>
      <c r="K849" s="72"/>
      <c r="L849" s="72"/>
    </row>
    <row r="850" spans="1:12" x14ac:dyDescent="0.25">
      <c r="A850" s="72"/>
      <c r="J850" s="72"/>
      <c r="K850" s="72"/>
      <c r="L850" s="72"/>
    </row>
    <row r="851" spans="1:12" x14ac:dyDescent="0.25">
      <c r="A851" s="72"/>
      <c r="J851" s="72"/>
      <c r="K851" s="72"/>
      <c r="L851" s="72"/>
    </row>
    <row r="852" spans="1:12" x14ac:dyDescent="0.25">
      <c r="A852" s="72"/>
      <c r="J852" s="72"/>
      <c r="K852" s="72"/>
      <c r="L852" s="72"/>
    </row>
    <row r="853" spans="1:12" x14ac:dyDescent="0.25">
      <c r="A853" s="72"/>
      <c r="J853" s="72"/>
      <c r="K853" s="72"/>
      <c r="L853" s="72"/>
    </row>
    <row r="854" spans="1:12" x14ac:dyDescent="0.25">
      <c r="A854" s="72"/>
      <c r="J854" s="72"/>
      <c r="K854" s="72"/>
      <c r="L854" s="72"/>
    </row>
    <row r="855" spans="1:12" x14ac:dyDescent="0.25">
      <c r="A855" s="72"/>
      <c r="J855" s="72"/>
      <c r="K855" s="72"/>
      <c r="L855" s="72"/>
    </row>
    <row r="856" spans="1:12" x14ac:dyDescent="0.25">
      <c r="A856" s="72"/>
      <c r="J856" s="72"/>
      <c r="K856" s="72"/>
      <c r="L856" s="72"/>
    </row>
    <row r="857" spans="1:12" x14ac:dyDescent="0.25">
      <c r="A857" s="72"/>
      <c r="J857" s="72"/>
      <c r="K857" s="72"/>
      <c r="L857" s="72"/>
    </row>
    <row r="858" spans="1:12" x14ac:dyDescent="0.25">
      <c r="A858" s="72"/>
      <c r="J858" s="72"/>
      <c r="K858" s="72"/>
      <c r="L858" s="72"/>
    </row>
    <row r="859" spans="1:12" x14ac:dyDescent="0.25">
      <c r="A859" s="72"/>
      <c r="J859" s="72"/>
      <c r="K859" s="72"/>
      <c r="L859" s="72"/>
    </row>
    <row r="860" spans="1:12" x14ac:dyDescent="0.25">
      <c r="A860" s="72"/>
      <c r="J860" s="72"/>
      <c r="K860" s="72"/>
      <c r="L860" s="72"/>
    </row>
    <row r="861" spans="1:12" x14ac:dyDescent="0.25">
      <c r="A861" s="72"/>
      <c r="J861" s="72"/>
      <c r="K861" s="72"/>
      <c r="L861" s="72"/>
    </row>
    <row r="862" spans="1:12" x14ac:dyDescent="0.25">
      <c r="A862" s="72"/>
      <c r="J862" s="72"/>
      <c r="K862" s="72"/>
      <c r="L862" s="72"/>
    </row>
    <row r="863" spans="1:12" x14ac:dyDescent="0.25">
      <c r="A863" s="72"/>
      <c r="J863" s="72"/>
      <c r="K863" s="72"/>
      <c r="L863" s="72"/>
    </row>
    <row r="864" spans="1:12" x14ac:dyDescent="0.25">
      <c r="A864" s="72"/>
      <c r="J864" s="72"/>
      <c r="K864" s="72"/>
      <c r="L864" s="72"/>
    </row>
    <row r="865" spans="1:12" x14ac:dyDescent="0.25">
      <c r="A865" s="72"/>
      <c r="J865" s="72"/>
      <c r="K865" s="72"/>
      <c r="L865" s="72"/>
    </row>
    <row r="866" spans="1:12" x14ac:dyDescent="0.25">
      <c r="A866" s="72"/>
      <c r="J866" s="72"/>
      <c r="K866" s="72"/>
      <c r="L866" s="72"/>
    </row>
    <row r="867" spans="1:12" x14ac:dyDescent="0.25">
      <c r="A867" s="72"/>
      <c r="J867" s="72"/>
      <c r="K867" s="72"/>
      <c r="L867" s="72"/>
    </row>
    <row r="868" spans="1:12" x14ac:dyDescent="0.25">
      <c r="A868" s="72"/>
      <c r="J868" s="72"/>
      <c r="K868" s="72"/>
      <c r="L868" s="72"/>
    </row>
    <row r="869" spans="1:12" x14ac:dyDescent="0.25">
      <c r="A869" s="72"/>
      <c r="J869" s="72"/>
      <c r="K869" s="72"/>
      <c r="L869" s="72"/>
    </row>
    <row r="870" spans="1:12" x14ac:dyDescent="0.25">
      <c r="A870" s="72"/>
      <c r="J870" s="72"/>
      <c r="K870" s="72"/>
      <c r="L870" s="72"/>
    </row>
    <row r="871" spans="1:12" x14ac:dyDescent="0.25">
      <c r="A871" s="72"/>
      <c r="J871" s="72"/>
      <c r="K871" s="72"/>
      <c r="L871" s="72"/>
    </row>
    <row r="872" spans="1:12" x14ac:dyDescent="0.25">
      <c r="A872" s="72"/>
      <c r="J872" s="72"/>
      <c r="K872" s="72"/>
      <c r="L872" s="72"/>
    </row>
    <row r="873" spans="1:12" x14ac:dyDescent="0.25">
      <c r="A873" s="72"/>
      <c r="J873" s="72"/>
      <c r="K873" s="72"/>
      <c r="L873" s="72"/>
    </row>
    <row r="874" spans="1:12" x14ac:dyDescent="0.25">
      <c r="A874" s="72"/>
      <c r="J874" s="72"/>
      <c r="K874" s="72"/>
      <c r="L874" s="72"/>
    </row>
    <row r="875" spans="1:12" x14ac:dyDescent="0.25">
      <c r="A875" s="72"/>
      <c r="J875" s="72"/>
      <c r="K875" s="72"/>
      <c r="L875" s="72"/>
    </row>
    <row r="876" spans="1:12" x14ac:dyDescent="0.25">
      <c r="A876" s="72"/>
      <c r="J876" s="72"/>
      <c r="K876" s="72"/>
      <c r="L876" s="72"/>
    </row>
    <row r="877" spans="1:12" x14ac:dyDescent="0.25">
      <c r="A877" s="72"/>
      <c r="J877" s="72"/>
      <c r="K877" s="72"/>
      <c r="L877" s="72"/>
    </row>
    <row r="878" spans="1:12" x14ac:dyDescent="0.25">
      <c r="A878" s="72"/>
      <c r="J878" s="72"/>
      <c r="K878" s="72"/>
      <c r="L878" s="72"/>
    </row>
    <row r="879" spans="1:12" x14ac:dyDescent="0.25">
      <c r="A879" s="72"/>
      <c r="J879" s="72"/>
      <c r="K879" s="72"/>
      <c r="L879" s="72"/>
    </row>
    <row r="880" spans="1:12" x14ac:dyDescent="0.25">
      <c r="A880" s="72"/>
      <c r="J880" s="72"/>
      <c r="K880" s="72"/>
      <c r="L880" s="72"/>
    </row>
    <row r="881" spans="1:12" x14ac:dyDescent="0.25">
      <c r="A881" s="72"/>
      <c r="J881" s="72"/>
      <c r="K881" s="72"/>
      <c r="L881" s="72"/>
    </row>
    <row r="882" spans="1:12" x14ac:dyDescent="0.25">
      <c r="A882" s="72"/>
      <c r="J882" s="72"/>
      <c r="K882" s="72"/>
      <c r="L882" s="72"/>
    </row>
    <row r="883" spans="1:12" x14ac:dyDescent="0.25">
      <c r="A883" s="72"/>
      <c r="J883" s="72"/>
      <c r="K883" s="72"/>
      <c r="L883" s="72"/>
    </row>
    <row r="884" spans="1:12" x14ac:dyDescent="0.25">
      <c r="A884" s="72"/>
      <c r="J884" s="72"/>
      <c r="K884" s="72"/>
      <c r="L884" s="72"/>
    </row>
    <row r="885" spans="1:12" x14ac:dyDescent="0.25">
      <c r="A885" s="72"/>
      <c r="J885" s="72"/>
      <c r="K885" s="72"/>
      <c r="L885" s="72"/>
    </row>
    <row r="886" spans="1:12" x14ac:dyDescent="0.25">
      <c r="A886" s="72"/>
      <c r="J886" s="72"/>
      <c r="K886" s="72"/>
      <c r="L886" s="72"/>
    </row>
    <row r="887" spans="1:12" x14ac:dyDescent="0.25">
      <c r="A887" s="72"/>
      <c r="J887" s="72"/>
      <c r="K887" s="72"/>
      <c r="L887" s="72"/>
    </row>
    <row r="888" spans="1:12" x14ac:dyDescent="0.25">
      <c r="A888" s="72"/>
      <c r="J888" s="72"/>
      <c r="K888" s="72"/>
      <c r="L888" s="72"/>
    </row>
    <row r="889" spans="1:12" x14ac:dyDescent="0.25">
      <c r="A889" s="72"/>
      <c r="J889" s="72"/>
      <c r="K889" s="72"/>
      <c r="L889" s="72"/>
    </row>
    <row r="890" spans="1:12" x14ac:dyDescent="0.25">
      <c r="A890" s="72"/>
      <c r="J890" s="72"/>
      <c r="K890" s="72"/>
      <c r="L890" s="72"/>
    </row>
    <row r="891" spans="1:12" x14ac:dyDescent="0.25">
      <c r="A891" s="72"/>
      <c r="J891" s="72"/>
      <c r="K891" s="72"/>
      <c r="L891" s="72"/>
    </row>
    <row r="892" spans="1:12" x14ac:dyDescent="0.25">
      <c r="A892" s="72"/>
      <c r="J892" s="72"/>
      <c r="K892" s="72"/>
      <c r="L892" s="72"/>
    </row>
    <row r="893" spans="1:12" x14ac:dyDescent="0.25">
      <c r="A893" s="72"/>
      <c r="J893" s="72"/>
      <c r="K893" s="72"/>
      <c r="L893" s="72"/>
    </row>
    <row r="894" spans="1:12" x14ac:dyDescent="0.25">
      <c r="A894" s="72"/>
      <c r="J894" s="72"/>
      <c r="K894" s="72"/>
      <c r="L894" s="72"/>
    </row>
    <row r="895" spans="1:12" x14ac:dyDescent="0.25">
      <c r="A895" s="72"/>
      <c r="J895" s="72"/>
      <c r="K895" s="72"/>
      <c r="L895" s="72"/>
    </row>
    <row r="896" spans="1:12" x14ac:dyDescent="0.25">
      <c r="A896" s="72"/>
      <c r="J896" s="72"/>
      <c r="K896" s="72"/>
      <c r="L896" s="72"/>
    </row>
    <row r="897" spans="1:12" x14ac:dyDescent="0.25">
      <c r="A897" s="72"/>
      <c r="J897" s="72"/>
      <c r="K897" s="72"/>
      <c r="L897" s="72"/>
    </row>
    <row r="898" spans="1:12" x14ac:dyDescent="0.25">
      <c r="A898" s="72"/>
      <c r="J898" s="72"/>
      <c r="K898" s="72"/>
      <c r="L898" s="72"/>
    </row>
    <row r="899" spans="1:12" x14ac:dyDescent="0.25">
      <c r="A899" s="72"/>
      <c r="J899" s="72"/>
      <c r="K899" s="72"/>
      <c r="L899" s="72"/>
    </row>
    <row r="900" spans="1:12" x14ac:dyDescent="0.25">
      <c r="A900" s="72"/>
      <c r="J900" s="72"/>
      <c r="K900" s="72"/>
      <c r="L900" s="72"/>
    </row>
    <row r="901" spans="1:12" x14ac:dyDescent="0.25">
      <c r="A901" s="72"/>
      <c r="J901" s="72"/>
      <c r="K901" s="72"/>
      <c r="L901" s="72"/>
    </row>
    <row r="902" spans="1:12" x14ac:dyDescent="0.25">
      <c r="A902" s="72"/>
      <c r="J902" s="72"/>
      <c r="K902" s="72"/>
      <c r="L902" s="72"/>
    </row>
    <row r="903" spans="1:12" x14ac:dyDescent="0.25">
      <c r="A903" s="72"/>
      <c r="J903" s="72"/>
      <c r="K903" s="72"/>
      <c r="L903" s="72"/>
    </row>
    <row r="904" spans="1:12" x14ac:dyDescent="0.25">
      <c r="A904" s="72"/>
      <c r="J904" s="72"/>
      <c r="K904" s="72"/>
      <c r="L904" s="72"/>
    </row>
    <row r="905" spans="1:12" x14ac:dyDescent="0.25">
      <c r="A905" s="72"/>
      <c r="J905" s="72"/>
      <c r="K905" s="72"/>
      <c r="L905" s="72"/>
    </row>
    <row r="906" spans="1:12" x14ac:dyDescent="0.25">
      <c r="A906" s="72"/>
      <c r="J906" s="72"/>
      <c r="K906" s="72"/>
      <c r="L906" s="72"/>
    </row>
    <row r="907" spans="1:12" x14ac:dyDescent="0.25">
      <c r="A907" s="72"/>
      <c r="J907" s="72"/>
      <c r="K907" s="72"/>
      <c r="L907" s="72"/>
    </row>
    <row r="908" spans="1:12" x14ac:dyDescent="0.25">
      <c r="A908" s="72"/>
      <c r="J908" s="72"/>
      <c r="K908" s="72"/>
      <c r="L908" s="72"/>
    </row>
    <row r="909" spans="1:12" x14ac:dyDescent="0.25">
      <c r="A909" s="72"/>
      <c r="J909" s="72"/>
      <c r="K909" s="72"/>
      <c r="L909" s="72"/>
    </row>
    <row r="910" spans="1:12" x14ac:dyDescent="0.25">
      <c r="A910" s="72"/>
      <c r="J910" s="72"/>
      <c r="K910" s="72"/>
      <c r="L910" s="72"/>
    </row>
    <row r="911" spans="1:12" x14ac:dyDescent="0.25">
      <c r="A911" s="72"/>
      <c r="J911" s="72"/>
      <c r="K911" s="72"/>
      <c r="L911" s="72"/>
    </row>
    <row r="912" spans="1:12" x14ac:dyDescent="0.25">
      <c r="A912" s="72"/>
      <c r="J912" s="72"/>
      <c r="K912" s="72"/>
      <c r="L912" s="72"/>
    </row>
    <row r="913" spans="1:12" x14ac:dyDescent="0.25">
      <c r="A913" s="72"/>
      <c r="J913" s="72"/>
      <c r="K913" s="72"/>
      <c r="L913" s="72"/>
    </row>
    <row r="914" spans="1:12" x14ac:dyDescent="0.25">
      <c r="A914" s="72"/>
      <c r="J914" s="72"/>
      <c r="K914" s="72"/>
      <c r="L914" s="72"/>
    </row>
    <row r="915" spans="1:12" x14ac:dyDescent="0.25">
      <c r="A915" s="72"/>
      <c r="J915" s="72"/>
      <c r="K915" s="72"/>
      <c r="L915" s="72"/>
    </row>
    <row r="916" spans="1:12" x14ac:dyDescent="0.25">
      <c r="A916" s="72"/>
      <c r="J916" s="72"/>
      <c r="K916" s="72"/>
      <c r="L916" s="72"/>
    </row>
    <row r="917" spans="1:12" x14ac:dyDescent="0.25">
      <c r="A917" s="72"/>
      <c r="J917" s="72"/>
      <c r="K917" s="72"/>
      <c r="L917" s="72"/>
    </row>
    <row r="918" spans="1:12" x14ac:dyDescent="0.25">
      <c r="A918" s="72"/>
      <c r="J918" s="72"/>
      <c r="K918" s="72"/>
      <c r="L918" s="72"/>
    </row>
    <row r="919" spans="1:12" x14ac:dyDescent="0.25">
      <c r="A919" s="72"/>
      <c r="J919" s="72"/>
      <c r="K919" s="72"/>
      <c r="L919" s="72"/>
    </row>
    <row r="920" spans="1:12" x14ac:dyDescent="0.25">
      <c r="A920" s="72"/>
      <c r="J920" s="72"/>
      <c r="K920" s="72"/>
      <c r="L920" s="72"/>
    </row>
    <row r="921" spans="1:12" x14ac:dyDescent="0.25">
      <c r="A921" s="72"/>
      <c r="J921" s="72"/>
      <c r="K921" s="72"/>
      <c r="L921" s="72"/>
    </row>
    <row r="922" spans="1:12" x14ac:dyDescent="0.25">
      <c r="A922" s="72"/>
      <c r="J922" s="72"/>
      <c r="K922" s="72"/>
      <c r="L922" s="72"/>
    </row>
    <row r="923" spans="1:12" x14ac:dyDescent="0.25">
      <c r="A923" s="72"/>
      <c r="J923" s="72"/>
      <c r="K923" s="72"/>
      <c r="L923" s="72"/>
    </row>
    <row r="924" spans="1:12" x14ac:dyDescent="0.25">
      <c r="A924" s="72"/>
      <c r="J924" s="72"/>
      <c r="K924" s="72"/>
      <c r="L924" s="72"/>
    </row>
    <row r="925" spans="1:12" x14ac:dyDescent="0.25">
      <c r="A925" s="72"/>
      <c r="J925" s="72"/>
      <c r="K925" s="72"/>
      <c r="L925" s="72"/>
    </row>
    <row r="926" spans="1:12" x14ac:dyDescent="0.25">
      <c r="A926" s="72"/>
      <c r="J926" s="72"/>
      <c r="K926" s="72"/>
      <c r="L926" s="72"/>
    </row>
    <row r="927" spans="1:12" x14ac:dyDescent="0.25">
      <c r="A927" s="72"/>
      <c r="J927" s="72"/>
      <c r="K927" s="72"/>
      <c r="L927" s="72"/>
    </row>
    <row r="928" spans="1:12" x14ac:dyDescent="0.25">
      <c r="A928" s="72"/>
      <c r="J928" s="72"/>
      <c r="K928" s="72"/>
      <c r="L928" s="72"/>
    </row>
    <row r="929" spans="1:12" x14ac:dyDescent="0.25">
      <c r="A929" s="72"/>
      <c r="J929" s="72"/>
      <c r="K929" s="72"/>
      <c r="L929" s="72"/>
    </row>
    <row r="930" spans="1:12" x14ac:dyDescent="0.25">
      <c r="A930" s="72"/>
      <c r="J930" s="72"/>
      <c r="K930" s="72"/>
      <c r="L930" s="72"/>
    </row>
    <row r="931" spans="1:12" x14ac:dyDescent="0.25">
      <c r="A931" s="72"/>
      <c r="J931" s="72"/>
      <c r="K931" s="72"/>
      <c r="L931" s="72"/>
    </row>
    <row r="932" spans="1:12" x14ac:dyDescent="0.25">
      <c r="A932" s="72"/>
      <c r="J932" s="72"/>
      <c r="K932" s="72"/>
      <c r="L932" s="72"/>
    </row>
    <row r="933" spans="1:12" x14ac:dyDescent="0.25">
      <c r="A933" s="72"/>
      <c r="J933" s="72"/>
      <c r="K933" s="72"/>
      <c r="L933" s="72"/>
    </row>
    <row r="934" spans="1:12" x14ac:dyDescent="0.25">
      <c r="A934" s="72"/>
      <c r="J934" s="72"/>
      <c r="K934" s="72"/>
      <c r="L934" s="72"/>
    </row>
    <row r="935" spans="1:12" x14ac:dyDescent="0.25">
      <c r="A935" s="72"/>
      <c r="J935" s="72"/>
      <c r="K935" s="72"/>
      <c r="L935" s="72"/>
    </row>
    <row r="936" spans="1:12" x14ac:dyDescent="0.25">
      <c r="A936" s="72"/>
      <c r="J936" s="72"/>
      <c r="K936" s="72"/>
      <c r="L936" s="72"/>
    </row>
    <row r="937" spans="1:12" x14ac:dyDescent="0.25">
      <c r="A937" s="72"/>
      <c r="J937" s="72"/>
      <c r="K937" s="72"/>
      <c r="L937" s="72"/>
    </row>
    <row r="938" spans="1:12" x14ac:dyDescent="0.25">
      <c r="A938" s="72"/>
      <c r="J938" s="72"/>
      <c r="K938" s="72"/>
      <c r="L938" s="72"/>
    </row>
    <row r="939" spans="1:12" x14ac:dyDescent="0.25">
      <c r="A939" s="72"/>
      <c r="J939" s="72"/>
      <c r="K939" s="72"/>
      <c r="L939" s="72"/>
    </row>
    <row r="940" spans="1:12" x14ac:dyDescent="0.25">
      <c r="A940" s="72"/>
      <c r="J940" s="72"/>
      <c r="K940" s="72"/>
      <c r="L940" s="72"/>
    </row>
    <row r="941" spans="1:12" x14ac:dyDescent="0.25">
      <c r="A941" s="72"/>
      <c r="J941" s="72"/>
      <c r="K941" s="72"/>
      <c r="L941" s="72"/>
    </row>
    <row r="942" spans="1:12" x14ac:dyDescent="0.25">
      <c r="A942" s="72"/>
      <c r="J942" s="72"/>
      <c r="K942" s="72"/>
      <c r="L942" s="72"/>
    </row>
    <row r="943" spans="1:12" x14ac:dyDescent="0.25">
      <c r="A943" s="72"/>
      <c r="J943" s="72"/>
      <c r="K943" s="72"/>
      <c r="L943" s="72"/>
    </row>
    <row r="944" spans="1:12" x14ac:dyDescent="0.25">
      <c r="A944" s="72"/>
      <c r="J944" s="72"/>
      <c r="K944" s="72"/>
      <c r="L944" s="72"/>
    </row>
    <row r="945" spans="1:12" x14ac:dyDescent="0.25">
      <c r="A945" s="72"/>
      <c r="J945" s="72"/>
      <c r="K945" s="72"/>
      <c r="L945" s="72"/>
    </row>
    <row r="946" spans="1:12" x14ac:dyDescent="0.25">
      <c r="A946" s="72"/>
      <c r="J946" s="72"/>
      <c r="K946" s="72"/>
      <c r="L946" s="72"/>
    </row>
    <row r="947" spans="1:12" x14ac:dyDescent="0.25">
      <c r="A947" s="72"/>
      <c r="J947" s="72"/>
      <c r="K947" s="72"/>
      <c r="L947" s="72"/>
    </row>
    <row r="948" spans="1:12" x14ac:dyDescent="0.25">
      <c r="A948" s="72"/>
      <c r="J948" s="72"/>
      <c r="K948" s="72"/>
      <c r="L948" s="72"/>
    </row>
    <row r="949" spans="1:12" x14ac:dyDescent="0.25">
      <c r="A949" s="72"/>
      <c r="J949" s="72"/>
      <c r="K949" s="72"/>
      <c r="L949" s="72"/>
    </row>
    <row r="950" spans="1:12" x14ac:dyDescent="0.25">
      <c r="A950" s="72"/>
      <c r="J950" s="72"/>
      <c r="K950" s="72"/>
      <c r="L950" s="72"/>
    </row>
    <row r="951" spans="1:12" x14ac:dyDescent="0.25">
      <c r="A951" s="72"/>
      <c r="J951" s="72"/>
      <c r="K951" s="72"/>
      <c r="L951" s="72"/>
    </row>
    <row r="952" spans="1:12" x14ac:dyDescent="0.25">
      <c r="A952" s="72"/>
      <c r="J952" s="72"/>
      <c r="K952" s="72"/>
      <c r="L952" s="72"/>
    </row>
    <row r="953" spans="1:12" x14ac:dyDescent="0.25">
      <c r="A953" s="72"/>
      <c r="J953" s="72"/>
      <c r="K953" s="72"/>
      <c r="L953" s="72"/>
    </row>
    <row r="954" spans="1:12" x14ac:dyDescent="0.25">
      <c r="A954" s="72"/>
      <c r="J954" s="72"/>
      <c r="K954" s="72"/>
      <c r="L954" s="72"/>
    </row>
    <row r="955" spans="1:12" x14ac:dyDescent="0.25">
      <c r="A955" s="72"/>
      <c r="J955" s="72"/>
      <c r="K955" s="72"/>
      <c r="L955" s="72"/>
    </row>
    <row r="956" spans="1:12" x14ac:dyDescent="0.25">
      <c r="A956" s="72"/>
      <c r="J956" s="72"/>
      <c r="K956" s="72"/>
      <c r="L956" s="72"/>
    </row>
    <row r="957" spans="1:12" x14ac:dyDescent="0.25">
      <c r="A957" s="72"/>
      <c r="J957" s="72"/>
      <c r="K957" s="72"/>
      <c r="L957" s="72"/>
    </row>
    <row r="958" spans="1:12" x14ac:dyDescent="0.25">
      <c r="A958" s="72"/>
      <c r="J958" s="72"/>
      <c r="K958" s="72"/>
      <c r="L958" s="72"/>
    </row>
    <row r="959" spans="1:12" x14ac:dyDescent="0.25">
      <c r="A959" s="72"/>
      <c r="J959" s="72"/>
      <c r="K959" s="72"/>
      <c r="L959" s="72"/>
    </row>
    <row r="960" spans="1:12" x14ac:dyDescent="0.25">
      <c r="A960" s="72"/>
      <c r="J960" s="72"/>
      <c r="K960" s="72"/>
      <c r="L960" s="72"/>
    </row>
    <row r="961" spans="1:12" x14ac:dyDescent="0.25">
      <c r="A961" s="72"/>
      <c r="J961" s="72"/>
      <c r="K961" s="72"/>
      <c r="L961" s="72"/>
    </row>
    <row r="962" spans="1:12" x14ac:dyDescent="0.25">
      <c r="A962" s="72"/>
      <c r="J962" s="72"/>
      <c r="K962" s="72"/>
      <c r="L962" s="72"/>
    </row>
    <row r="963" spans="1:12" x14ac:dyDescent="0.25">
      <c r="A963" s="72"/>
      <c r="J963" s="72"/>
      <c r="K963" s="72"/>
      <c r="L963" s="72"/>
    </row>
    <row r="964" spans="1:12" x14ac:dyDescent="0.25">
      <c r="A964" s="72"/>
      <c r="J964" s="72"/>
      <c r="K964" s="72"/>
      <c r="L964" s="72"/>
    </row>
    <row r="965" spans="1:12" x14ac:dyDescent="0.25">
      <c r="A965" s="72"/>
      <c r="J965" s="72"/>
      <c r="K965" s="72"/>
      <c r="L965" s="72"/>
    </row>
    <row r="966" spans="1:12" x14ac:dyDescent="0.25">
      <c r="A966" s="72"/>
      <c r="J966" s="72"/>
      <c r="K966" s="72"/>
      <c r="L966" s="72"/>
    </row>
    <row r="967" spans="1:12" x14ac:dyDescent="0.25">
      <c r="A967" s="72"/>
      <c r="J967" s="72"/>
      <c r="K967" s="72"/>
      <c r="L967" s="72"/>
    </row>
    <row r="968" spans="1:12" x14ac:dyDescent="0.25">
      <c r="A968" s="72"/>
      <c r="J968" s="72"/>
      <c r="K968" s="72"/>
      <c r="L968" s="72"/>
    </row>
    <row r="969" spans="1:12" x14ac:dyDescent="0.25">
      <c r="A969" s="72"/>
      <c r="J969" s="72"/>
      <c r="K969" s="72"/>
      <c r="L969" s="72"/>
    </row>
    <row r="970" spans="1:12" x14ac:dyDescent="0.25">
      <c r="A970" s="72"/>
      <c r="J970" s="72"/>
      <c r="K970" s="72"/>
      <c r="L970" s="72"/>
    </row>
    <row r="971" spans="1:12" x14ac:dyDescent="0.25">
      <c r="A971" s="72"/>
      <c r="J971" s="72"/>
      <c r="K971" s="72"/>
      <c r="L971" s="72"/>
    </row>
    <row r="972" spans="1:12" x14ac:dyDescent="0.25">
      <c r="A972" s="72"/>
      <c r="J972" s="72"/>
      <c r="K972" s="72"/>
      <c r="L972" s="72"/>
    </row>
    <row r="973" spans="1:12" x14ac:dyDescent="0.25">
      <c r="A973" s="72"/>
      <c r="J973" s="72"/>
      <c r="K973" s="72"/>
      <c r="L973" s="72"/>
    </row>
    <row r="974" spans="1:12" x14ac:dyDescent="0.25">
      <c r="A974" s="72"/>
      <c r="J974" s="72"/>
      <c r="K974" s="72"/>
      <c r="L974" s="72"/>
    </row>
    <row r="975" spans="1:12" x14ac:dyDescent="0.25">
      <c r="A975" s="72"/>
      <c r="J975" s="72"/>
      <c r="K975" s="72"/>
      <c r="L975" s="72"/>
    </row>
    <row r="976" spans="1:12" x14ac:dyDescent="0.25">
      <c r="A976" s="72"/>
      <c r="J976" s="72"/>
      <c r="K976" s="72"/>
      <c r="L976" s="72"/>
    </row>
    <row r="977" spans="1:12" x14ac:dyDescent="0.25">
      <c r="A977" s="72"/>
      <c r="J977" s="72"/>
      <c r="K977" s="72"/>
      <c r="L977" s="72"/>
    </row>
    <row r="978" spans="1:12" x14ac:dyDescent="0.25">
      <c r="A978" s="72"/>
      <c r="J978" s="72"/>
      <c r="K978" s="72"/>
      <c r="L978" s="72"/>
    </row>
    <row r="979" spans="1:12" x14ac:dyDescent="0.25">
      <c r="A979" s="72"/>
      <c r="J979" s="72"/>
      <c r="K979" s="72"/>
      <c r="L979" s="72"/>
    </row>
    <row r="980" spans="1:12" x14ac:dyDescent="0.25">
      <c r="A980" s="72"/>
      <c r="J980" s="72"/>
      <c r="K980" s="72"/>
      <c r="L980" s="72"/>
    </row>
    <row r="981" spans="1:12" x14ac:dyDescent="0.25">
      <c r="A981" s="72"/>
      <c r="J981" s="72"/>
      <c r="K981" s="72"/>
      <c r="L981" s="72"/>
    </row>
    <row r="982" spans="1:12" x14ac:dyDescent="0.25">
      <c r="A982" s="72"/>
      <c r="J982" s="72"/>
      <c r="K982" s="72"/>
      <c r="L982" s="72"/>
    </row>
    <row r="983" spans="1:12" x14ac:dyDescent="0.25">
      <c r="A983" s="72"/>
      <c r="J983" s="72"/>
      <c r="K983" s="72"/>
      <c r="L983" s="72"/>
    </row>
    <row r="984" spans="1:12" x14ac:dyDescent="0.25">
      <c r="A984" s="72"/>
      <c r="J984" s="72"/>
      <c r="K984" s="72"/>
      <c r="L984" s="72"/>
    </row>
    <row r="985" spans="1:12" x14ac:dyDescent="0.25">
      <c r="A985" s="72"/>
      <c r="J985" s="72"/>
      <c r="K985" s="72"/>
      <c r="L985" s="72"/>
    </row>
    <row r="986" spans="1:12" x14ac:dyDescent="0.25">
      <c r="A986" s="72"/>
      <c r="J986" s="72"/>
      <c r="K986" s="72"/>
      <c r="L986" s="72"/>
    </row>
    <row r="987" spans="1:12" x14ac:dyDescent="0.25">
      <c r="A987" s="72"/>
      <c r="J987" s="72"/>
      <c r="K987" s="72"/>
      <c r="L987" s="72"/>
    </row>
    <row r="988" spans="1:12" x14ac:dyDescent="0.25">
      <c r="A988" s="72"/>
      <c r="J988" s="72"/>
      <c r="K988" s="72"/>
      <c r="L988" s="72"/>
    </row>
    <row r="989" spans="1:12" x14ac:dyDescent="0.25">
      <c r="A989" s="72"/>
      <c r="J989" s="72"/>
      <c r="K989" s="72"/>
      <c r="L989" s="72"/>
    </row>
    <row r="990" spans="1:12" x14ac:dyDescent="0.25">
      <c r="A990" s="72"/>
      <c r="J990" s="72"/>
      <c r="K990" s="72"/>
      <c r="L990" s="72"/>
    </row>
    <row r="991" spans="1:12" x14ac:dyDescent="0.25">
      <c r="A991" s="72"/>
      <c r="J991" s="72"/>
      <c r="K991" s="72"/>
      <c r="L991" s="72"/>
    </row>
    <row r="992" spans="1:12" x14ac:dyDescent="0.25">
      <c r="A992" s="72"/>
      <c r="J992" s="72"/>
      <c r="K992" s="72"/>
      <c r="L992" s="72"/>
    </row>
    <row r="993" spans="1:12" x14ac:dyDescent="0.25">
      <c r="A993" s="72"/>
      <c r="J993" s="72"/>
      <c r="K993" s="72"/>
      <c r="L993" s="72"/>
    </row>
    <row r="994" spans="1:12" x14ac:dyDescent="0.25">
      <c r="A994" s="72"/>
      <c r="J994" s="72"/>
      <c r="K994" s="72"/>
      <c r="L994" s="72"/>
    </row>
    <row r="995" spans="1:12" x14ac:dyDescent="0.25">
      <c r="A995" s="72"/>
      <c r="J995" s="72"/>
      <c r="K995" s="72"/>
      <c r="L995" s="72"/>
    </row>
    <row r="996" spans="1:12" x14ac:dyDescent="0.25">
      <c r="A996" s="72"/>
      <c r="J996" s="72"/>
      <c r="K996" s="72"/>
      <c r="L996" s="72"/>
    </row>
    <row r="997" spans="1:12" x14ac:dyDescent="0.25">
      <c r="A997" s="72"/>
      <c r="J997" s="72"/>
      <c r="K997" s="72"/>
      <c r="L997" s="72"/>
    </row>
    <row r="998" spans="1:12" x14ac:dyDescent="0.25">
      <c r="A998" s="72"/>
      <c r="J998" s="72"/>
      <c r="K998" s="72"/>
      <c r="L998" s="72"/>
    </row>
    <row r="999" spans="1:12" x14ac:dyDescent="0.25">
      <c r="A999" s="72"/>
      <c r="J999" s="72"/>
      <c r="K999" s="72"/>
      <c r="L999" s="72"/>
    </row>
    <row r="1000" spans="1:12" x14ac:dyDescent="0.25">
      <c r="A1000" s="72"/>
      <c r="J1000" s="72"/>
      <c r="K1000" s="72"/>
      <c r="L1000" s="72"/>
    </row>
    <row r="1001" spans="1:12" x14ac:dyDescent="0.25">
      <c r="A1001" s="72"/>
      <c r="J1001" s="72"/>
      <c r="K1001" s="72"/>
      <c r="L1001" s="72"/>
    </row>
    <row r="1002" spans="1:12" x14ac:dyDescent="0.25">
      <c r="A1002" s="72"/>
      <c r="J1002" s="72"/>
      <c r="K1002" s="72"/>
      <c r="L1002" s="72"/>
    </row>
    <row r="1003" spans="1:12" x14ac:dyDescent="0.25">
      <c r="A1003" s="72"/>
      <c r="J1003" s="72"/>
      <c r="K1003" s="72"/>
      <c r="L1003" s="72"/>
    </row>
    <row r="1004" spans="1:12" x14ac:dyDescent="0.25">
      <c r="A1004" s="72"/>
      <c r="J1004" s="72"/>
      <c r="K1004" s="72"/>
      <c r="L1004" s="72"/>
    </row>
    <row r="1005" spans="1:12" x14ac:dyDescent="0.25">
      <c r="A1005" s="72"/>
      <c r="J1005" s="72"/>
      <c r="K1005" s="72"/>
      <c r="L1005" s="72"/>
    </row>
    <row r="1006" spans="1:12" x14ac:dyDescent="0.25">
      <c r="A1006" s="72"/>
      <c r="J1006" s="72"/>
      <c r="K1006" s="72"/>
      <c r="L1006" s="72"/>
    </row>
    <row r="1007" spans="1:12" x14ac:dyDescent="0.25">
      <c r="A1007" s="72"/>
      <c r="G1007" s="3"/>
      <c r="H1007" s="3"/>
      <c r="I1007" s="3"/>
      <c r="J1007" s="72"/>
      <c r="K1007" s="72"/>
      <c r="L1007" s="72"/>
    </row>
    <row r="1008" spans="1:12" x14ac:dyDescent="0.25">
      <c r="A1008" s="72"/>
      <c r="G1008" s="3"/>
      <c r="H1008" s="3"/>
      <c r="I1008" s="3"/>
      <c r="J1008" s="72"/>
      <c r="K1008" s="72"/>
      <c r="L1008" s="72"/>
    </row>
    <row r="1009" spans="1:12" x14ac:dyDescent="0.25">
      <c r="A1009" s="72"/>
      <c r="B1009" s="72"/>
      <c r="C1009" s="72"/>
      <c r="D1009" s="72"/>
      <c r="E1009" s="72"/>
      <c r="F1009" s="72"/>
      <c r="G1009" s="72"/>
      <c r="H1009" s="72"/>
      <c r="I1009" s="72"/>
      <c r="J1009" s="72"/>
      <c r="K1009" s="72"/>
      <c r="L1009" s="72"/>
    </row>
    <row r="1010" spans="1:12" x14ac:dyDescent="0.25">
      <c r="A1010" s="72"/>
      <c r="B1010" s="72"/>
      <c r="C1010" s="72"/>
      <c r="D1010" s="72"/>
      <c r="E1010" s="72"/>
      <c r="F1010" s="72"/>
      <c r="G1010" s="72"/>
      <c r="H1010" s="72"/>
      <c r="I1010" s="72"/>
      <c r="J1010" s="72"/>
      <c r="K1010" s="72"/>
      <c r="L1010" s="72"/>
    </row>
    <row r="1011" spans="1:12" x14ac:dyDescent="0.25">
      <c r="A1011" s="72"/>
      <c r="B1011" s="72"/>
      <c r="C1011" s="72"/>
      <c r="D1011" s="72"/>
      <c r="E1011" s="72"/>
      <c r="F1011" s="72"/>
      <c r="G1011" s="72"/>
      <c r="H1011" s="72"/>
      <c r="I1011" s="72"/>
      <c r="J1011" s="72"/>
      <c r="K1011" s="72"/>
      <c r="L1011" s="72"/>
    </row>
  </sheetData>
  <sheetProtection pivotTables="0"/>
  <conditionalFormatting sqref="D7">
    <cfRule type="expression" dxfId="4020" priority="1">
      <formula>AND(VALUE(B7)&gt;1000,1)</formula>
    </cfRule>
  </conditionalFormatting>
  <hyperlinks>
    <hyperlink ref="I3" location="Start" display="&lt;--  Start" xr:uid="{00000000-0004-0000-0B00-000000000000}"/>
  </hyperlinks>
  <pageMargins left="0.7" right="0.7" top="0.75" bottom="0.75" header="0.3" footer="0.3"/>
  <pageSetup paperSize="9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1">
    <tabColor theme="3"/>
  </sheetPr>
  <dimension ref="A1:P112"/>
  <sheetViews>
    <sheetView workbookViewId="0">
      <pane ySplit="7" topLeftCell="A8" activePane="bottomLeft" state="frozen"/>
      <selection pane="bottomLeft" activeCell="D13" sqref="D13"/>
    </sheetView>
  </sheetViews>
  <sheetFormatPr baseColWidth="10" defaultColWidth="0" defaultRowHeight="15" zeroHeight="1" x14ac:dyDescent="0.25"/>
  <cols>
    <col min="1" max="1" width="6.28515625" style="89" customWidth="1"/>
    <col min="2" max="2" width="14.28515625" style="89" customWidth="1"/>
    <col min="3" max="3" width="13.5703125" style="89" customWidth="1"/>
    <col min="4" max="4" width="38.7109375" style="89" customWidth="1"/>
    <col min="5" max="5" width="29.7109375" style="89" customWidth="1"/>
    <col min="6" max="6" width="10.42578125" style="89" customWidth="1"/>
    <col min="7" max="7" width="11.28515625" style="89" customWidth="1"/>
    <col min="8" max="8" width="9.5703125" style="89" customWidth="1"/>
    <col min="9" max="9" width="18.28515625" style="89" customWidth="1"/>
    <col min="10" max="10" width="14.28515625" style="89" customWidth="1"/>
    <col min="11" max="11" width="27.5703125" style="89" customWidth="1"/>
    <col min="12" max="12" width="24.42578125" style="89" customWidth="1"/>
    <col min="13" max="13" width="45" style="89" customWidth="1"/>
    <col min="14" max="16" width="0" style="89" hidden="1" customWidth="1"/>
    <col min="17" max="16384" width="9.28515625" style="89" hidden="1"/>
  </cols>
  <sheetData>
    <row r="1" spans="1:15" x14ac:dyDescent="0.25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102"/>
    </row>
    <row r="2" spans="1:15" ht="15" customHeight="1" thickBot="1" x14ac:dyDescent="0.3">
      <c r="A2" s="88"/>
      <c r="B2" s="387" t="s">
        <v>59</v>
      </c>
      <c r="C2" s="388" t="s">
        <v>148</v>
      </c>
      <c r="D2" s="389" t="s">
        <v>143</v>
      </c>
      <c r="E2" s="389" t="s">
        <v>144</v>
      </c>
      <c r="F2" s="389" t="s">
        <v>122</v>
      </c>
      <c r="G2" s="392" t="s">
        <v>154</v>
      </c>
      <c r="H2" s="88"/>
      <c r="I2" s="393" t="s">
        <v>155</v>
      </c>
      <c r="J2" s="390" t="s">
        <v>156</v>
      </c>
      <c r="K2" s="391" t="s">
        <v>157</v>
      </c>
      <c r="L2" s="88"/>
      <c r="M2" s="276" t="s">
        <v>57</v>
      </c>
      <c r="N2" s="88"/>
      <c r="O2" s="102"/>
    </row>
    <row r="3" spans="1:15" ht="15.75" thickTop="1" x14ac:dyDescent="0.25">
      <c r="A3" s="88"/>
      <c r="B3" s="107" t="s">
        <v>96</v>
      </c>
      <c r="C3" s="191">
        <f>SUM(F8:F58)</f>
        <v>0</v>
      </c>
      <c r="D3" s="191">
        <f>SUM(G8:G58)</f>
        <v>0</v>
      </c>
      <c r="E3" s="191">
        <f>SUM(H8:H58)</f>
        <v>0</v>
      </c>
      <c r="F3" s="191">
        <f>SUM(I8:I58)</f>
        <v>0</v>
      </c>
      <c r="G3" s="384">
        <f>SUM(J8:J58)</f>
        <v>0</v>
      </c>
      <c r="H3" s="88"/>
      <c r="I3" s="394" t="s">
        <v>158</v>
      </c>
      <c r="J3" s="396">
        <f>'9. Balanse'!H12</f>
        <v>0</v>
      </c>
      <c r="K3" s="385">
        <f>G3-J3</f>
        <v>0</v>
      </c>
      <c r="L3" s="88"/>
      <c r="M3" s="88"/>
      <c r="N3" s="88"/>
      <c r="O3" s="102"/>
    </row>
    <row r="4" spans="1:15" x14ac:dyDescent="0.25">
      <c r="A4" s="88"/>
      <c r="B4" s="104" t="s">
        <v>98</v>
      </c>
      <c r="C4" s="188">
        <f>SUM(F59:F109)</f>
        <v>0</v>
      </c>
      <c r="D4" s="188">
        <f>SUM(G59:G109)</f>
        <v>0</v>
      </c>
      <c r="E4" s="188">
        <f>SUM(H59:H109)</f>
        <v>0</v>
      </c>
      <c r="F4" s="188">
        <f>SUM(I59:I109)</f>
        <v>0</v>
      </c>
      <c r="G4" s="189">
        <f>SUM(J59:J109)</f>
        <v>0</v>
      </c>
      <c r="H4" s="88"/>
      <c r="I4" s="395" t="s">
        <v>159</v>
      </c>
      <c r="J4" s="397">
        <f>'9. Balanse'!H27</f>
        <v>0</v>
      </c>
      <c r="K4" s="386">
        <f>G4-J4</f>
        <v>0</v>
      </c>
      <c r="L4" s="88"/>
      <c r="M4" s="88"/>
      <c r="N4" s="88"/>
      <c r="O4" s="102"/>
    </row>
    <row r="5" spans="1:15" x14ac:dyDescent="0.25">
      <c r="A5" s="88"/>
      <c r="B5" s="88"/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102"/>
    </row>
    <row r="6" spans="1:15" x14ac:dyDescent="0.25">
      <c r="A6" s="88"/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102"/>
    </row>
    <row r="7" spans="1:15" x14ac:dyDescent="0.25">
      <c r="A7" s="88"/>
      <c r="B7" s="90" t="s">
        <v>59</v>
      </c>
      <c r="C7" s="92" t="s">
        <v>160</v>
      </c>
      <c r="D7" s="92" t="s">
        <v>161</v>
      </c>
      <c r="E7" s="92" t="s">
        <v>92</v>
      </c>
      <c r="F7" s="98" t="s">
        <v>148</v>
      </c>
      <c r="G7" s="98" t="s">
        <v>143</v>
      </c>
      <c r="H7" s="98" t="s">
        <v>144</v>
      </c>
      <c r="I7" s="98" t="s">
        <v>122</v>
      </c>
      <c r="J7" s="98" t="s">
        <v>154</v>
      </c>
      <c r="K7" s="105" t="s">
        <v>162</v>
      </c>
      <c r="L7" s="106" t="s">
        <v>163</v>
      </c>
      <c r="M7" s="88"/>
      <c r="N7" s="88"/>
      <c r="O7" s="102"/>
    </row>
    <row r="8" spans="1:15" x14ac:dyDescent="0.25">
      <c r="A8" s="88"/>
      <c r="B8" s="107" t="s">
        <v>96</v>
      </c>
      <c r="C8" s="108">
        <v>20000</v>
      </c>
      <c r="D8" s="108" t="str">
        <f>INDEX('4. Input Kunder &amp; Leverandører'!$E$10:$E$111,MATCH('11.Output Kunder &amp; Leverandører'!C8,'4. Input Kunder &amp; Leverandører'!$C$10:$C$111,0))</f>
        <v>20000 - (ledig)</v>
      </c>
      <c r="E8" s="108" t="str">
        <f>IFERROR(INDEX('4. Input Kunder &amp; Leverandører'!$C$10:$C$111,MATCH('11.Output Kunder &amp; Leverandører'!C8,'4. Input Kunder &amp; Leverandører'!$F$10:$F$111,0)),"Ingen Org. nummer registrert")</f>
        <v>Ingen Org. nummer registrert</v>
      </c>
      <c r="F8" s="190">
        <f>'4. Input Kunder &amp; Leverandører'!H10</f>
        <v>0</v>
      </c>
      <c r="G8" s="191">
        <f>SUMIFS('5. Registrere Transaksjoner'!$Q$8:$Q$1008,'5. Registrere Transaksjoner'!$O$8:$O$1008,'11.Output Kunder &amp; Leverandører'!D8,'5. Registrere Transaksjoner'!$J$8:$J$1008,Kontoplan!$F$10)</f>
        <v>0</v>
      </c>
      <c r="H8" s="191">
        <f>SUMIFS('5. Registrere Transaksjoner'!$R$8:$R$1008,'5. Registrere Transaksjoner'!$O$8:$O$1008,'11.Output Kunder &amp; Leverandører'!D8,'5. Registrere Transaksjoner'!$L$8:$L$1008,Kontoplan!$F$10)</f>
        <v>0</v>
      </c>
      <c r="I8" s="191">
        <f>G8+H8</f>
        <v>0</v>
      </c>
      <c r="J8" s="191">
        <f>F8+I8</f>
        <v>0</v>
      </c>
      <c r="K8" s="250" t="str">
        <f t="shared" ref="K8:K39" si="0">B8</f>
        <v>Kunde</v>
      </c>
      <c r="L8" s="251" t="str">
        <f>IF(OR(F8&lt;&gt;0,I8&lt;&gt;0),"Verdi","Tom")</f>
        <v>Tom</v>
      </c>
      <c r="M8" s="110"/>
      <c r="N8" s="88"/>
      <c r="O8" s="102"/>
    </row>
    <row r="9" spans="1:15" x14ac:dyDescent="0.25">
      <c r="A9" s="88"/>
      <c r="B9" s="103" t="s">
        <v>96</v>
      </c>
      <c r="C9" s="109">
        <f>C8+1</f>
        <v>20001</v>
      </c>
      <c r="D9" s="109" t="str">
        <f>INDEX('4. Input Kunder &amp; Leverandører'!$E$10:$E$111,MATCH('11.Output Kunder &amp; Leverandører'!C9,'4. Input Kunder &amp; Leverandører'!$C$10:$C$111,0))</f>
        <v>20001 - (ledig)</v>
      </c>
      <c r="E9" s="109" t="str">
        <f>IFERROR(INDEX('4. Input Kunder &amp; Leverandører'!$C$10:$C$111,MATCH('11.Output Kunder &amp; Leverandører'!C9,'4. Input Kunder &amp; Leverandører'!$F$10:$F$111,0)),"Ingen Org. nummer registrert")</f>
        <v>Ingen Org. nummer registrert</v>
      </c>
      <c r="F9" s="192">
        <f>'4. Input Kunder &amp; Leverandører'!H11</f>
        <v>0</v>
      </c>
      <c r="G9" s="187">
        <f>SUMIFS('5. Registrere Transaksjoner'!$Q$8:$Q$1008,'5. Registrere Transaksjoner'!$O$8:$O$1008,'11.Output Kunder &amp; Leverandører'!D9,'5. Registrere Transaksjoner'!$J$8:$J$1008,Kontoplan!$F$10)</f>
        <v>0</v>
      </c>
      <c r="H9" s="187">
        <f>SUMIFS('5. Registrere Transaksjoner'!$R$8:$R$1008,'5. Registrere Transaksjoner'!$O$8:$O$1008,'11.Output Kunder &amp; Leverandører'!D9,'5. Registrere Transaksjoner'!$L$8:$L$1008,Kontoplan!$F$10)</f>
        <v>0</v>
      </c>
      <c r="I9" s="187">
        <f t="shared" ref="I9:I72" si="1">G9+H9</f>
        <v>0</v>
      </c>
      <c r="J9" s="187">
        <f t="shared" ref="J9:J72" si="2">F9+I9</f>
        <v>0</v>
      </c>
      <c r="K9" s="94" t="str">
        <f t="shared" si="0"/>
        <v>Kunde</v>
      </c>
      <c r="L9" s="252" t="str">
        <f t="shared" ref="L9:L72" si="3">IF(OR(F9&lt;&gt;0,I9&lt;&gt;0),"Verdi","Tom")</f>
        <v>Tom</v>
      </c>
      <c r="M9" s="110"/>
      <c r="N9" s="88"/>
      <c r="O9" s="102"/>
    </row>
    <row r="10" spans="1:15" x14ac:dyDescent="0.25">
      <c r="A10" s="88"/>
      <c r="B10" s="103" t="s">
        <v>96</v>
      </c>
      <c r="C10" s="109">
        <v>20002</v>
      </c>
      <c r="D10" s="109" t="str">
        <f>INDEX('4. Input Kunder &amp; Leverandører'!$E$10:$E$111,MATCH('11.Output Kunder &amp; Leverandører'!C10,'4. Input Kunder &amp; Leverandører'!$C$10:$C$111,0))</f>
        <v>20002 - (ledig)</v>
      </c>
      <c r="E10" s="109" t="str">
        <f>IFERROR(INDEX('4. Input Kunder &amp; Leverandører'!$C$10:$C$111,MATCH('11.Output Kunder &amp; Leverandører'!C10,'4. Input Kunder &amp; Leverandører'!$F$10:$F$111,0)),"Ingen Org. nummer registrert")</f>
        <v>Ingen Org. nummer registrert</v>
      </c>
      <c r="F10" s="192">
        <f>'4. Input Kunder &amp; Leverandører'!H12</f>
        <v>0</v>
      </c>
      <c r="G10" s="187">
        <f>SUMIFS('5. Registrere Transaksjoner'!$Q$8:$Q$1008,'5. Registrere Transaksjoner'!$O$8:$O$1008,'11.Output Kunder &amp; Leverandører'!D10,'5. Registrere Transaksjoner'!$J$8:$J$1008,Kontoplan!$F$10)</f>
        <v>0</v>
      </c>
      <c r="H10" s="187">
        <f>SUMIFS('5. Registrere Transaksjoner'!$R$8:$R$1008,'5. Registrere Transaksjoner'!$O$8:$O$1008,'11.Output Kunder &amp; Leverandører'!D10,'5. Registrere Transaksjoner'!$L$8:$L$1008,Kontoplan!$F$10)</f>
        <v>0</v>
      </c>
      <c r="I10" s="187">
        <f t="shared" si="1"/>
        <v>0</v>
      </c>
      <c r="J10" s="187">
        <f t="shared" si="2"/>
        <v>0</v>
      </c>
      <c r="K10" s="94" t="str">
        <f t="shared" si="0"/>
        <v>Kunde</v>
      </c>
      <c r="L10" s="252" t="str">
        <f t="shared" si="3"/>
        <v>Tom</v>
      </c>
      <c r="M10" s="110"/>
      <c r="N10" s="88"/>
      <c r="O10" s="102"/>
    </row>
    <row r="11" spans="1:15" x14ac:dyDescent="0.25">
      <c r="A11" s="88"/>
      <c r="B11" s="103" t="s">
        <v>96</v>
      </c>
      <c r="C11" s="109">
        <v>20003</v>
      </c>
      <c r="D11" s="109" t="str">
        <f>INDEX('4. Input Kunder &amp; Leverandører'!$E$10:$E$111,MATCH('11.Output Kunder &amp; Leverandører'!C11,'4. Input Kunder &amp; Leverandører'!$C$10:$C$111,0))</f>
        <v>20003 - (ledig)</v>
      </c>
      <c r="E11" s="109" t="str">
        <f>IFERROR(INDEX('4. Input Kunder &amp; Leverandører'!$C$10:$C$111,MATCH('11.Output Kunder &amp; Leverandører'!C11,'4. Input Kunder &amp; Leverandører'!$F$10:$F$111,0)),"Ingen Org. nummer registrert")</f>
        <v>Ingen Org. nummer registrert</v>
      </c>
      <c r="F11" s="192">
        <f>'4. Input Kunder &amp; Leverandører'!H13</f>
        <v>0</v>
      </c>
      <c r="G11" s="187">
        <f>SUMIFS('5. Registrere Transaksjoner'!$Q$8:$Q$1008,'5. Registrere Transaksjoner'!$O$8:$O$1008,'11.Output Kunder &amp; Leverandører'!D11,'5. Registrere Transaksjoner'!$J$8:$J$1008,Kontoplan!$F$10)</f>
        <v>0</v>
      </c>
      <c r="H11" s="187">
        <f>SUMIFS('5. Registrere Transaksjoner'!$R$8:$R$1008,'5. Registrere Transaksjoner'!$O$8:$O$1008,'11.Output Kunder &amp; Leverandører'!D11,'5. Registrere Transaksjoner'!$L$8:$L$1008,Kontoplan!$F$10)</f>
        <v>0</v>
      </c>
      <c r="I11" s="187">
        <f t="shared" si="1"/>
        <v>0</v>
      </c>
      <c r="J11" s="187">
        <f t="shared" si="2"/>
        <v>0</v>
      </c>
      <c r="K11" s="94" t="str">
        <f t="shared" si="0"/>
        <v>Kunde</v>
      </c>
      <c r="L11" s="252" t="str">
        <f t="shared" si="3"/>
        <v>Tom</v>
      </c>
      <c r="M11" s="110"/>
      <c r="N11" s="88"/>
      <c r="O11" s="102"/>
    </row>
    <row r="12" spans="1:15" x14ac:dyDescent="0.25">
      <c r="A12" s="88"/>
      <c r="B12" s="103" t="s">
        <v>96</v>
      </c>
      <c r="C12" s="109">
        <v>20004</v>
      </c>
      <c r="D12" s="109" t="str">
        <f>INDEX('4. Input Kunder &amp; Leverandører'!$E$10:$E$111,MATCH('11.Output Kunder &amp; Leverandører'!C12,'4. Input Kunder &amp; Leverandører'!$C$10:$C$111,0))</f>
        <v>20004 - (ledig)</v>
      </c>
      <c r="E12" s="109" t="str">
        <f>IFERROR(INDEX('4. Input Kunder &amp; Leverandører'!$C$10:$C$111,MATCH('11.Output Kunder &amp; Leverandører'!C12,'4. Input Kunder &amp; Leverandører'!$F$10:$F$111,0)),"Ingen Org. nummer registrert")</f>
        <v>Ingen Org. nummer registrert</v>
      </c>
      <c r="F12" s="192">
        <f>'4. Input Kunder &amp; Leverandører'!H14</f>
        <v>0</v>
      </c>
      <c r="G12" s="187">
        <f>SUMIFS('5. Registrere Transaksjoner'!$Q$8:$Q$1008,'5. Registrere Transaksjoner'!$O$8:$O$1008,'11.Output Kunder &amp; Leverandører'!D12,'5. Registrere Transaksjoner'!$J$8:$J$1008,Kontoplan!$F$10)</f>
        <v>0</v>
      </c>
      <c r="H12" s="187">
        <f>SUMIFS('5. Registrere Transaksjoner'!$R$8:$R$1008,'5. Registrere Transaksjoner'!$O$8:$O$1008,'11.Output Kunder &amp; Leverandører'!D12,'5. Registrere Transaksjoner'!$L$8:$L$1008,Kontoplan!$F$10)</f>
        <v>0</v>
      </c>
      <c r="I12" s="187">
        <f t="shared" si="1"/>
        <v>0</v>
      </c>
      <c r="J12" s="187">
        <f t="shared" si="2"/>
        <v>0</v>
      </c>
      <c r="K12" s="94" t="str">
        <f t="shared" si="0"/>
        <v>Kunde</v>
      </c>
      <c r="L12" s="252" t="str">
        <f t="shared" si="3"/>
        <v>Tom</v>
      </c>
      <c r="M12" s="110"/>
      <c r="N12" s="88"/>
      <c r="O12" s="102"/>
    </row>
    <row r="13" spans="1:15" x14ac:dyDescent="0.25">
      <c r="A13" s="88"/>
      <c r="B13" s="103" t="s">
        <v>96</v>
      </c>
      <c r="C13" s="109">
        <v>20005</v>
      </c>
      <c r="D13" s="109" t="str">
        <f>INDEX('4. Input Kunder &amp; Leverandører'!$E$10:$E$111,MATCH('11.Output Kunder &amp; Leverandører'!C13,'4. Input Kunder &amp; Leverandører'!$C$10:$C$111,0))</f>
        <v>20005 - (ledig)</v>
      </c>
      <c r="E13" s="109" t="str">
        <f>IFERROR(INDEX('4. Input Kunder &amp; Leverandører'!$C$10:$C$111,MATCH('11.Output Kunder &amp; Leverandører'!C13,'4. Input Kunder &amp; Leverandører'!$F$10:$F$111,0)),"Ingen Org. nummer registrert")</f>
        <v>Ingen Org. nummer registrert</v>
      </c>
      <c r="F13" s="192">
        <f>'4. Input Kunder &amp; Leverandører'!H15</f>
        <v>0</v>
      </c>
      <c r="G13" s="187">
        <f>SUMIFS('5. Registrere Transaksjoner'!$Q$8:$Q$1008,'5. Registrere Transaksjoner'!$O$8:$O$1008,'11.Output Kunder &amp; Leverandører'!D13,'5. Registrere Transaksjoner'!$J$8:$J$1008,Kontoplan!$F$10)</f>
        <v>0</v>
      </c>
      <c r="H13" s="187">
        <f>SUMIFS('5. Registrere Transaksjoner'!$R$8:$R$1008,'5. Registrere Transaksjoner'!$O$8:$O$1008,'11.Output Kunder &amp; Leverandører'!D13,'5. Registrere Transaksjoner'!$L$8:$L$1008,Kontoplan!$F$10)</f>
        <v>0</v>
      </c>
      <c r="I13" s="187">
        <f t="shared" si="1"/>
        <v>0</v>
      </c>
      <c r="J13" s="187">
        <f t="shared" si="2"/>
        <v>0</v>
      </c>
      <c r="K13" s="94" t="str">
        <f t="shared" si="0"/>
        <v>Kunde</v>
      </c>
      <c r="L13" s="252" t="str">
        <f t="shared" si="3"/>
        <v>Tom</v>
      </c>
      <c r="M13" s="110"/>
      <c r="N13" s="88"/>
      <c r="O13" s="102"/>
    </row>
    <row r="14" spans="1:15" x14ac:dyDescent="0.25">
      <c r="A14" s="88"/>
      <c r="B14" s="103" t="s">
        <v>96</v>
      </c>
      <c r="C14" s="109">
        <v>20006</v>
      </c>
      <c r="D14" s="109" t="str">
        <f>INDEX('4. Input Kunder &amp; Leverandører'!$E$10:$E$111,MATCH('11.Output Kunder &amp; Leverandører'!C14,'4. Input Kunder &amp; Leverandører'!$C$10:$C$111,0))</f>
        <v>20006 - (ledig)</v>
      </c>
      <c r="E14" s="109" t="str">
        <f>IFERROR(INDEX('4. Input Kunder &amp; Leverandører'!$C$10:$C$111,MATCH('11.Output Kunder &amp; Leverandører'!C14,'4. Input Kunder &amp; Leverandører'!$F$10:$F$111,0)),"Ingen Org. nummer registrert")</f>
        <v>Ingen Org. nummer registrert</v>
      </c>
      <c r="F14" s="192">
        <f>'4. Input Kunder &amp; Leverandører'!H16</f>
        <v>0</v>
      </c>
      <c r="G14" s="187">
        <f>SUMIFS('5. Registrere Transaksjoner'!$Q$8:$Q$1008,'5. Registrere Transaksjoner'!$O$8:$O$1008,'11.Output Kunder &amp; Leverandører'!D14,'5. Registrere Transaksjoner'!$J$8:$J$1008,Kontoplan!$F$10)</f>
        <v>0</v>
      </c>
      <c r="H14" s="187">
        <f>SUMIFS('5. Registrere Transaksjoner'!$R$8:$R$1008,'5. Registrere Transaksjoner'!$O$8:$O$1008,'11.Output Kunder &amp; Leverandører'!D14,'5. Registrere Transaksjoner'!$L$8:$L$1008,Kontoplan!$F$10)</f>
        <v>0</v>
      </c>
      <c r="I14" s="187">
        <f t="shared" si="1"/>
        <v>0</v>
      </c>
      <c r="J14" s="187">
        <f t="shared" si="2"/>
        <v>0</v>
      </c>
      <c r="K14" s="94" t="str">
        <f t="shared" si="0"/>
        <v>Kunde</v>
      </c>
      <c r="L14" s="252" t="str">
        <f t="shared" si="3"/>
        <v>Tom</v>
      </c>
      <c r="M14" s="110"/>
      <c r="N14" s="88"/>
      <c r="O14" s="102"/>
    </row>
    <row r="15" spans="1:15" x14ac:dyDescent="0.25">
      <c r="A15" s="88"/>
      <c r="B15" s="103" t="s">
        <v>96</v>
      </c>
      <c r="C15" s="109">
        <v>20007</v>
      </c>
      <c r="D15" s="109" t="str">
        <f>INDEX('4. Input Kunder &amp; Leverandører'!$E$10:$E$111,MATCH('11.Output Kunder &amp; Leverandører'!C15,'4. Input Kunder &amp; Leverandører'!$C$10:$C$111,0))</f>
        <v>20007 - (ledig)</v>
      </c>
      <c r="E15" s="109" t="str">
        <f>IFERROR(INDEX('4. Input Kunder &amp; Leverandører'!$C$10:$C$111,MATCH('11.Output Kunder &amp; Leverandører'!C15,'4. Input Kunder &amp; Leverandører'!$F$10:$F$111,0)),"Ingen Org. nummer registrert")</f>
        <v>Ingen Org. nummer registrert</v>
      </c>
      <c r="F15" s="192">
        <f>'4. Input Kunder &amp; Leverandører'!H17</f>
        <v>0</v>
      </c>
      <c r="G15" s="187">
        <f>SUMIFS('5. Registrere Transaksjoner'!$Q$8:$Q$1008,'5. Registrere Transaksjoner'!$O$8:$O$1008,'11.Output Kunder &amp; Leverandører'!D15,'5. Registrere Transaksjoner'!$J$8:$J$1008,Kontoplan!$F$10)</f>
        <v>0</v>
      </c>
      <c r="H15" s="187">
        <f>SUMIFS('5. Registrere Transaksjoner'!$R$8:$R$1008,'5. Registrere Transaksjoner'!$O$8:$O$1008,'11.Output Kunder &amp; Leverandører'!D15,'5. Registrere Transaksjoner'!$L$8:$L$1008,Kontoplan!$F$10)</f>
        <v>0</v>
      </c>
      <c r="I15" s="187">
        <f t="shared" si="1"/>
        <v>0</v>
      </c>
      <c r="J15" s="187">
        <f t="shared" si="2"/>
        <v>0</v>
      </c>
      <c r="K15" s="94" t="str">
        <f t="shared" si="0"/>
        <v>Kunde</v>
      </c>
      <c r="L15" s="252" t="str">
        <f t="shared" si="3"/>
        <v>Tom</v>
      </c>
      <c r="M15" s="110"/>
      <c r="N15" s="88"/>
      <c r="O15" s="102"/>
    </row>
    <row r="16" spans="1:15" x14ac:dyDescent="0.25">
      <c r="A16" s="88"/>
      <c r="B16" s="103" t="s">
        <v>96</v>
      </c>
      <c r="C16" s="109">
        <v>20008</v>
      </c>
      <c r="D16" s="109" t="str">
        <f>INDEX('4. Input Kunder &amp; Leverandører'!$E$10:$E$111,MATCH('11.Output Kunder &amp; Leverandører'!C16,'4. Input Kunder &amp; Leverandører'!$C$10:$C$111,0))</f>
        <v>20008 - (ledig)</v>
      </c>
      <c r="E16" s="109" t="str">
        <f>IFERROR(INDEX('4. Input Kunder &amp; Leverandører'!$C$10:$C$111,MATCH('11.Output Kunder &amp; Leverandører'!C16,'4. Input Kunder &amp; Leverandører'!$F$10:$F$111,0)),"Ingen Org. nummer registrert")</f>
        <v>Ingen Org. nummer registrert</v>
      </c>
      <c r="F16" s="192">
        <f>'4. Input Kunder &amp; Leverandører'!H18</f>
        <v>0</v>
      </c>
      <c r="G16" s="187">
        <f>SUMIFS('5. Registrere Transaksjoner'!$Q$8:$Q$1008,'5. Registrere Transaksjoner'!$O$8:$O$1008,'11.Output Kunder &amp; Leverandører'!D16,'5. Registrere Transaksjoner'!$J$8:$J$1008,Kontoplan!$F$10)</f>
        <v>0</v>
      </c>
      <c r="H16" s="187">
        <f>SUMIFS('5. Registrere Transaksjoner'!$R$8:$R$1008,'5. Registrere Transaksjoner'!$O$8:$O$1008,'11.Output Kunder &amp; Leverandører'!D16,'5. Registrere Transaksjoner'!$L$8:$L$1008,Kontoplan!$F$10)</f>
        <v>0</v>
      </c>
      <c r="I16" s="187">
        <f t="shared" si="1"/>
        <v>0</v>
      </c>
      <c r="J16" s="187">
        <f t="shared" si="2"/>
        <v>0</v>
      </c>
      <c r="K16" s="94" t="str">
        <f t="shared" si="0"/>
        <v>Kunde</v>
      </c>
      <c r="L16" s="252" t="str">
        <f t="shared" si="3"/>
        <v>Tom</v>
      </c>
      <c r="M16" s="110"/>
      <c r="N16" s="88"/>
      <c r="O16" s="102"/>
    </row>
    <row r="17" spans="1:15" x14ac:dyDescent="0.25">
      <c r="A17" s="88"/>
      <c r="B17" s="103" t="s">
        <v>96</v>
      </c>
      <c r="C17" s="109">
        <v>20009</v>
      </c>
      <c r="D17" s="109" t="str">
        <f>INDEX('4. Input Kunder &amp; Leverandører'!$E$10:$E$111,MATCH('11.Output Kunder &amp; Leverandører'!C17,'4. Input Kunder &amp; Leverandører'!$C$10:$C$111,0))</f>
        <v>20009 - (ledig)</v>
      </c>
      <c r="E17" s="109" t="str">
        <f>IFERROR(INDEX('4. Input Kunder &amp; Leverandører'!$C$10:$C$111,MATCH('11.Output Kunder &amp; Leverandører'!C17,'4. Input Kunder &amp; Leverandører'!$F$10:$F$111,0)),"Ingen Org. nummer registrert")</f>
        <v>Ingen Org. nummer registrert</v>
      </c>
      <c r="F17" s="192">
        <f>'4. Input Kunder &amp; Leverandører'!H19</f>
        <v>0</v>
      </c>
      <c r="G17" s="187">
        <f>SUMIFS('5. Registrere Transaksjoner'!$Q$8:$Q$1008,'5. Registrere Transaksjoner'!$O$8:$O$1008,'11.Output Kunder &amp; Leverandører'!D17,'5. Registrere Transaksjoner'!$J$8:$J$1008,Kontoplan!$F$10)</f>
        <v>0</v>
      </c>
      <c r="H17" s="187">
        <f>SUMIFS('5. Registrere Transaksjoner'!$R$8:$R$1008,'5. Registrere Transaksjoner'!$O$8:$O$1008,'11.Output Kunder &amp; Leverandører'!D17,'5. Registrere Transaksjoner'!$L$8:$L$1008,Kontoplan!$F$10)</f>
        <v>0</v>
      </c>
      <c r="I17" s="187">
        <f t="shared" si="1"/>
        <v>0</v>
      </c>
      <c r="J17" s="187">
        <f t="shared" si="2"/>
        <v>0</v>
      </c>
      <c r="K17" s="94" t="str">
        <f t="shared" si="0"/>
        <v>Kunde</v>
      </c>
      <c r="L17" s="252" t="str">
        <f t="shared" si="3"/>
        <v>Tom</v>
      </c>
      <c r="M17" s="110"/>
      <c r="N17" s="88"/>
      <c r="O17" s="102"/>
    </row>
    <row r="18" spans="1:15" x14ac:dyDescent="0.25">
      <c r="A18" s="88"/>
      <c r="B18" s="103" t="s">
        <v>96</v>
      </c>
      <c r="C18" s="109">
        <v>20010</v>
      </c>
      <c r="D18" s="109" t="str">
        <f>INDEX('4. Input Kunder &amp; Leverandører'!$E$10:$E$111,MATCH('11.Output Kunder &amp; Leverandører'!C18,'4. Input Kunder &amp; Leverandører'!$C$10:$C$111,0))</f>
        <v>20010 - (ledig)</v>
      </c>
      <c r="E18" s="109" t="str">
        <f>IFERROR(INDEX('4. Input Kunder &amp; Leverandører'!$C$10:$C$111,MATCH('11.Output Kunder &amp; Leverandører'!C18,'4. Input Kunder &amp; Leverandører'!$F$10:$F$111,0)),"Ingen Org. nummer registrert")</f>
        <v>Ingen Org. nummer registrert</v>
      </c>
      <c r="F18" s="192">
        <f>'4. Input Kunder &amp; Leverandører'!H20</f>
        <v>0</v>
      </c>
      <c r="G18" s="187">
        <f>SUMIFS('5. Registrere Transaksjoner'!$Q$8:$Q$1008,'5. Registrere Transaksjoner'!$O$8:$O$1008,'11.Output Kunder &amp; Leverandører'!D18,'5. Registrere Transaksjoner'!$J$8:$J$1008,Kontoplan!$F$10)</f>
        <v>0</v>
      </c>
      <c r="H18" s="187">
        <f>SUMIFS('5. Registrere Transaksjoner'!$R$8:$R$1008,'5. Registrere Transaksjoner'!$O$8:$O$1008,'11.Output Kunder &amp; Leverandører'!D18,'5. Registrere Transaksjoner'!$L$8:$L$1008,Kontoplan!$F$10)</f>
        <v>0</v>
      </c>
      <c r="I18" s="187">
        <f t="shared" si="1"/>
        <v>0</v>
      </c>
      <c r="J18" s="187">
        <f t="shared" si="2"/>
        <v>0</v>
      </c>
      <c r="K18" s="94" t="str">
        <f t="shared" si="0"/>
        <v>Kunde</v>
      </c>
      <c r="L18" s="252" t="str">
        <f t="shared" si="3"/>
        <v>Tom</v>
      </c>
      <c r="M18" s="110"/>
      <c r="N18" s="88"/>
      <c r="O18" s="102"/>
    </row>
    <row r="19" spans="1:15" x14ac:dyDescent="0.25">
      <c r="A19" s="88"/>
      <c r="B19" s="103" t="s">
        <v>96</v>
      </c>
      <c r="C19" s="109">
        <v>20011</v>
      </c>
      <c r="D19" s="109" t="str">
        <f>INDEX('4. Input Kunder &amp; Leverandører'!$E$10:$E$111,MATCH('11.Output Kunder &amp; Leverandører'!C19,'4. Input Kunder &amp; Leverandører'!$C$10:$C$111,0))</f>
        <v>20011 - (ledig)</v>
      </c>
      <c r="E19" s="109" t="str">
        <f>IFERROR(INDEX('4. Input Kunder &amp; Leverandører'!$C$10:$C$111,MATCH('11.Output Kunder &amp; Leverandører'!C19,'4. Input Kunder &amp; Leverandører'!$F$10:$F$111,0)),"Ingen Org. nummer registrert")</f>
        <v>Ingen Org. nummer registrert</v>
      </c>
      <c r="F19" s="192">
        <f>'4. Input Kunder &amp; Leverandører'!H21</f>
        <v>0</v>
      </c>
      <c r="G19" s="187">
        <f>SUMIFS('5. Registrere Transaksjoner'!$Q$8:$Q$1008,'5. Registrere Transaksjoner'!$O$8:$O$1008,'11.Output Kunder &amp; Leverandører'!D19,'5. Registrere Transaksjoner'!$J$8:$J$1008,Kontoplan!$F$10)</f>
        <v>0</v>
      </c>
      <c r="H19" s="187">
        <f>SUMIFS('5. Registrere Transaksjoner'!$R$8:$R$1008,'5. Registrere Transaksjoner'!$O$8:$O$1008,'11.Output Kunder &amp; Leverandører'!D19,'5. Registrere Transaksjoner'!$L$8:$L$1008,Kontoplan!$F$10)</f>
        <v>0</v>
      </c>
      <c r="I19" s="187">
        <f t="shared" si="1"/>
        <v>0</v>
      </c>
      <c r="J19" s="187">
        <f t="shared" si="2"/>
        <v>0</v>
      </c>
      <c r="K19" s="94" t="str">
        <f t="shared" si="0"/>
        <v>Kunde</v>
      </c>
      <c r="L19" s="252" t="str">
        <f t="shared" si="3"/>
        <v>Tom</v>
      </c>
      <c r="M19" s="110"/>
      <c r="N19" s="88"/>
      <c r="O19" s="102"/>
    </row>
    <row r="20" spans="1:15" x14ac:dyDescent="0.25">
      <c r="A20" s="88"/>
      <c r="B20" s="103" t="s">
        <v>96</v>
      </c>
      <c r="C20" s="109">
        <v>20012</v>
      </c>
      <c r="D20" s="109" t="str">
        <f>INDEX('4. Input Kunder &amp; Leverandører'!$E$10:$E$111,MATCH('11.Output Kunder &amp; Leverandører'!C20,'4. Input Kunder &amp; Leverandører'!$C$10:$C$111,0))</f>
        <v>20012 - (ledig)</v>
      </c>
      <c r="E20" s="109" t="str">
        <f>IFERROR(INDEX('4. Input Kunder &amp; Leverandører'!$C$10:$C$111,MATCH('11.Output Kunder &amp; Leverandører'!C20,'4. Input Kunder &amp; Leverandører'!$F$10:$F$111,0)),"Ingen Org. nummer registrert")</f>
        <v>Ingen Org. nummer registrert</v>
      </c>
      <c r="F20" s="192">
        <f>'4. Input Kunder &amp; Leverandører'!H22</f>
        <v>0</v>
      </c>
      <c r="G20" s="187">
        <f>SUMIFS('5. Registrere Transaksjoner'!$Q$8:$Q$1008,'5. Registrere Transaksjoner'!$O$8:$O$1008,'11.Output Kunder &amp; Leverandører'!D20,'5. Registrere Transaksjoner'!$J$8:$J$1008,Kontoplan!$F$10)</f>
        <v>0</v>
      </c>
      <c r="H20" s="187">
        <f>SUMIFS('5. Registrere Transaksjoner'!$R$8:$R$1008,'5. Registrere Transaksjoner'!$O$8:$O$1008,'11.Output Kunder &amp; Leverandører'!D20,'5. Registrere Transaksjoner'!$L$8:$L$1008,Kontoplan!$F$10)</f>
        <v>0</v>
      </c>
      <c r="I20" s="187">
        <f t="shared" si="1"/>
        <v>0</v>
      </c>
      <c r="J20" s="187">
        <f t="shared" si="2"/>
        <v>0</v>
      </c>
      <c r="K20" s="94" t="str">
        <f t="shared" si="0"/>
        <v>Kunde</v>
      </c>
      <c r="L20" s="252" t="str">
        <f t="shared" si="3"/>
        <v>Tom</v>
      </c>
      <c r="M20" s="110"/>
      <c r="N20" s="88"/>
      <c r="O20" s="102"/>
    </row>
    <row r="21" spans="1:15" x14ac:dyDescent="0.25">
      <c r="A21" s="88"/>
      <c r="B21" s="103" t="s">
        <v>96</v>
      </c>
      <c r="C21" s="109">
        <v>20013</v>
      </c>
      <c r="D21" s="109" t="str">
        <f>INDEX('4. Input Kunder &amp; Leverandører'!$E$10:$E$111,MATCH('11.Output Kunder &amp; Leverandører'!C21,'4. Input Kunder &amp; Leverandører'!$C$10:$C$111,0))</f>
        <v>20013 - (ledig)</v>
      </c>
      <c r="E21" s="109" t="str">
        <f>IFERROR(INDEX('4. Input Kunder &amp; Leverandører'!$C$10:$C$111,MATCH('11.Output Kunder &amp; Leverandører'!C21,'4. Input Kunder &amp; Leverandører'!$F$10:$F$111,0)),"Ingen Org. nummer registrert")</f>
        <v>Ingen Org. nummer registrert</v>
      </c>
      <c r="F21" s="192">
        <f>'4. Input Kunder &amp; Leverandører'!H23</f>
        <v>0</v>
      </c>
      <c r="G21" s="187">
        <f>SUMIFS('5. Registrere Transaksjoner'!$Q$8:$Q$1008,'5. Registrere Transaksjoner'!$O$8:$O$1008,'11.Output Kunder &amp; Leverandører'!D21,'5. Registrere Transaksjoner'!$J$8:$J$1008,Kontoplan!$F$10)</f>
        <v>0</v>
      </c>
      <c r="H21" s="187">
        <f>SUMIFS('5. Registrere Transaksjoner'!$R$8:$R$1008,'5. Registrere Transaksjoner'!$O$8:$O$1008,'11.Output Kunder &amp; Leverandører'!D21,'5. Registrere Transaksjoner'!$L$8:$L$1008,Kontoplan!$F$10)</f>
        <v>0</v>
      </c>
      <c r="I21" s="187">
        <f t="shared" si="1"/>
        <v>0</v>
      </c>
      <c r="J21" s="187">
        <f t="shared" si="2"/>
        <v>0</v>
      </c>
      <c r="K21" s="94" t="str">
        <f t="shared" si="0"/>
        <v>Kunde</v>
      </c>
      <c r="L21" s="252" t="str">
        <f t="shared" si="3"/>
        <v>Tom</v>
      </c>
      <c r="M21" s="110"/>
      <c r="N21" s="88"/>
      <c r="O21" s="102"/>
    </row>
    <row r="22" spans="1:15" x14ac:dyDescent="0.25">
      <c r="A22" s="88"/>
      <c r="B22" s="103" t="s">
        <v>96</v>
      </c>
      <c r="C22" s="109">
        <v>20014</v>
      </c>
      <c r="D22" s="109" t="str">
        <f>INDEX('4. Input Kunder &amp; Leverandører'!$E$10:$E$111,MATCH('11.Output Kunder &amp; Leverandører'!C22,'4. Input Kunder &amp; Leverandører'!$C$10:$C$111,0))</f>
        <v>20014 - (ledig)</v>
      </c>
      <c r="E22" s="109" t="str">
        <f>IFERROR(INDEX('4. Input Kunder &amp; Leverandører'!$C$10:$C$111,MATCH('11.Output Kunder &amp; Leverandører'!C22,'4. Input Kunder &amp; Leverandører'!$F$10:$F$111,0)),"Ingen Org. nummer registrert")</f>
        <v>Ingen Org. nummer registrert</v>
      </c>
      <c r="F22" s="192">
        <f>'4. Input Kunder &amp; Leverandører'!H24</f>
        <v>0</v>
      </c>
      <c r="G22" s="187">
        <f>SUMIFS('5. Registrere Transaksjoner'!$Q$8:$Q$1008,'5. Registrere Transaksjoner'!$O$8:$O$1008,'11.Output Kunder &amp; Leverandører'!D22,'5. Registrere Transaksjoner'!$J$8:$J$1008,Kontoplan!$F$10)</f>
        <v>0</v>
      </c>
      <c r="H22" s="187">
        <f>SUMIFS('5. Registrere Transaksjoner'!$R$8:$R$1008,'5. Registrere Transaksjoner'!$O$8:$O$1008,'11.Output Kunder &amp; Leverandører'!D22,'5. Registrere Transaksjoner'!$L$8:$L$1008,Kontoplan!$F$10)</f>
        <v>0</v>
      </c>
      <c r="I22" s="187">
        <f t="shared" si="1"/>
        <v>0</v>
      </c>
      <c r="J22" s="187">
        <f t="shared" si="2"/>
        <v>0</v>
      </c>
      <c r="K22" s="94" t="str">
        <f t="shared" si="0"/>
        <v>Kunde</v>
      </c>
      <c r="L22" s="252" t="str">
        <f t="shared" si="3"/>
        <v>Tom</v>
      </c>
      <c r="M22" s="110"/>
      <c r="N22" s="88"/>
      <c r="O22" s="102"/>
    </row>
    <row r="23" spans="1:15" x14ac:dyDescent="0.25">
      <c r="A23" s="88"/>
      <c r="B23" s="103" t="s">
        <v>96</v>
      </c>
      <c r="C23" s="109">
        <v>20015</v>
      </c>
      <c r="D23" s="109" t="str">
        <f>INDEX('4. Input Kunder &amp; Leverandører'!$E$10:$E$111,MATCH('11.Output Kunder &amp; Leverandører'!C23,'4. Input Kunder &amp; Leverandører'!$C$10:$C$111,0))</f>
        <v>20015 - (ledig)</v>
      </c>
      <c r="E23" s="109" t="str">
        <f>IFERROR(INDEX('4. Input Kunder &amp; Leverandører'!$C$10:$C$111,MATCH('11.Output Kunder &amp; Leverandører'!C23,'4. Input Kunder &amp; Leverandører'!$F$10:$F$111,0)),"Ingen Org. nummer registrert")</f>
        <v>Ingen Org. nummer registrert</v>
      </c>
      <c r="F23" s="192">
        <f>'4. Input Kunder &amp; Leverandører'!H25</f>
        <v>0</v>
      </c>
      <c r="G23" s="187">
        <f>SUMIFS('5. Registrere Transaksjoner'!$Q$8:$Q$1008,'5. Registrere Transaksjoner'!$O$8:$O$1008,'11.Output Kunder &amp; Leverandører'!D23,'5. Registrere Transaksjoner'!$J$8:$J$1008,Kontoplan!$F$10)</f>
        <v>0</v>
      </c>
      <c r="H23" s="187">
        <f>SUMIFS('5. Registrere Transaksjoner'!$R$8:$R$1008,'5. Registrere Transaksjoner'!$O$8:$O$1008,'11.Output Kunder &amp; Leverandører'!D23,'5. Registrere Transaksjoner'!$L$8:$L$1008,Kontoplan!$F$10)</f>
        <v>0</v>
      </c>
      <c r="I23" s="187">
        <f t="shared" si="1"/>
        <v>0</v>
      </c>
      <c r="J23" s="187">
        <f t="shared" si="2"/>
        <v>0</v>
      </c>
      <c r="K23" s="94" t="str">
        <f t="shared" si="0"/>
        <v>Kunde</v>
      </c>
      <c r="L23" s="252" t="str">
        <f t="shared" si="3"/>
        <v>Tom</v>
      </c>
      <c r="M23" s="110"/>
      <c r="N23" s="88"/>
      <c r="O23" s="102"/>
    </row>
    <row r="24" spans="1:15" x14ac:dyDescent="0.25">
      <c r="A24" s="88"/>
      <c r="B24" s="103" t="s">
        <v>96</v>
      </c>
      <c r="C24" s="109">
        <v>20016</v>
      </c>
      <c r="D24" s="109" t="str">
        <f>INDEX('4. Input Kunder &amp; Leverandører'!$E$10:$E$111,MATCH('11.Output Kunder &amp; Leverandører'!C24,'4. Input Kunder &amp; Leverandører'!$C$10:$C$111,0))</f>
        <v>20016 - (ledig)</v>
      </c>
      <c r="E24" s="109" t="str">
        <f>IFERROR(INDEX('4. Input Kunder &amp; Leverandører'!$C$10:$C$111,MATCH('11.Output Kunder &amp; Leverandører'!C24,'4. Input Kunder &amp; Leverandører'!$F$10:$F$111,0)),"Ingen Org. nummer registrert")</f>
        <v>Ingen Org. nummer registrert</v>
      </c>
      <c r="F24" s="192">
        <f>'4. Input Kunder &amp; Leverandører'!H26</f>
        <v>0</v>
      </c>
      <c r="G24" s="187">
        <f>SUMIFS('5. Registrere Transaksjoner'!$Q$8:$Q$1008,'5. Registrere Transaksjoner'!$O$8:$O$1008,'11.Output Kunder &amp; Leverandører'!D24,'5. Registrere Transaksjoner'!$J$8:$J$1008,Kontoplan!$F$10)</f>
        <v>0</v>
      </c>
      <c r="H24" s="187">
        <f>SUMIFS('5. Registrere Transaksjoner'!$R$8:$R$1008,'5. Registrere Transaksjoner'!$O$8:$O$1008,'11.Output Kunder &amp; Leverandører'!D24,'5. Registrere Transaksjoner'!$L$8:$L$1008,Kontoplan!$F$10)</f>
        <v>0</v>
      </c>
      <c r="I24" s="187">
        <f t="shared" si="1"/>
        <v>0</v>
      </c>
      <c r="J24" s="187">
        <f t="shared" si="2"/>
        <v>0</v>
      </c>
      <c r="K24" s="94" t="str">
        <f t="shared" si="0"/>
        <v>Kunde</v>
      </c>
      <c r="L24" s="252" t="str">
        <f t="shared" si="3"/>
        <v>Tom</v>
      </c>
      <c r="M24" s="110"/>
      <c r="N24" s="88"/>
      <c r="O24" s="102"/>
    </row>
    <row r="25" spans="1:15" x14ac:dyDescent="0.25">
      <c r="A25" s="88"/>
      <c r="B25" s="103" t="s">
        <v>96</v>
      </c>
      <c r="C25" s="109">
        <v>20017</v>
      </c>
      <c r="D25" s="109" t="str">
        <f>INDEX('4. Input Kunder &amp; Leverandører'!$E$10:$E$111,MATCH('11.Output Kunder &amp; Leverandører'!C25,'4. Input Kunder &amp; Leverandører'!$C$10:$C$111,0))</f>
        <v>20017 - (ledig)</v>
      </c>
      <c r="E25" s="109" t="str">
        <f>IFERROR(INDEX('4. Input Kunder &amp; Leverandører'!$C$10:$C$111,MATCH('11.Output Kunder &amp; Leverandører'!C25,'4. Input Kunder &amp; Leverandører'!$F$10:$F$111,0)),"Ingen Org. nummer registrert")</f>
        <v>Ingen Org. nummer registrert</v>
      </c>
      <c r="F25" s="192">
        <f>'4. Input Kunder &amp; Leverandører'!H27</f>
        <v>0</v>
      </c>
      <c r="G25" s="187">
        <f>SUMIFS('5. Registrere Transaksjoner'!$Q$8:$Q$1008,'5. Registrere Transaksjoner'!$O$8:$O$1008,'11.Output Kunder &amp; Leverandører'!D25,'5. Registrere Transaksjoner'!$J$8:$J$1008,Kontoplan!$F$10)</f>
        <v>0</v>
      </c>
      <c r="H25" s="187">
        <f>SUMIFS('5. Registrere Transaksjoner'!$R$8:$R$1008,'5. Registrere Transaksjoner'!$O$8:$O$1008,'11.Output Kunder &amp; Leverandører'!D25,'5. Registrere Transaksjoner'!$L$8:$L$1008,Kontoplan!$F$10)</f>
        <v>0</v>
      </c>
      <c r="I25" s="187">
        <f t="shared" si="1"/>
        <v>0</v>
      </c>
      <c r="J25" s="187">
        <f t="shared" si="2"/>
        <v>0</v>
      </c>
      <c r="K25" s="94" t="str">
        <f t="shared" si="0"/>
        <v>Kunde</v>
      </c>
      <c r="L25" s="252" t="str">
        <f t="shared" si="3"/>
        <v>Tom</v>
      </c>
      <c r="M25" s="110"/>
      <c r="N25" s="88"/>
      <c r="O25" s="102"/>
    </row>
    <row r="26" spans="1:15" x14ac:dyDescent="0.25">
      <c r="A26" s="88"/>
      <c r="B26" s="103" t="s">
        <v>96</v>
      </c>
      <c r="C26" s="109">
        <v>20018</v>
      </c>
      <c r="D26" s="109" t="str">
        <f>INDEX('4. Input Kunder &amp; Leverandører'!$E$10:$E$111,MATCH('11.Output Kunder &amp; Leverandører'!C26,'4. Input Kunder &amp; Leverandører'!$C$10:$C$111,0))</f>
        <v>20018 - (ledig)</v>
      </c>
      <c r="E26" s="109" t="str">
        <f>IFERROR(INDEX('4. Input Kunder &amp; Leverandører'!$C$10:$C$111,MATCH('11.Output Kunder &amp; Leverandører'!C26,'4. Input Kunder &amp; Leverandører'!$F$10:$F$111,0)),"Ingen Org. nummer registrert")</f>
        <v>Ingen Org. nummer registrert</v>
      </c>
      <c r="F26" s="192">
        <f>'4. Input Kunder &amp; Leverandører'!H28</f>
        <v>0</v>
      </c>
      <c r="G26" s="187">
        <f>SUMIFS('5. Registrere Transaksjoner'!$Q$8:$Q$1008,'5. Registrere Transaksjoner'!$O$8:$O$1008,'11.Output Kunder &amp; Leverandører'!D26,'5. Registrere Transaksjoner'!$J$8:$J$1008,Kontoplan!$F$10)</f>
        <v>0</v>
      </c>
      <c r="H26" s="187">
        <f>SUMIFS('5. Registrere Transaksjoner'!$R$8:$R$1008,'5. Registrere Transaksjoner'!$O$8:$O$1008,'11.Output Kunder &amp; Leverandører'!D26,'5. Registrere Transaksjoner'!$L$8:$L$1008,Kontoplan!$F$10)</f>
        <v>0</v>
      </c>
      <c r="I26" s="187">
        <f t="shared" si="1"/>
        <v>0</v>
      </c>
      <c r="J26" s="187">
        <f t="shared" si="2"/>
        <v>0</v>
      </c>
      <c r="K26" s="94" t="str">
        <f t="shared" si="0"/>
        <v>Kunde</v>
      </c>
      <c r="L26" s="252" t="str">
        <f t="shared" si="3"/>
        <v>Tom</v>
      </c>
      <c r="M26" s="110"/>
      <c r="N26" s="88"/>
      <c r="O26" s="102"/>
    </row>
    <row r="27" spans="1:15" x14ac:dyDescent="0.25">
      <c r="A27" s="88"/>
      <c r="B27" s="103" t="s">
        <v>96</v>
      </c>
      <c r="C27" s="109">
        <v>20019</v>
      </c>
      <c r="D27" s="109" t="str">
        <f>INDEX('4. Input Kunder &amp; Leverandører'!$E$10:$E$111,MATCH('11.Output Kunder &amp; Leverandører'!C27,'4. Input Kunder &amp; Leverandører'!$C$10:$C$111,0))</f>
        <v>20019 - (ledig)</v>
      </c>
      <c r="E27" s="109" t="str">
        <f>IFERROR(INDEX('4. Input Kunder &amp; Leverandører'!$C$10:$C$111,MATCH('11.Output Kunder &amp; Leverandører'!C27,'4. Input Kunder &amp; Leverandører'!$F$10:$F$111,0)),"Ingen Org. nummer registrert")</f>
        <v>Ingen Org. nummer registrert</v>
      </c>
      <c r="F27" s="192">
        <f>'4. Input Kunder &amp; Leverandører'!H29</f>
        <v>0</v>
      </c>
      <c r="G27" s="187">
        <f>SUMIFS('5. Registrere Transaksjoner'!$Q$8:$Q$1008,'5. Registrere Transaksjoner'!$O$8:$O$1008,'11.Output Kunder &amp; Leverandører'!D27,'5. Registrere Transaksjoner'!$J$8:$J$1008,Kontoplan!$F$10)</f>
        <v>0</v>
      </c>
      <c r="H27" s="187">
        <f>SUMIFS('5. Registrere Transaksjoner'!$R$8:$R$1008,'5. Registrere Transaksjoner'!$O$8:$O$1008,'11.Output Kunder &amp; Leverandører'!D27,'5. Registrere Transaksjoner'!$L$8:$L$1008,Kontoplan!$F$10)</f>
        <v>0</v>
      </c>
      <c r="I27" s="187">
        <f t="shared" si="1"/>
        <v>0</v>
      </c>
      <c r="J27" s="187">
        <f t="shared" si="2"/>
        <v>0</v>
      </c>
      <c r="K27" s="94" t="str">
        <f t="shared" si="0"/>
        <v>Kunde</v>
      </c>
      <c r="L27" s="252" t="str">
        <f t="shared" si="3"/>
        <v>Tom</v>
      </c>
      <c r="M27" s="110"/>
      <c r="N27" s="88"/>
      <c r="O27" s="102"/>
    </row>
    <row r="28" spans="1:15" x14ac:dyDescent="0.25">
      <c r="A28" s="88"/>
      <c r="B28" s="103" t="s">
        <v>96</v>
      </c>
      <c r="C28" s="109">
        <v>20020</v>
      </c>
      <c r="D28" s="109" t="str">
        <f>INDEX('4. Input Kunder &amp; Leverandører'!$E$10:$E$111,MATCH('11.Output Kunder &amp; Leverandører'!C28,'4. Input Kunder &amp; Leverandører'!$C$10:$C$111,0))</f>
        <v>20020 - (ledig)</v>
      </c>
      <c r="E28" s="109" t="str">
        <f>IFERROR(INDEX('4. Input Kunder &amp; Leverandører'!$C$10:$C$111,MATCH('11.Output Kunder &amp; Leverandører'!C28,'4. Input Kunder &amp; Leverandører'!$F$10:$F$111,0)),"Ingen Org. nummer registrert")</f>
        <v>Ingen Org. nummer registrert</v>
      </c>
      <c r="F28" s="192">
        <f>'4. Input Kunder &amp; Leverandører'!H30</f>
        <v>0</v>
      </c>
      <c r="G28" s="187">
        <f>SUMIFS('5. Registrere Transaksjoner'!$Q$8:$Q$1008,'5. Registrere Transaksjoner'!$O$8:$O$1008,'11.Output Kunder &amp; Leverandører'!D28,'5. Registrere Transaksjoner'!$J$8:$J$1008,Kontoplan!$F$10)</f>
        <v>0</v>
      </c>
      <c r="H28" s="187">
        <f>SUMIFS('5. Registrere Transaksjoner'!$R$8:$R$1008,'5. Registrere Transaksjoner'!$O$8:$O$1008,'11.Output Kunder &amp; Leverandører'!D28,'5. Registrere Transaksjoner'!$L$8:$L$1008,Kontoplan!$F$10)</f>
        <v>0</v>
      </c>
      <c r="I28" s="187">
        <f t="shared" si="1"/>
        <v>0</v>
      </c>
      <c r="J28" s="187">
        <f t="shared" si="2"/>
        <v>0</v>
      </c>
      <c r="K28" s="94" t="str">
        <f t="shared" si="0"/>
        <v>Kunde</v>
      </c>
      <c r="L28" s="252" t="str">
        <f t="shared" si="3"/>
        <v>Tom</v>
      </c>
      <c r="M28" s="110"/>
      <c r="N28" s="88"/>
      <c r="O28" s="102"/>
    </row>
    <row r="29" spans="1:15" x14ac:dyDescent="0.25">
      <c r="A29" s="88"/>
      <c r="B29" s="103" t="s">
        <v>96</v>
      </c>
      <c r="C29" s="109">
        <v>20021</v>
      </c>
      <c r="D29" s="109" t="str">
        <f>INDEX('4. Input Kunder &amp; Leverandører'!$E$10:$E$111,MATCH('11.Output Kunder &amp; Leverandører'!C29,'4. Input Kunder &amp; Leverandører'!$C$10:$C$111,0))</f>
        <v>20021 - (ledig)</v>
      </c>
      <c r="E29" s="109" t="str">
        <f>IFERROR(INDEX('4. Input Kunder &amp; Leverandører'!$C$10:$C$111,MATCH('11.Output Kunder &amp; Leverandører'!C29,'4. Input Kunder &amp; Leverandører'!$F$10:$F$111,0)),"Ingen Org. nummer registrert")</f>
        <v>Ingen Org. nummer registrert</v>
      </c>
      <c r="F29" s="192">
        <f>'4. Input Kunder &amp; Leverandører'!H31</f>
        <v>0</v>
      </c>
      <c r="G29" s="187">
        <f>SUMIFS('5. Registrere Transaksjoner'!$Q$8:$Q$1008,'5. Registrere Transaksjoner'!$O$8:$O$1008,'11.Output Kunder &amp; Leverandører'!D29,'5. Registrere Transaksjoner'!$J$8:$J$1008,Kontoplan!$F$10)</f>
        <v>0</v>
      </c>
      <c r="H29" s="187">
        <f>SUMIFS('5. Registrere Transaksjoner'!$R$8:$R$1008,'5. Registrere Transaksjoner'!$O$8:$O$1008,'11.Output Kunder &amp; Leverandører'!D29,'5. Registrere Transaksjoner'!$L$8:$L$1008,Kontoplan!$F$10)</f>
        <v>0</v>
      </c>
      <c r="I29" s="187">
        <f t="shared" si="1"/>
        <v>0</v>
      </c>
      <c r="J29" s="187">
        <f t="shared" si="2"/>
        <v>0</v>
      </c>
      <c r="K29" s="94" t="str">
        <f t="shared" si="0"/>
        <v>Kunde</v>
      </c>
      <c r="L29" s="252" t="str">
        <f t="shared" si="3"/>
        <v>Tom</v>
      </c>
      <c r="M29" s="110"/>
      <c r="N29" s="88"/>
      <c r="O29" s="102"/>
    </row>
    <row r="30" spans="1:15" x14ac:dyDescent="0.25">
      <c r="A30" s="88"/>
      <c r="B30" s="103" t="s">
        <v>96</v>
      </c>
      <c r="C30" s="109">
        <v>20022</v>
      </c>
      <c r="D30" s="109" t="str">
        <f>INDEX('4. Input Kunder &amp; Leverandører'!$E$10:$E$111,MATCH('11.Output Kunder &amp; Leverandører'!C30,'4. Input Kunder &amp; Leverandører'!$C$10:$C$111,0))</f>
        <v>20022 - (ledig)</v>
      </c>
      <c r="E30" s="109" t="str">
        <f>IFERROR(INDEX('4. Input Kunder &amp; Leverandører'!$C$10:$C$111,MATCH('11.Output Kunder &amp; Leverandører'!C30,'4. Input Kunder &amp; Leverandører'!$F$10:$F$111,0)),"Ingen Org. nummer registrert")</f>
        <v>Ingen Org. nummer registrert</v>
      </c>
      <c r="F30" s="192">
        <f>'4. Input Kunder &amp; Leverandører'!H32</f>
        <v>0</v>
      </c>
      <c r="G30" s="187">
        <f>SUMIFS('5. Registrere Transaksjoner'!$Q$8:$Q$1008,'5. Registrere Transaksjoner'!$O$8:$O$1008,'11.Output Kunder &amp; Leverandører'!D30,'5. Registrere Transaksjoner'!$J$8:$J$1008,Kontoplan!$F$10)</f>
        <v>0</v>
      </c>
      <c r="H30" s="187">
        <f>SUMIFS('5. Registrere Transaksjoner'!$R$8:$R$1008,'5. Registrere Transaksjoner'!$O$8:$O$1008,'11.Output Kunder &amp; Leverandører'!D30,'5. Registrere Transaksjoner'!$L$8:$L$1008,Kontoplan!$F$10)</f>
        <v>0</v>
      </c>
      <c r="I30" s="187">
        <f t="shared" si="1"/>
        <v>0</v>
      </c>
      <c r="J30" s="187">
        <f t="shared" si="2"/>
        <v>0</v>
      </c>
      <c r="K30" s="94" t="str">
        <f t="shared" si="0"/>
        <v>Kunde</v>
      </c>
      <c r="L30" s="252" t="str">
        <f t="shared" si="3"/>
        <v>Tom</v>
      </c>
      <c r="M30" s="110"/>
      <c r="N30" s="88"/>
      <c r="O30" s="102"/>
    </row>
    <row r="31" spans="1:15" x14ac:dyDescent="0.25">
      <c r="A31" s="88"/>
      <c r="B31" s="103" t="s">
        <v>96</v>
      </c>
      <c r="C31" s="109">
        <v>20023</v>
      </c>
      <c r="D31" s="109" t="str">
        <f>INDEX('4. Input Kunder &amp; Leverandører'!$E$10:$E$111,MATCH('11.Output Kunder &amp; Leverandører'!C31,'4. Input Kunder &amp; Leverandører'!$C$10:$C$111,0))</f>
        <v>20023 - (ledig)</v>
      </c>
      <c r="E31" s="109" t="str">
        <f>IFERROR(INDEX('4. Input Kunder &amp; Leverandører'!$C$10:$C$111,MATCH('11.Output Kunder &amp; Leverandører'!C31,'4. Input Kunder &amp; Leverandører'!$F$10:$F$111,0)),"Ingen Org. nummer registrert")</f>
        <v>Ingen Org. nummer registrert</v>
      </c>
      <c r="F31" s="192">
        <f>'4. Input Kunder &amp; Leverandører'!H33</f>
        <v>0</v>
      </c>
      <c r="G31" s="187">
        <f>SUMIFS('5. Registrere Transaksjoner'!$Q$8:$Q$1008,'5. Registrere Transaksjoner'!$O$8:$O$1008,'11.Output Kunder &amp; Leverandører'!D31,'5. Registrere Transaksjoner'!$J$8:$J$1008,Kontoplan!$F$10)</f>
        <v>0</v>
      </c>
      <c r="H31" s="187">
        <f>SUMIFS('5. Registrere Transaksjoner'!$R$8:$R$1008,'5. Registrere Transaksjoner'!$O$8:$O$1008,'11.Output Kunder &amp; Leverandører'!D31,'5. Registrere Transaksjoner'!$L$8:$L$1008,Kontoplan!$F$10)</f>
        <v>0</v>
      </c>
      <c r="I31" s="187">
        <f t="shared" si="1"/>
        <v>0</v>
      </c>
      <c r="J31" s="187">
        <f t="shared" si="2"/>
        <v>0</v>
      </c>
      <c r="K31" s="94" t="str">
        <f t="shared" si="0"/>
        <v>Kunde</v>
      </c>
      <c r="L31" s="252" t="str">
        <f t="shared" si="3"/>
        <v>Tom</v>
      </c>
      <c r="M31" s="110"/>
      <c r="N31" s="88"/>
      <c r="O31" s="102"/>
    </row>
    <row r="32" spans="1:15" x14ac:dyDescent="0.25">
      <c r="A32" s="88"/>
      <c r="B32" s="103" t="s">
        <v>96</v>
      </c>
      <c r="C32" s="109">
        <v>20024</v>
      </c>
      <c r="D32" s="109" t="str">
        <f>INDEX('4. Input Kunder &amp; Leverandører'!$E$10:$E$111,MATCH('11.Output Kunder &amp; Leverandører'!C32,'4. Input Kunder &amp; Leverandører'!$C$10:$C$111,0))</f>
        <v>20024 - (ledig)</v>
      </c>
      <c r="E32" s="109" t="str">
        <f>IFERROR(INDEX('4. Input Kunder &amp; Leverandører'!$C$10:$C$111,MATCH('11.Output Kunder &amp; Leverandører'!C32,'4. Input Kunder &amp; Leverandører'!$F$10:$F$111,0)),"Ingen Org. nummer registrert")</f>
        <v>Ingen Org. nummer registrert</v>
      </c>
      <c r="F32" s="192">
        <f>'4. Input Kunder &amp; Leverandører'!H34</f>
        <v>0</v>
      </c>
      <c r="G32" s="187">
        <f>SUMIFS('5. Registrere Transaksjoner'!$Q$8:$Q$1008,'5. Registrere Transaksjoner'!$O$8:$O$1008,'11.Output Kunder &amp; Leverandører'!D32,'5. Registrere Transaksjoner'!$J$8:$J$1008,Kontoplan!$F$10)</f>
        <v>0</v>
      </c>
      <c r="H32" s="187">
        <f>SUMIFS('5. Registrere Transaksjoner'!$R$8:$R$1008,'5. Registrere Transaksjoner'!$O$8:$O$1008,'11.Output Kunder &amp; Leverandører'!D32,'5. Registrere Transaksjoner'!$L$8:$L$1008,Kontoplan!$F$10)</f>
        <v>0</v>
      </c>
      <c r="I32" s="187">
        <f t="shared" si="1"/>
        <v>0</v>
      </c>
      <c r="J32" s="187">
        <f t="shared" si="2"/>
        <v>0</v>
      </c>
      <c r="K32" s="94" t="str">
        <f t="shared" si="0"/>
        <v>Kunde</v>
      </c>
      <c r="L32" s="252" t="str">
        <f t="shared" si="3"/>
        <v>Tom</v>
      </c>
      <c r="M32" s="110"/>
      <c r="N32" s="88"/>
      <c r="O32" s="102"/>
    </row>
    <row r="33" spans="1:15" x14ac:dyDescent="0.25">
      <c r="A33" s="88"/>
      <c r="B33" s="103" t="s">
        <v>96</v>
      </c>
      <c r="C33" s="109">
        <v>20025</v>
      </c>
      <c r="D33" s="109" t="str">
        <f>INDEX('4. Input Kunder &amp; Leverandører'!$E$10:$E$111,MATCH('11.Output Kunder &amp; Leverandører'!C33,'4. Input Kunder &amp; Leverandører'!$C$10:$C$111,0))</f>
        <v>20025 - (ledig)</v>
      </c>
      <c r="E33" s="109" t="str">
        <f>IFERROR(INDEX('4. Input Kunder &amp; Leverandører'!$C$10:$C$111,MATCH('11.Output Kunder &amp; Leverandører'!C33,'4. Input Kunder &amp; Leverandører'!$F$10:$F$111,0)),"Ingen Org. nummer registrert")</f>
        <v>Ingen Org. nummer registrert</v>
      </c>
      <c r="F33" s="192">
        <f>'4. Input Kunder &amp; Leverandører'!H35</f>
        <v>0</v>
      </c>
      <c r="G33" s="187">
        <f>SUMIFS('5. Registrere Transaksjoner'!$Q$8:$Q$1008,'5. Registrere Transaksjoner'!$O$8:$O$1008,'11.Output Kunder &amp; Leverandører'!D33,'5. Registrere Transaksjoner'!$J$8:$J$1008,Kontoplan!$F$10)</f>
        <v>0</v>
      </c>
      <c r="H33" s="187">
        <f>SUMIFS('5. Registrere Transaksjoner'!$R$8:$R$1008,'5. Registrere Transaksjoner'!$O$8:$O$1008,'11.Output Kunder &amp; Leverandører'!D33,'5. Registrere Transaksjoner'!$L$8:$L$1008,Kontoplan!$F$10)</f>
        <v>0</v>
      </c>
      <c r="I33" s="187">
        <f t="shared" si="1"/>
        <v>0</v>
      </c>
      <c r="J33" s="187">
        <f t="shared" si="2"/>
        <v>0</v>
      </c>
      <c r="K33" s="94" t="str">
        <f t="shared" si="0"/>
        <v>Kunde</v>
      </c>
      <c r="L33" s="252" t="str">
        <f t="shared" si="3"/>
        <v>Tom</v>
      </c>
      <c r="M33" s="110"/>
      <c r="N33" s="88"/>
      <c r="O33" s="102"/>
    </row>
    <row r="34" spans="1:15" x14ac:dyDescent="0.25">
      <c r="A34" s="88"/>
      <c r="B34" s="103" t="s">
        <v>96</v>
      </c>
      <c r="C34" s="109">
        <v>20026</v>
      </c>
      <c r="D34" s="109" t="str">
        <f>INDEX('4. Input Kunder &amp; Leverandører'!$E$10:$E$111,MATCH('11.Output Kunder &amp; Leverandører'!C34,'4. Input Kunder &amp; Leverandører'!$C$10:$C$111,0))</f>
        <v>20026 - (ledig)</v>
      </c>
      <c r="E34" s="109" t="str">
        <f>IFERROR(INDEX('4. Input Kunder &amp; Leverandører'!$C$10:$C$111,MATCH('11.Output Kunder &amp; Leverandører'!C34,'4. Input Kunder &amp; Leverandører'!$F$10:$F$111,0)),"Ingen Org. nummer registrert")</f>
        <v>Ingen Org. nummer registrert</v>
      </c>
      <c r="F34" s="192">
        <f>'4. Input Kunder &amp; Leverandører'!H36</f>
        <v>0</v>
      </c>
      <c r="G34" s="187">
        <f>SUMIFS('5. Registrere Transaksjoner'!$Q$8:$Q$1008,'5. Registrere Transaksjoner'!$O$8:$O$1008,'11.Output Kunder &amp; Leverandører'!D34,'5. Registrere Transaksjoner'!$J$8:$J$1008,Kontoplan!$F$10)</f>
        <v>0</v>
      </c>
      <c r="H34" s="187">
        <f>SUMIFS('5. Registrere Transaksjoner'!$R$8:$R$1008,'5. Registrere Transaksjoner'!$O$8:$O$1008,'11.Output Kunder &amp; Leverandører'!D34,'5. Registrere Transaksjoner'!$L$8:$L$1008,Kontoplan!$F$10)</f>
        <v>0</v>
      </c>
      <c r="I34" s="187">
        <f t="shared" si="1"/>
        <v>0</v>
      </c>
      <c r="J34" s="187">
        <f t="shared" si="2"/>
        <v>0</v>
      </c>
      <c r="K34" s="94" t="str">
        <f t="shared" si="0"/>
        <v>Kunde</v>
      </c>
      <c r="L34" s="252" t="str">
        <f t="shared" si="3"/>
        <v>Tom</v>
      </c>
      <c r="M34" s="110"/>
      <c r="N34" s="88"/>
      <c r="O34" s="102"/>
    </row>
    <row r="35" spans="1:15" x14ac:dyDescent="0.25">
      <c r="A35" s="88"/>
      <c r="B35" s="103" t="s">
        <v>96</v>
      </c>
      <c r="C35" s="109">
        <v>20027</v>
      </c>
      <c r="D35" s="109" t="str">
        <f>INDEX('4. Input Kunder &amp; Leverandører'!$E$10:$E$111,MATCH('11.Output Kunder &amp; Leverandører'!C35,'4. Input Kunder &amp; Leverandører'!$C$10:$C$111,0))</f>
        <v>20027 - (ledig)</v>
      </c>
      <c r="E35" s="109" t="str">
        <f>IFERROR(INDEX('4. Input Kunder &amp; Leverandører'!$C$10:$C$111,MATCH('11.Output Kunder &amp; Leverandører'!C35,'4. Input Kunder &amp; Leverandører'!$F$10:$F$111,0)),"Ingen Org. nummer registrert")</f>
        <v>Ingen Org. nummer registrert</v>
      </c>
      <c r="F35" s="192">
        <f>'4. Input Kunder &amp; Leverandører'!H37</f>
        <v>0</v>
      </c>
      <c r="G35" s="187">
        <f>SUMIFS('5. Registrere Transaksjoner'!$Q$8:$Q$1008,'5. Registrere Transaksjoner'!$O$8:$O$1008,'11.Output Kunder &amp; Leverandører'!D35,'5. Registrere Transaksjoner'!$J$8:$J$1008,Kontoplan!$F$10)</f>
        <v>0</v>
      </c>
      <c r="H35" s="187">
        <f>SUMIFS('5. Registrere Transaksjoner'!$R$8:$R$1008,'5. Registrere Transaksjoner'!$O$8:$O$1008,'11.Output Kunder &amp; Leverandører'!D35,'5. Registrere Transaksjoner'!$L$8:$L$1008,Kontoplan!$F$10)</f>
        <v>0</v>
      </c>
      <c r="I35" s="187">
        <f t="shared" si="1"/>
        <v>0</v>
      </c>
      <c r="J35" s="187">
        <f t="shared" si="2"/>
        <v>0</v>
      </c>
      <c r="K35" s="94" t="str">
        <f t="shared" si="0"/>
        <v>Kunde</v>
      </c>
      <c r="L35" s="252" t="str">
        <f t="shared" si="3"/>
        <v>Tom</v>
      </c>
      <c r="M35" s="110"/>
      <c r="N35" s="88"/>
      <c r="O35" s="102"/>
    </row>
    <row r="36" spans="1:15" x14ac:dyDescent="0.25">
      <c r="A36" s="88"/>
      <c r="B36" s="103" t="s">
        <v>96</v>
      </c>
      <c r="C36" s="109">
        <v>20028</v>
      </c>
      <c r="D36" s="109" t="str">
        <f>INDEX('4. Input Kunder &amp; Leverandører'!$E$10:$E$111,MATCH('11.Output Kunder &amp; Leverandører'!C36,'4. Input Kunder &amp; Leverandører'!$C$10:$C$111,0))</f>
        <v>20028 - (ledig)</v>
      </c>
      <c r="E36" s="109" t="str">
        <f>IFERROR(INDEX('4. Input Kunder &amp; Leverandører'!$C$10:$C$111,MATCH('11.Output Kunder &amp; Leverandører'!C36,'4. Input Kunder &amp; Leverandører'!$F$10:$F$111,0)),"Ingen Org. nummer registrert")</f>
        <v>Ingen Org. nummer registrert</v>
      </c>
      <c r="F36" s="192">
        <f>'4. Input Kunder &amp; Leverandører'!H38</f>
        <v>0</v>
      </c>
      <c r="G36" s="187">
        <f>SUMIFS('5. Registrere Transaksjoner'!$Q$8:$Q$1008,'5. Registrere Transaksjoner'!$O$8:$O$1008,'11.Output Kunder &amp; Leverandører'!D36,'5. Registrere Transaksjoner'!$J$8:$J$1008,Kontoplan!$F$10)</f>
        <v>0</v>
      </c>
      <c r="H36" s="187">
        <f>SUMIFS('5. Registrere Transaksjoner'!$R$8:$R$1008,'5. Registrere Transaksjoner'!$O$8:$O$1008,'11.Output Kunder &amp; Leverandører'!D36,'5. Registrere Transaksjoner'!$L$8:$L$1008,Kontoplan!$F$10)</f>
        <v>0</v>
      </c>
      <c r="I36" s="187">
        <f t="shared" si="1"/>
        <v>0</v>
      </c>
      <c r="J36" s="187">
        <f t="shared" si="2"/>
        <v>0</v>
      </c>
      <c r="K36" s="94" t="str">
        <f t="shared" si="0"/>
        <v>Kunde</v>
      </c>
      <c r="L36" s="252" t="str">
        <f t="shared" si="3"/>
        <v>Tom</v>
      </c>
      <c r="M36" s="110"/>
      <c r="N36" s="88"/>
      <c r="O36" s="102"/>
    </row>
    <row r="37" spans="1:15" x14ac:dyDescent="0.25">
      <c r="A37" s="88"/>
      <c r="B37" s="103" t="s">
        <v>96</v>
      </c>
      <c r="C37" s="109">
        <v>20029</v>
      </c>
      <c r="D37" s="109" t="str">
        <f>INDEX('4. Input Kunder &amp; Leverandører'!$E$10:$E$111,MATCH('11.Output Kunder &amp; Leverandører'!C37,'4. Input Kunder &amp; Leverandører'!$C$10:$C$111,0))</f>
        <v>20029 - (ledig)</v>
      </c>
      <c r="E37" s="109" t="str">
        <f>IFERROR(INDEX('4. Input Kunder &amp; Leverandører'!$C$10:$C$111,MATCH('11.Output Kunder &amp; Leverandører'!C37,'4. Input Kunder &amp; Leverandører'!$F$10:$F$111,0)),"Ingen Org. nummer registrert")</f>
        <v>Ingen Org. nummer registrert</v>
      </c>
      <c r="F37" s="192">
        <f>'4. Input Kunder &amp; Leverandører'!H39</f>
        <v>0</v>
      </c>
      <c r="G37" s="187">
        <f>SUMIFS('5. Registrere Transaksjoner'!$Q$8:$Q$1008,'5. Registrere Transaksjoner'!$O$8:$O$1008,'11.Output Kunder &amp; Leverandører'!D37,'5. Registrere Transaksjoner'!$J$8:$J$1008,Kontoplan!$F$10)</f>
        <v>0</v>
      </c>
      <c r="H37" s="187">
        <f>SUMIFS('5. Registrere Transaksjoner'!$R$8:$R$1008,'5. Registrere Transaksjoner'!$O$8:$O$1008,'11.Output Kunder &amp; Leverandører'!D37,'5. Registrere Transaksjoner'!$L$8:$L$1008,Kontoplan!$F$10)</f>
        <v>0</v>
      </c>
      <c r="I37" s="187">
        <f t="shared" si="1"/>
        <v>0</v>
      </c>
      <c r="J37" s="187">
        <f t="shared" si="2"/>
        <v>0</v>
      </c>
      <c r="K37" s="94" t="str">
        <f t="shared" si="0"/>
        <v>Kunde</v>
      </c>
      <c r="L37" s="252" t="str">
        <f t="shared" si="3"/>
        <v>Tom</v>
      </c>
      <c r="M37" s="110"/>
      <c r="N37" s="88"/>
      <c r="O37" s="102"/>
    </row>
    <row r="38" spans="1:15" x14ac:dyDescent="0.25">
      <c r="A38" s="88"/>
      <c r="B38" s="103" t="s">
        <v>96</v>
      </c>
      <c r="C38" s="109">
        <v>20030</v>
      </c>
      <c r="D38" s="109" t="str">
        <f>INDEX('4. Input Kunder &amp; Leverandører'!$E$10:$E$111,MATCH('11.Output Kunder &amp; Leverandører'!C38,'4. Input Kunder &amp; Leverandører'!$C$10:$C$111,0))</f>
        <v>20030 - (ledig)</v>
      </c>
      <c r="E38" s="109" t="str">
        <f>IFERROR(INDEX('4. Input Kunder &amp; Leverandører'!$C$10:$C$111,MATCH('11.Output Kunder &amp; Leverandører'!C38,'4. Input Kunder &amp; Leverandører'!$F$10:$F$111,0)),"Ingen Org. nummer registrert")</f>
        <v>Ingen Org. nummer registrert</v>
      </c>
      <c r="F38" s="192">
        <f>'4. Input Kunder &amp; Leverandører'!H40</f>
        <v>0</v>
      </c>
      <c r="G38" s="187">
        <f>SUMIFS('5. Registrere Transaksjoner'!$Q$8:$Q$1008,'5. Registrere Transaksjoner'!$O$8:$O$1008,'11.Output Kunder &amp; Leverandører'!D38,'5. Registrere Transaksjoner'!$J$8:$J$1008,Kontoplan!$F$10)</f>
        <v>0</v>
      </c>
      <c r="H38" s="187">
        <f>SUMIFS('5. Registrere Transaksjoner'!$R$8:$R$1008,'5. Registrere Transaksjoner'!$O$8:$O$1008,'11.Output Kunder &amp; Leverandører'!D38,'5. Registrere Transaksjoner'!$L$8:$L$1008,Kontoplan!$F$10)</f>
        <v>0</v>
      </c>
      <c r="I38" s="187">
        <f t="shared" si="1"/>
        <v>0</v>
      </c>
      <c r="J38" s="187">
        <f t="shared" si="2"/>
        <v>0</v>
      </c>
      <c r="K38" s="94" t="str">
        <f t="shared" si="0"/>
        <v>Kunde</v>
      </c>
      <c r="L38" s="252" t="str">
        <f t="shared" si="3"/>
        <v>Tom</v>
      </c>
      <c r="M38" s="110"/>
      <c r="N38" s="88"/>
      <c r="O38" s="102"/>
    </row>
    <row r="39" spans="1:15" x14ac:dyDescent="0.25">
      <c r="A39" s="88"/>
      <c r="B39" s="103" t="s">
        <v>96</v>
      </c>
      <c r="C39" s="109">
        <v>20031</v>
      </c>
      <c r="D39" s="109" t="str">
        <f>INDEX('4. Input Kunder &amp; Leverandører'!$E$10:$E$111,MATCH('11.Output Kunder &amp; Leverandører'!C39,'4. Input Kunder &amp; Leverandører'!$C$10:$C$111,0))</f>
        <v>20031 - (ledig)</v>
      </c>
      <c r="E39" s="109" t="str">
        <f>IFERROR(INDEX('4. Input Kunder &amp; Leverandører'!$C$10:$C$111,MATCH('11.Output Kunder &amp; Leverandører'!C39,'4. Input Kunder &amp; Leverandører'!$F$10:$F$111,0)),"Ingen Org. nummer registrert")</f>
        <v>Ingen Org. nummer registrert</v>
      </c>
      <c r="F39" s="192">
        <f>'4. Input Kunder &amp; Leverandører'!H41</f>
        <v>0</v>
      </c>
      <c r="G39" s="187">
        <f>SUMIFS('5. Registrere Transaksjoner'!$Q$8:$Q$1008,'5. Registrere Transaksjoner'!$O$8:$O$1008,'11.Output Kunder &amp; Leverandører'!D39,'5. Registrere Transaksjoner'!$J$8:$J$1008,Kontoplan!$F$10)</f>
        <v>0</v>
      </c>
      <c r="H39" s="187">
        <f>SUMIFS('5. Registrere Transaksjoner'!$R$8:$R$1008,'5. Registrere Transaksjoner'!$O$8:$O$1008,'11.Output Kunder &amp; Leverandører'!D39,'5. Registrere Transaksjoner'!$L$8:$L$1008,Kontoplan!$F$10)</f>
        <v>0</v>
      </c>
      <c r="I39" s="187">
        <f t="shared" si="1"/>
        <v>0</v>
      </c>
      <c r="J39" s="187">
        <f t="shared" si="2"/>
        <v>0</v>
      </c>
      <c r="K39" s="94" t="str">
        <f t="shared" si="0"/>
        <v>Kunde</v>
      </c>
      <c r="L39" s="252" t="str">
        <f t="shared" si="3"/>
        <v>Tom</v>
      </c>
      <c r="M39" s="110"/>
      <c r="N39" s="88"/>
      <c r="O39" s="102"/>
    </row>
    <row r="40" spans="1:15" x14ac:dyDescent="0.25">
      <c r="A40" s="88"/>
      <c r="B40" s="103" t="s">
        <v>96</v>
      </c>
      <c r="C40" s="109">
        <v>20032</v>
      </c>
      <c r="D40" s="109" t="str">
        <f>INDEX('4. Input Kunder &amp; Leverandører'!$E$10:$E$111,MATCH('11.Output Kunder &amp; Leverandører'!C40,'4. Input Kunder &amp; Leverandører'!$C$10:$C$111,0))</f>
        <v>20032 - (ledig)</v>
      </c>
      <c r="E40" s="109" t="str">
        <f>IFERROR(INDEX('4. Input Kunder &amp; Leverandører'!$C$10:$C$111,MATCH('11.Output Kunder &amp; Leverandører'!C40,'4. Input Kunder &amp; Leverandører'!$F$10:$F$111,0)),"Ingen Org. nummer registrert")</f>
        <v>Ingen Org. nummer registrert</v>
      </c>
      <c r="F40" s="192">
        <f>'4. Input Kunder &amp; Leverandører'!H42</f>
        <v>0</v>
      </c>
      <c r="G40" s="187">
        <f>SUMIFS('5. Registrere Transaksjoner'!$Q$8:$Q$1008,'5. Registrere Transaksjoner'!$O$8:$O$1008,'11.Output Kunder &amp; Leverandører'!D40,'5. Registrere Transaksjoner'!$J$8:$J$1008,Kontoplan!$F$10)</f>
        <v>0</v>
      </c>
      <c r="H40" s="187">
        <f>SUMIFS('5. Registrere Transaksjoner'!$R$8:$R$1008,'5. Registrere Transaksjoner'!$O$8:$O$1008,'11.Output Kunder &amp; Leverandører'!D40,'5. Registrere Transaksjoner'!$L$8:$L$1008,Kontoplan!$F$10)</f>
        <v>0</v>
      </c>
      <c r="I40" s="187">
        <f t="shared" si="1"/>
        <v>0</v>
      </c>
      <c r="J40" s="187">
        <f t="shared" si="2"/>
        <v>0</v>
      </c>
      <c r="K40" s="94" t="str">
        <f t="shared" ref="K40:K71" si="4">B40</f>
        <v>Kunde</v>
      </c>
      <c r="L40" s="252" t="str">
        <f t="shared" si="3"/>
        <v>Tom</v>
      </c>
      <c r="M40" s="110"/>
      <c r="N40" s="88"/>
      <c r="O40" s="102"/>
    </row>
    <row r="41" spans="1:15" x14ac:dyDescent="0.25">
      <c r="A41" s="88"/>
      <c r="B41" s="103" t="s">
        <v>96</v>
      </c>
      <c r="C41" s="109">
        <v>20033</v>
      </c>
      <c r="D41" s="109" t="str">
        <f>INDEX('4. Input Kunder &amp; Leverandører'!$E$10:$E$111,MATCH('11.Output Kunder &amp; Leverandører'!C41,'4. Input Kunder &amp; Leverandører'!$C$10:$C$111,0))</f>
        <v>20033 - (ledig)</v>
      </c>
      <c r="E41" s="109" t="str">
        <f>IFERROR(INDEX('4. Input Kunder &amp; Leverandører'!$C$10:$C$111,MATCH('11.Output Kunder &amp; Leverandører'!C41,'4. Input Kunder &amp; Leverandører'!$F$10:$F$111,0)),"Ingen Org. nummer registrert")</f>
        <v>Ingen Org. nummer registrert</v>
      </c>
      <c r="F41" s="192">
        <f>'4. Input Kunder &amp; Leverandører'!H43</f>
        <v>0</v>
      </c>
      <c r="G41" s="187">
        <f>SUMIFS('5. Registrere Transaksjoner'!$Q$8:$Q$1008,'5. Registrere Transaksjoner'!$O$8:$O$1008,'11.Output Kunder &amp; Leverandører'!D41,'5. Registrere Transaksjoner'!$J$8:$J$1008,Kontoplan!$F$10)</f>
        <v>0</v>
      </c>
      <c r="H41" s="187">
        <f>SUMIFS('5. Registrere Transaksjoner'!$R$8:$R$1008,'5. Registrere Transaksjoner'!$O$8:$O$1008,'11.Output Kunder &amp; Leverandører'!D41,'5. Registrere Transaksjoner'!$L$8:$L$1008,Kontoplan!$F$10)</f>
        <v>0</v>
      </c>
      <c r="I41" s="187">
        <f t="shared" si="1"/>
        <v>0</v>
      </c>
      <c r="J41" s="187">
        <f t="shared" si="2"/>
        <v>0</v>
      </c>
      <c r="K41" s="94" t="str">
        <f t="shared" si="4"/>
        <v>Kunde</v>
      </c>
      <c r="L41" s="252" t="str">
        <f t="shared" si="3"/>
        <v>Tom</v>
      </c>
      <c r="M41" s="110"/>
      <c r="N41" s="88"/>
      <c r="O41" s="102"/>
    </row>
    <row r="42" spans="1:15" x14ac:dyDescent="0.25">
      <c r="A42" s="88"/>
      <c r="B42" s="103" t="s">
        <v>96</v>
      </c>
      <c r="C42" s="109">
        <v>20034</v>
      </c>
      <c r="D42" s="109" t="str">
        <f>INDEX('4. Input Kunder &amp; Leverandører'!$E$10:$E$111,MATCH('11.Output Kunder &amp; Leverandører'!C42,'4. Input Kunder &amp; Leverandører'!$C$10:$C$111,0))</f>
        <v>20034 - (ledig)</v>
      </c>
      <c r="E42" s="109" t="str">
        <f>IFERROR(INDEX('4. Input Kunder &amp; Leverandører'!$C$10:$C$111,MATCH('11.Output Kunder &amp; Leverandører'!C42,'4. Input Kunder &amp; Leverandører'!$F$10:$F$111,0)),"Ingen Org. nummer registrert")</f>
        <v>Ingen Org. nummer registrert</v>
      </c>
      <c r="F42" s="192">
        <f>'4. Input Kunder &amp; Leverandører'!H44</f>
        <v>0</v>
      </c>
      <c r="G42" s="187">
        <f>SUMIFS('5. Registrere Transaksjoner'!$Q$8:$Q$1008,'5. Registrere Transaksjoner'!$O$8:$O$1008,'11.Output Kunder &amp; Leverandører'!D42,'5. Registrere Transaksjoner'!$J$8:$J$1008,Kontoplan!$F$10)</f>
        <v>0</v>
      </c>
      <c r="H42" s="187">
        <f>SUMIFS('5. Registrere Transaksjoner'!$R$8:$R$1008,'5. Registrere Transaksjoner'!$O$8:$O$1008,'11.Output Kunder &amp; Leverandører'!D42,'5. Registrere Transaksjoner'!$L$8:$L$1008,Kontoplan!$F$10)</f>
        <v>0</v>
      </c>
      <c r="I42" s="187">
        <f t="shared" si="1"/>
        <v>0</v>
      </c>
      <c r="J42" s="187">
        <f t="shared" si="2"/>
        <v>0</v>
      </c>
      <c r="K42" s="94" t="str">
        <f t="shared" si="4"/>
        <v>Kunde</v>
      </c>
      <c r="L42" s="252" t="str">
        <f t="shared" si="3"/>
        <v>Tom</v>
      </c>
      <c r="M42" s="110"/>
      <c r="N42" s="88"/>
      <c r="O42" s="102"/>
    </row>
    <row r="43" spans="1:15" x14ac:dyDescent="0.25">
      <c r="A43" s="88"/>
      <c r="B43" s="103" t="s">
        <v>96</v>
      </c>
      <c r="C43" s="109">
        <v>20035</v>
      </c>
      <c r="D43" s="109" t="str">
        <f>INDEX('4. Input Kunder &amp; Leverandører'!$E$10:$E$111,MATCH('11.Output Kunder &amp; Leverandører'!C43,'4. Input Kunder &amp; Leverandører'!$C$10:$C$111,0))</f>
        <v>20035 - (ledig)</v>
      </c>
      <c r="E43" s="109" t="str">
        <f>IFERROR(INDEX('4. Input Kunder &amp; Leverandører'!$C$10:$C$111,MATCH('11.Output Kunder &amp; Leverandører'!C43,'4. Input Kunder &amp; Leverandører'!$F$10:$F$111,0)),"Ingen Org. nummer registrert")</f>
        <v>Ingen Org. nummer registrert</v>
      </c>
      <c r="F43" s="192">
        <f>'4. Input Kunder &amp; Leverandører'!H45</f>
        <v>0</v>
      </c>
      <c r="G43" s="187">
        <f>SUMIFS('5. Registrere Transaksjoner'!$Q$8:$Q$1008,'5. Registrere Transaksjoner'!$O$8:$O$1008,'11.Output Kunder &amp; Leverandører'!D43,'5. Registrere Transaksjoner'!$J$8:$J$1008,Kontoplan!$F$10)</f>
        <v>0</v>
      </c>
      <c r="H43" s="187">
        <f>SUMIFS('5. Registrere Transaksjoner'!$R$8:$R$1008,'5. Registrere Transaksjoner'!$O$8:$O$1008,'11.Output Kunder &amp; Leverandører'!D43,'5. Registrere Transaksjoner'!$L$8:$L$1008,Kontoplan!$F$10)</f>
        <v>0</v>
      </c>
      <c r="I43" s="187">
        <f t="shared" si="1"/>
        <v>0</v>
      </c>
      <c r="J43" s="187">
        <f t="shared" si="2"/>
        <v>0</v>
      </c>
      <c r="K43" s="94" t="str">
        <f t="shared" si="4"/>
        <v>Kunde</v>
      </c>
      <c r="L43" s="252" t="str">
        <f t="shared" si="3"/>
        <v>Tom</v>
      </c>
      <c r="M43" s="110"/>
      <c r="N43" s="88"/>
      <c r="O43" s="102"/>
    </row>
    <row r="44" spans="1:15" x14ac:dyDescent="0.25">
      <c r="A44" s="88"/>
      <c r="B44" s="103" t="s">
        <v>96</v>
      </c>
      <c r="C44" s="109">
        <v>20036</v>
      </c>
      <c r="D44" s="109" t="str">
        <f>INDEX('4. Input Kunder &amp; Leverandører'!$E$10:$E$111,MATCH('11.Output Kunder &amp; Leverandører'!C44,'4. Input Kunder &amp; Leverandører'!$C$10:$C$111,0))</f>
        <v>20036 - (ledig)</v>
      </c>
      <c r="E44" s="109" t="str">
        <f>IFERROR(INDEX('4. Input Kunder &amp; Leverandører'!$C$10:$C$111,MATCH('11.Output Kunder &amp; Leverandører'!C44,'4. Input Kunder &amp; Leverandører'!$F$10:$F$111,0)),"Ingen Org. nummer registrert")</f>
        <v>Ingen Org. nummer registrert</v>
      </c>
      <c r="F44" s="192">
        <f>'4. Input Kunder &amp; Leverandører'!H46</f>
        <v>0</v>
      </c>
      <c r="G44" s="187">
        <f>SUMIFS('5. Registrere Transaksjoner'!$Q$8:$Q$1008,'5. Registrere Transaksjoner'!$O$8:$O$1008,'11.Output Kunder &amp; Leverandører'!D44,'5. Registrere Transaksjoner'!$J$8:$J$1008,Kontoplan!$F$10)</f>
        <v>0</v>
      </c>
      <c r="H44" s="187">
        <f>SUMIFS('5. Registrere Transaksjoner'!$R$8:$R$1008,'5. Registrere Transaksjoner'!$O$8:$O$1008,'11.Output Kunder &amp; Leverandører'!D44,'5. Registrere Transaksjoner'!$L$8:$L$1008,Kontoplan!$F$10)</f>
        <v>0</v>
      </c>
      <c r="I44" s="187">
        <f t="shared" si="1"/>
        <v>0</v>
      </c>
      <c r="J44" s="187">
        <f t="shared" si="2"/>
        <v>0</v>
      </c>
      <c r="K44" s="94" t="str">
        <f t="shared" si="4"/>
        <v>Kunde</v>
      </c>
      <c r="L44" s="252" t="str">
        <f t="shared" si="3"/>
        <v>Tom</v>
      </c>
      <c r="M44" s="110"/>
      <c r="N44" s="88"/>
      <c r="O44" s="102"/>
    </row>
    <row r="45" spans="1:15" x14ac:dyDescent="0.25">
      <c r="A45" s="88"/>
      <c r="B45" s="103" t="s">
        <v>96</v>
      </c>
      <c r="C45" s="109">
        <v>20037</v>
      </c>
      <c r="D45" s="109" t="str">
        <f>INDEX('4. Input Kunder &amp; Leverandører'!$E$10:$E$111,MATCH('11.Output Kunder &amp; Leverandører'!C45,'4. Input Kunder &amp; Leverandører'!$C$10:$C$111,0))</f>
        <v>20037 - (ledig)</v>
      </c>
      <c r="E45" s="109" t="str">
        <f>IFERROR(INDEX('4. Input Kunder &amp; Leverandører'!$C$10:$C$111,MATCH('11.Output Kunder &amp; Leverandører'!C45,'4. Input Kunder &amp; Leverandører'!$F$10:$F$111,0)),"Ingen Org. nummer registrert")</f>
        <v>Ingen Org. nummer registrert</v>
      </c>
      <c r="F45" s="192">
        <f>'4. Input Kunder &amp; Leverandører'!H47</f>
        <v>0</v>
      </c>
      <c r="G45" s="187">
        <f>SUMIFS('5. Registrere Transaksjoner'!$Q$8:$Q$1008,'5. Registrere Transaksjoner'!$O$8:$O$1008,'11.Output Kunder &amp; Leverandører'!D45,'5. Registrere Transaksjoner'!$J$8:$J$1008,Kontoplan!$F$10)</f>
        <v>0</v>
      </c>
      <c r="H45" s="187">
        <f>SUMIFS('5. Registrere Transaksjoner'!$R$8:$R$1008,'5. Registrere Transaksjoner'!$O$8:$O$1008,'11.Output Kunder &amp; Leverandører'!D45,'5. Registrere Transaksjoner'!$L$8:$L$1008,Kontoplan!$F$10)</f>
        <v>0</v>
      </c>
      <c r="I45" s="187">
        <f t="shared" si="1"/>
        <v>0</v>
      </c>
      <c r="J45" s="187">
        <f t="shared" si="2"/>
        <v>0</v>
      </c>
      <c r="K45" s="94" t="str">
        <f t="shared" si="4"/>
        <v>Kunde</v>
      </c>
      <c r="L45" s="252" t="str">
        <f t="shared" si="3"/>
        <v>Tom</v>
      </c>
      <c r="M45" s="110"/>
      <c r="N45" s="88"/>
      <c r="O45" s="102"/>
    </row>
    <row r="46" spans="1:15" x14ac:dyDescent="0.25">
      <c r="A46" s="88"/>
      <c r="B46" s="103" t="s">
        <v>96</v>
      </c>
      <c r="C46" s="109">
        <v>20038</v>
      </c>
      <c r="D46" s="109" t="str">
        <f>INDEX('4. Input Kunder &amp; Leverandører'!$E$10:$E$111,MATCH('11.Output Kunder &amp; Leverandører'!C46,'4. Input Kunder &amp; Leverandører'!$C$10:$C$111,0))</f>
        <v>20038 - (ledig)</v>
      </c>
      <c r="E46" s="109" t="str">
        <f>IFERROR(INDEX('4. Input Kunder &amp; Leverandører'!$C$10:$C$111,MATCH('11.Output Kunder &amp; Leverandører'!C46,'4. Input Kunder &amp; Leverandører'!$F$10:$F$111,0)),"Ingen Org. nummer registrert")</f>
        <v>Ingen Org. nummer registrert</v>
      </c>
      <c r="F46" s="192">
        <f>'4. Input Kunder &amp; Leverandører'!H48</f>
        <v>0</v>
      </c>
      <c r="G46" s="187">
        <f>SUMIFS('5. Registrere Transaksjoner'!$Q$8:$Q$1008,'5. Registrere Transaksjoner'!$O$8:$O$1008,'11.Output Kunder &amp; Leverandører'!D46,'5. Registrere Transaksjoner'!$J$8:$J$1008,Kontoplan!$F$10)</f>
        <v>0</v>
      </c>
      <c r="H46" s="187">
        <f>SUMIFS('5. Registrere Transaksjoner'!$R$8:$R$1008,'5. Registrere Transaksjoner'!$O$8:$O$1008,'11.Output Kunder &amp; Leverandører'!D46,'5. Registrere Transaksjoner'!$L$8:$L$1008,Kontoplan!$F$10)</f>
        <v>0</v>
      </c>
      <c r="I46" s="187">
        <f t="shared" si="1"/>
        <v>0</v>
      </c>
      <c r="J46" s="187">
        <f t="shared" si="2"/>
        <v>0</v>
      </c>
      <c r="K46" s="94" t="str">
        <f t="shared" si="4"/>
        <v>Kunde</v>
      </c>
      <c r="L46" s="252" t="str">
        <f t="shared" si="3"/>
        <v>Tom</v>
      </c>
      <c r="M46" s="110"/>
      <c r="N46" s="88"/>
      <c r="O46" s="102"/>
    </row>
    <row r="47" spans="1:15" x14ac:dyDescent="0.25">
      <c r="A47" s="88"/>
      <c r="B47" s="103" t="s">
        <v>96</v>
      </c>
      <c r="C47" s="109">
        <v>20039</v>
      </c>
      <c r="D47" s="109" t="str">
        <f>INDEX('4. Input Kunder &amp; Leverandører'!$E$10:$E$111,MATCH('11.Output Kunder &amp; Leverandører'!C47,'4. Input Kunder &amp; Leverandører'!$C$10:$C$111,0))</f>
        <v>20039 - (ledig)</v>
      </c>
      <c r="E47" s="109" t="str">
        <f>IFERROR(INDEX('4. Input Kunder &amp; Leverandører'!$C$10:$C$111,MATCH('11.Output Kunder &amp; Leverandører'!C47,'4. Input Kunder &amp; Leverandører'!$F$10:$F$111,0)),"Ingen Org. nummer registrert")</f>
        <v>Ingen Org. nummer registrert</v>
      </c>
      <c r="F47" s="192">
        <f>'4. Input Kunder &amp; Leverandører'!H49</f>
        <v>0</v>
      </c>
      <c r="G47" s="187">
        <f>SUMIFS('5. Registrere Transaksjoner'!$Q$8:$Q$1008,'5. Registrere Transaksjoner'!$O$8:$O$1008,'11.Output Kunder &amp; Leverandører'!D47,'5. Registrere Transaksjoner'!$J$8:$J$1008,Kontoplan!$F$10)</f>
        <v>0</v>
      </c>
      <c r="H47" s="187">
        <f>SUMIFS('5. Registrere Transaksjoner'!$R$8:$R$1008,'5. Registrere Transaksjoner'!$O$8:$O$1008,'11.Output Kunder &amp; Leverandører'!D47,'5. Registrere Transaksjoner'!$L$8:$L$1008,Kontoplan!$F$10)</f>
        <v>0</v>
      </c>
      <c r="I47" s="187">
        <f t="shared" si="1"/>
        <v>0</v>
      </c>
      <c r="J47" s="187">
        <f t="shared" si="2"/>
        <v>0</v>
      </c>
      <c r="K47" s="94" t="str">
        <f t="shared" si="4"/>
        <v>Kunde</v>
      </c>
      <c r="L47" s="252" t="str">
        <f t="shared" si="3"/>
        <v>Tom</v>
      </c>
      <c r="M47" s="110"/>
      <c r="N47" s="88"/>
      <c r="O47" s="102"/>
    </row>
    <row r="48" spans="1:15" x14ac:dyDescent="0.25">
      <c r="A48" s="88"/>
      <c r="B48" s="103" t="s">
        <v>96</v>
      </c>
      <c r="C48" s="109">
        <v>20040</v>
      </c>
      <c r="D48" s="109" t="str">
        <f>INDEX('4. Input Kunder &amp; Leverandører'!$E$10:$E$111,MATCH('11.Output Kunder &amp; Leverandører'!C48,'4. Input Kunder &amp; Leverandører'!$C$10:$C$111,0))</f>
        <v>20040 - (ledig)</v>
      </c>
      <c r="E48" s="109" t="str">
        <f>IFERROR(INDEX('4. Input Kunder &amp; Leverandører'!$C$10:$C$111,MATCH('11.Output Kunder &amp; Leverandører'!C48,'4. Input Kunder &amp; Leverandører'!$F$10:$F$111,0)),"Ingen Org. nummer registrert")</f>
        <v>Ingen Org. nummer registrert</v>
      </c>
      <c r="F48" s="192">
        <f>'4. Input Kunder &amp; Leverandører'!H50</f>
        <v>0</v>
      </c>
      <c r="G48" s="187">
        <f>SUMIFS('5. Registrere Transaksjoner'!$Q$8:$Q$1008,'5. Registrere Transaksjoner'!$O$8:$O$1008,'11.Output Kunder &amp; Leverandører'!D48,'5. Registrere Transaksjoner'!$J$8:$J$1008,Kontoplan!$F$10)</f>
        <v>0</v>
      </c>
      <c r="H48" s="187">
        <f>SUMIFS('5. Registrere Transaksjoner'!$R$8:$R$1008,'5. Registrere Transaksjoner'!$O$8:$O$1008,'11.Output Kunder &amp; Leverandører'!D48,'5. Registrere Transaksjoner'!$L$8:$L$1008,Kontoplan!$F$10)</f>
        <v>0</v>
      </c>
      <c r="I48" s="187">
        <f t="shared" si="1"/>
        <v>0</v>
      </c>
      <c r="J48" s="187">
        <f t="shared" si="2"/>
        <v>0</v>
      </c>
      <c r="K48" s="94" t="str">
        <f t="shared" si="4"/>
        <v>Kunde</v>
      </c>
      <c r="L48" s="252" t="str">
        <f t="shared" si="3"/>
        <v>Tom</v>
      </c>
      <c r="M48" s="110"/>
      <c r="N48" s="88"/>
      <c r="O48" s="102"/>
    </row>
    <row r="49" spans="1:15" x14ac:dyDescent="0.25">
      <c r="A49" s="88"/>
      <c r="B49" s="103" t="s">
        <v>96</v>
      </c>
      <c r="C49" s="109">
        <v>20041</v>
      </c>
      <c r="D49" s="109" t="str">
        <f>INDEX('4. Input Kunder &amp; Leverandører'!$E$10:$E$111,MATCH('11.Output Kunder &amp; Leverandører'!C49,'4. Input Kunder &amp; Leverandører'!$C$10:$C$111,0))</f>
        <v>20041 - (ledig)</v>
      </c>
      <c r="E49" s="109" t="str">
        <f>IFERROR(INDEX('4. Input Kunder &amp; Leverandører'!$C$10:$C$111,MATCH('11.Output Kunder &amp; Leverandører'!C49,'4. Input Kunder &amp; Leverandører'!$F$10:$F$111,0)),"Ingen Org. nummer registrert")</f>
        <v>Ingen Org. nummer registrert</v>
      </c>
      <c r="F49" s="192">
        <f>'4. Input Kunder &amp; Leverandører'!H51</f>
        <v>0</v>
      </c>
      <c r="G49" s="187">
        <f>SUMIFS('5. Registrere Transaksjoner'!$Q$8:$Q$1008,'5. Registrere Transaksjoner'!$O$8:$O$1008,'11.Output Kunder &amp; Leverandører'!D49,'5. Registrere Transaksjoner'!$J$8:$J$1008,Kontoplan!$F$10)</f>
        <v>0</v>
      </c>
      <c r="H49" s="187">
        <f>SUMIFS('5. Registrere Transaksjoner'!$R$8:$R$1008,'5. Registrere Transaksjoner'!$O$8:$O$1008,'11.Output Kunder &amp; Leverandører'!D49,'5. Registrere Transaksjoner'!$L$8:$L$1008,Kontoplan!$F$10)</f>
        <v>0</v>
      </c>
      <c r="I49" s="187">
        <f t="shared" si="1"/>
        <v>0</v>
      </c>
      <c r="J49" s="187">
        <f t="shared" si="2"/>
        <v>0</v>
      </c>
      <c r="K49" s="94" t="str">
        <f t="shared" si="4"/>
        <v>Kunde</v>
      </c>
      <c r="L49" s="252" t="str">
        <f t="shared" si="3"/>
        <v>Tom</v>
      </c>
      <c r="M49" s="110"/>
      <c r="N49" s="88"/>
      <c r="O49" s="102"/>
    </row>
    <row r="50" spans="1:15" x14ac:dyDescent="0.25">
      <c r="A50" s="88"/>
      <c r="B50" s="103" t="s">
        <v>96</v>
      </c>
      <c r="C50" s="109">
        <v>20042</v>
      </c>
      <c r="D50" s="109" t="str">
        <f>INDEX('4. Input Kunder &amp; Leverandører'!$E$10:$E$111,MATCH('11.Output Kunder &amp; Leverandører'!C50,'4. Input Kunder &amp; Leverandører'!$C$10:$C$111,0))</f>
        <v>20042 - (ledig)</v>
      </c>
      <c r="E50" s="109" t="str">
        <f>IFERROR(INDEX('4. Input Kunder &amp; Leverandører'!$C$10:$C$111,MATCH('11.Output Kunder &amp; Leverandører'!C50,'4. Input Kunder &amp; Leverandører'!$F$10:$F$111,0)),"Ingen Org. nummer registrert")</f>
        <v>Ingen Org. nummer registrert</v>
      </c>
      <c r="F50" s="192">
        <f>'4. Input Kunder &amp; Leverandører'!H52</f>
        <v>0</v>
      </c>
      <c r="G50" s="187">
        <f>SUMIFS('5. Registrere Transaksjoner'!$Q$8:$Q$1008,'5. Registrere Transaksjoner'!$O$8:$O$1008,'11.Output Kunder &amp; Leverandører'!D50,'5. Registrere Transaksjoner'!$J$8:$J$1008,Kontoplan!$F$10)</f>
        <v>0</v>
      </c>
      <c r="H50" s="187">
        <f>SUMIFS('5. Registrere Transaksjoner'!$R$8:$R$1008,'5. Registrere Transaksjoner'!$O$8:$O$1008,'11.Output Kunder &amp; Leverandører'!D50,'5. Registrere Transaksjoner'!$L$8:$L$1008,Kontoplan!$F$10)</f>
        <v>0</v>
      </c>
      <c r="I50" s="187">
        <f t="shared" si="1"/>
        <v>0</v>
      </c>
      <c r="J50" s="187">
        <f t="shared" si="2"/>
        <v>0</v>
      </c>
      <c r="K50" s="94" t="str">
        <f t="shared" si="4"/>
        <v>Kunde</v>
      </c>
      <c r="L50" s="252" t="str">
        <f t="shared" si="3"/>
        <v>Tom</v>
      </c>
      <c r="M50" s="110"/>
      <c r="N50" s="88"/>
      <c r="O50" s="102"/>
    </row>
    <row r="51" spans="1:15" x14ac:dyDescent="0.25">
      <c r="A51" s="88"/>
      <c r="B51" s="103" t="s">
        <v>96</v>
      </c>
      <c r="C51" s="109">
        <v>20043</v>
      </c>
      <c r="D51" s="109" t="str">
        <f>INDEX('4. Input Kunder &amp; Leverandører'!$E$10:$E$111,MATCH('11.Output Kunder &amp; Leverandører'!C51,'4. Input Kunder &amp; Leverandører'!$C$10:$C$111,0))</f>
        <v>20043 - (ledig)</v>
      </c>
      <c r="E51" s="109" t="str">
        <f>IFERROR(INDEX('4. Input Kunder &amp; Leverandører'!$C$10:$C$111,MATCH('11.Output Kunder &amp; Leverandører'!C51,'4. Input Kunder &amp; Leverandører'!$F$10:$F$111,0)),"Ingen Org. nummer registrert")</f>
        <v>Ingen Org. nummer registrert</v>
      </c>
      <c r="F51" s="192">
        <f>'4. Input Kunder &amp; Leverandører'!H53</f>
        <v>0</v>
      </c>
      <c r="G51" s="187">
        <f>SUMIFS('5. Registrere Transaksjoner'!$Q$8:$Q$1008,'5. Registrere Transaksjoner'!$O$8:$O$1008,'11.Output Kunder &amp; Leverandører'!D51,'5. Registrere Transaksjoner'!$J$8:$J$1008,Kontoplan!$F$10)</f>
        <v>0</v>
      </c>
      <c r="H51" s="187">
        <f>SUMIFS('5. Registrere Transaksjoner'!$R$8:$R$1008,'5. Registrere Transaksjoner'!$O$8:$O$1008,'11.Output Kunder &amp; Leverandører'!D51,'5. Registrere Transaksjoner'!$L$8:$L$1008,Kontoplan!$F$10)</f>
        <v>0</v>
      </c>
      <c r="I51" s="187">
        <f t="shared" si="1"/>
        <v>0</v>
      </c>
      <c r="J51" s="187">
        <f t="shared" si="2"/>
        <v>0</v>
      </c>
      <c r="K51" s="94" t="str">
        <f t="shared" si="4"/>
        <v>Kunde</v>
      </c>
      <c r="L51" s="252" t="str">
        <f t="shared" si="3"/>
        <v>Tom</v>
      </c>
      <c r="M51" s="110"/>
      <c r="N51" s="88"/>
      <c r="O51" s="102"/>
    </row>
    <row r="52" spans="1:15" x14ac:dyDescent="0.25">
      <c r="A52" s="88"/>
      <c r="B52" s="103" t="s">
        <v>96</v>
      </c>
      <c r="C52" s="109">
        <v>20044</v>
      </c>
      <c r="D52" s="109" t="str">
        <f>INDEX('4. Input Kunder &amp; Leverandører'!$E$10:$E$111,MATCH('11.Output Kunder &amp; Leverandører'!C52,'4. Input Kunder &amp; Leverandører'!$C$10:$C$111,0))</f>
        <v>20044 - (ledig)</v>
      </c>
      <c r="E52" s="109" t="str">
        <f>IFERROR(INDEX('4. Input Kunder &amp; Leverandører'!$C$10:$C$111,MATCH('11.Output Kunder &amp; Leverandører'!C52,'4. Input Kunder &amp; Leverandører'!$F$10:$F$111,0)),"Ingen Org. nummer registrert")</f>
        <v>Ingen Org. nummer registrert</v>
      </c>
      <c r="F52" s="192">
        <f>'4. Input Kunder &amp; Leverandører'!H54</f>
        <v>0</v>
      </c>
      <c r="G52" s="187">
        <f>SUMIFS('5. Registrere Transaksjoner'!$Q$8:$Q$1008,'5. Registrere Transaksjoner'!$O$8:$O$1008,'11.Output Kunder &amp; Leverandører'!D52,'5. Registrere Transaksjoner'!$J$8:$J$1008,Kontoplan!$F$10)</f>
        <v>0</v>
      </c>
      <c r="H52" s="187">
        <f>SUMIFS('5. Registrere Transaksjoner'!$R$8:$R$1008,'5. Registrere Transaksjoner'!$O$8:$O$1008,'11.Output Kunder &amp; Leverandører'!D52,'5. Registrere Transaksjoner'!$L$8:$L$1008,Kontoplan!$F$10)</f>
        <v>0</v>
      </c>
      <c r="I52" s="187">
        <f t="shared" si="1"/>
        <v>0</v>
      </c>
      <c r="J52" s="187">
        <f t="shared" si="2"/>
        <v>0</v>
      </c>
      <c r="K52" s="94" t="str">
        <f t="shared" si="4"/>
        <v>Kunde</v>
      </c>
      <c r="L52" s="252" t="str">
        <f t="shared" si="3"/>
        <v>Tom</v>
      </c>
      <c r="M52" s="110"/>
      <c r="N52" s="88"/>
      <c r="O52" s="102"/>
    </row>
    <row r="53" spans="1:15" x14ac:dyDescent="0.25">
      <c r="A53" s="88"/>
      <c r="B53" s="103" t="s">
        <v>96</v>
      </c>
      <c r="C53" s="109">
        <v>20045</v>
      </c>
      <c r="D53" s="109" t="str">
        <f>INDEX('4. Input Kunder &amp; Leverandører'!$E$10:$E$111,MATCH('11.Output Kunder &amp; Leverandører'!C53,'4. Input Kunder &amp; Leverandører'!$C$10:$C$111,0))</f>
        <v>20045 - (ledig)</v>
      </c>
      <c r="E53" s="109" t="str">
        <f>IFERROR(INDEX('4. Input Kunder &amp; Leverandører'!$C$10:$C$111,MATCH('11.Output Kunder &amp; Leverandører'!C53,'4. Input Kunder &amp; Leverandører'!$F$10:$F$111,0)),"Ingen Org. nummer registrert")</f>
        <v>Ingen Org. nummer registrert</v>
      </c>
      <c r="F53" s="192">
        <f>'4. Input Kunder &amp; Leverandører'!H55</f>
        <v>0</v>
      </c>
      <c r="G53" s="187">
        <f>SUMIFS('5. Registrere Transaksjoner'!$Q$8:$Q$1008,'5. Registrere Transaksjoner'!$O$8:$O$1008,'11.Output Kunder &amp; Leverandører'!D53,'5. Registrere Transaksjoner'!$J$8:$J$1008,Kontoplan!$F$10)</f>
        <v>0</v>
      </c>
      <c r="H53" s="187">
        <f>SUMIFS('5. Registrere Transaksjoner'!$R$8:$R$1008,'5. Registrere Transaksjoner'!$O$8:$O$1008,'11.Output Kunder &amp; Leverandører'!D53,'5. Registrere Transaksjoner'!$L$8:$L$1008,Kontoplan!$F$10)</f>
        <v>0</v>
      </c>
      <c r="I53" s="187">
        <f t="shared" si="1"/>
        <v>0</v>
      </c>
      <c r="J53" s="187">
        <f t="shared" si="2"/>
        <v>0</v>
      </c>
      <c r="K53" s="94" t="str">
        <f t="shared" si="4"/>
        <v>Kunde</v>
      </c>
      <c r="L53" s="252" t="str">
        <f t="shared" si="3"/>
        <v>Tom</v>
      </c>
      <c r="M53" s="110"/>
      <c r="N53" s="88"/>
      <c r="O53" s="102"/>
    </row>
    <row r="54" spans="1:15" x14ac:dyDescent="0.25">
      <c r="A54" s="88"/>
      <c r="B54" s="103" t="s">
        <v>96</v>
      </c>
      <c r="C54" s="109">
        <v>20046</v>
      </c>
      <c r="D54" s="109" t="str">
        <f>INDEX('4. Input Kunder &amp; Leverandører'!$E$10:$E$111,MATCH('11.Output Kunder &amp; Leverandører'!C54,'4. Input Kunder &amp; Leverandører'!$C$10:$C$111,0))</f>
        <v>20046 - (ledig)</v>
      </c>
      <c r="E54" s="109" t="str">
        <f>IFERROR(INDEX('4. Input Kunder &amp; Leverandører'!$C$10:$C$111,MATCH('11.Output Kunder &amp; Leverandører'!C54,'4. Input Kunder &amp; Leverandører'!$F$10:$F$111,0)),"Ingen Org. nummer registrert")</f>
        <v>Ingen Org. nummer registrert</v>
      </c>
      <c r="F54" s="192">
        <f>'4. Input Kunder &amp; Leverandører'!H56</f>
        <v>0</v>
      </c>
      <c r="G54" s="187">
        <f>SUMIFS('5. Registrere Transaksjoner'!$Q$8:$Q$1008,'5. Registrere Transaksjoner'!$O$8:$O$1008,'11.Output Kunder &amp; Leverandører'!D54,'5. Registrere Transaksjoner'!$J$8:$J$1008,Kontoplan!$F$10)</f>
        <v>0</v>
      </c>
      <c r="H54" s="187">
        <f>SUMIFS('5. Registrere Transaksjoner'!$R$8:$R$1008,'5. Registrere Transaksjoner'!$O$8:$O$1008,'11.Output Kunder &amp; Leverandører'!D54,'5. Registrere Transaksjoner'!$L$8:$L$1008,Kontoplan!$F$10)</f>
        <v>0</v>
      </c>
      <c r="I54" s="187">
        <f t="shared" si="1"/>
        <v>0</v>
      </c>
      <c r="J54" s="187">
        <f t="shared" si="2"/>
        <v>0</v>
      </c>
      <c r="K54" s="94" t="str">
        <f t="shared" si="4"/>
        <v>Kunde</v>
      </c>
      <c r="L54" s="252" t="str">
        <f t="shared" si="3"/>
        <v>Tom</v>
      </c>
      <c r="M54" s="110"/>
      <c r="N54" s="88"/>
      <c r="O54" s="102"/>
    </row>
    <row r="55" spans="1:15" x14ac:dyDescent="0.25">
      <c r="A55" s="88"/>
      <c r="B55" s="103" t="s">
        <v>96</v>
      </c>
      <c r="C55" s="109">
        <v>20047</v>
      </c>
      <c r="D55" s="109" t="str">
        <f>INDEX('4. Input Kunder &amp; Leverandører'!$E$10:$E$111,MATCH('11.Output Kunder &amp; Leverandører'!C55,'4. Input Kunder &amp; Leverandører'!$C$10:$C$111,0))</f>
        <v>20047 - (ledig)</v>
      </c>
      <c r="E55" s="109" t="str">
        <f>IFERROR(INDEX('4. Input Kunder &amp; Leverandører'!$C$10:$C$111,MATCH('11.Output Kunder &amp; Leverandører'!C55,'4. Input Kunder &amp; Leverandører'!$F$10:$F$111,0)),"Ingen Org. nummer registrert")</f>
        <v>Ingen Org. nummer registrert</v>
      </c>
      <c r="F55" s="192">
        <f>'4. Input Kunder &amp; Leverandører'!H57</f>
        <v>0</v>
      </c>
      <c r="G55" s="187">
        <f>SUMIFS('5. Registrere Transaksjoner'!$Q$8:$Q$1008,'5. Registrere Transaksjoner'!$O$8:$O$1008,'11.Output Kunder &amp; Leverandører'!D55,'5. Registrere Transaksjoner'!$J$8:$J$1008,Kontoplan!$F$10)</f>
        <v>0</v>
      </c>
      <c r="H55" s="187">
        <f>SUMIFS('5. Registrere Transaksjoner'!$R$8:$R$1008,'5. Registrere Transaksjoner'!$O$8:$O$1008,'11.Output Kunder &amp; Leverandører'!D55,'5. Registrere Transaksjoner'!$L$8:$L$1008,Kontoplan!$F$10)</f>
        <v>0</v>
      </c>
      <c r="I55" s="187">
        <f t="shared" si="1"/>
        <v>0</v>
      </c>
      <c r="J55" s="187">
        <f t="shared" si="2"/>
        <v>0</v>
      </c>
      <c r="K55" s="94" t="str">
        <f t="shared" si="4"/>
        <v>Kunde</v>
      </c>
      <c r="L55" s="252" t="str">
        <f t="shared" si="3"/>
        <v>Tom</v>
      </c>
      <c r="M55" s="110"/>
      <c r="N55" s="88"/>
      <c r="O55" s="102"/>
    </row>
    <row r="56" spans="1:15" x14ac:dyDescent="0.25">
      <c r="A56" s="88"/>
      <c r="B56" s="103" t="s">
        <v>96</v>
      </c>
      <c r="C56" s="109">
        <v>20048</v>
      </c>
      <c r="D56" s="109" t="str">
        <f>INDEX('4. Input Kunder &amp; Leverandører'!$E$10:$E$111,MATCH('11.Output Kunder &amp; Leverandører'!C56,'4. Input Kunder &amp; Leverandører'!$C$10:$C$111,0))</f>
        <v>20048 - (ledig)</v>
      </c>
      <c r="E56" s="109" t="str">
        <f>IFERROR(INDEX('4. Input Kunder &amp; Leverandører'!$C$10:$C$111,MATCH('11.Output Kunder &amp; Leverandører'!C56,'4. Input Kunder &amp; Leverandører'!$F$10:$F$111,0)),"Ingen Org. nummer registrert")</f>
        <v>Ingen Org. nummer registrert</v>
      </c>
      <c r="F56" s="192">
        <f>'4. Input Kunder &amp; Leverandører'!H58</f>
        <v>0</v>
      </c>
      <c r="G56" s="187">
        <f>SUMIFS('5. Registrere Transaksjoner'!$Q$8:$Q$1008,'5. Registrere Transaksjoner'!$O$8:$O$1008,'11.Output Kunder &amp; Leverandører'!D56,'5. Registrere Transaksjoner'!$J$8:$J$1008,Kontoplan!$F$10)</f>
        <v>0</v>
      </c>
      <c r="H56" s="187">
        <f>SUMIFS('5. Registrere Transaksjoner'!$R$8:$R$1008,'5. Registrere Transaksjoner'!$O$8:$O$1008,'11.Output Kunder &amp; Leverandører'!D56,'5. Registrere Transaksjoner'!$L$8:$L$1008,Kontoplan!$F$10)</f>
        <v>0</v>
      </c>
      <c r="I56" s="187">
        <f t="shared" si="1"/>
        <v>0</v>
      </c>
      <c r="J56" s="187">
        <f t="shared" si="2"/>
        <v>0</v>
      </c>
      <c r="K56" s="94" t="str">
        <f t="shared" si="4"/>
        <v>Kunde</v>
      </c>
      <c r="L56" s="252" t="str">
        <f t="shared" si="3"/>
        <v>Tom</v>
      </c>
      <c r="M56" s="110"/>
      <c r="N56" s="88"/>
      <c r="O56" s="102"/>
    </row>
    <row r="57" spans="1:15" x14ac:dyDescent="0.25">
      <c r="A57" s="88"/>
      <c r="B57" s="103" t="s">
        <v>96</v>
      </c>
      <c r="C57" s="109">
        <v>20049</v>
      </c>
      <c r="D57" s="109" t="str">
        <f>INDEX('4. Input Kunder &amp; Leverandører'!$E$10:$E$111,MATCH('11.Output Kunder &amp; Leverandører'!C57,'4. Input Kunder &amp; Leverandører'!$C$10:$C$111,0))</f>
        <v>20049 - (ledig)</v>
      </c>
      <c r="E57" s="109" t="str">
        <f>IFERROR(INDEX('4. Input Kunder &amp; Leverandører'!$C$10:$C$111,MATCH('11.Output Kunder &amp; Leverandører'!C57,'4. Input Kunder &amp; Leverandører'!$F$10:$F$111,0)),"Ingen Org. nummer registrert")</f>
        <v>Ingen Org. nummer registrert</v>
      </c>
      <c r="F57" s="192">
        <f>'4. Input Kunder &amp; Leverandører'!H59</f>
        <v>0</v>
      </c>
      <c r="G57" s="187">
        <f>SUMIFS('5. Registrere Transaksjoner'!$Q$8:$Q$1008,'5. Registrere Transaksjoner'!$O$8:$O$1008,'11.Output Kunder &amp; Leverandører'!D57,'5. Registrere Transaksjoner'!$J$8:$J$1008,Kontoplan!$F$10)</f>
        <v>0</v>
      </c>
      <c r="H57" s="187">
        <f>SUMIFS('5. Registrere Transaksjoner'!$R$8:$R$1008,'5. Registrere Transaksjoner'!$O$8:$O$1008,'11.Output Kunder &amp; Leverandører'!D57,'5. Registrere Transaksjoner'!$L$8:$L$1008,Kontoplan!$F$10)</f>
        <v>0</v>
      </c>
      <c r="I57" s="187">
        <f t="shared" si="1"/>
        <v>0</v>
      </c>
      <c r="J57" s="187">
        <f t="shared" si="2"/>
        <v>0</v>
      </c>
      <c r="K57" s="94" t="str">
        <f t="shared" si="4"/>
        <v>Kunde</v>
      </c>
      <c r="L57" s="252" t="str">
        <f t="shared" si="3"/>
        <v>Tom</v>
      </c>
      <c r="M57" s="110"/>
      <c r="N57" s="88"/>
      <c r="O57" s="102"/>
    </row>
    <row r="58" spans="1:15" x14ac:dyDescent="0.25">
      <c r="A58" s="88"/>
      <c r="B58" s="103" t="s">
        <v>96</v>
      </c>
      <c r="C58" s="109">
        <v>20050</v>
      </c>
      <c r="D58" s="109" t="str">
        <f>INDEX('4. Input Kunder &amp; Leverandører'!$E$10:$E$111,MATCH('11.Output Kunder &amp; Leverandører'!C58,'4. Input Kunder &amp; Leverandører'!$C$10:$C$111,0))</f>
        <v>20050 - (ledig)</v>
      </c>
      <c r="E58" s="109" t="str">
        <f>IFERROR(INDEX('4. Input Kunder &amp; Leverandører'!$C$10:$C$111,MATCH('11.Output Kunder &amp; Leverandører'!C58,'4. Input Kunder &amp; Leverandører'!$F$10:$F$111,0)),"Ingen Org. nummer registrert")</f>
        <v>Ingen Org. nummer registrert</v>
      </c>
      <c r="F58" s="192">
        <f>'4. Input Kunder &amp; Leverandører'!H60</f>
        <v>0</v>
      </c>
      <c r="G58" s="187">
        <f>SUMIFS('5. Registrere Transaksjoner'!$Q$8:$Q$1008,'5. Registrere Transaksjoner'!$O$8:$O$1008,'11.Output Kunder &amp; Leverandører'!D58,'5. Registrere Transaksjoner'!$J$8:$J$1008,Kontoplan!$F$10)</f>
        <v>0</v>
      </c>
      <c r="H58" s="187">
        <f>SUMIFS('5. Registrere Transaksjoner'!$R$8:$R$1008,'5. Registrere Transaksjoner'!$O$8:$O$1008,'11.Output Kunder &amp; Leverandører'!D58,'5. Registrere Transaksjoner'!$L$8:$L$1008,Kontoplan!$F$10)</f>
        <v>0</v>
      </c>
      <c r="I58" s="187">
        <f t="shared" si="1"/>
        <v>0</v>
      </c>
      <c r="J58" s="187">
        <f t="shared" si="2"/>
        <v>0</v>
      </c>
      <c r="K58" s="94" t="str">
        <f t="shared" si="4"/>
        <v>Kunde</v>
      </c>
      <c r="L58" s="252" t="str">
        <f t="shared" si="3"/>
        <v>Tom</v>
      </c>
      <c r="M58" s="110"/>
      <c r="N58" s="88"/>
      <c r="O58" s="102"/>
    </row>
    <row r="59" spans="1:15" x14ac:dyDescent="0.25">
      <c r="A59" s="88"/>
      <c r="B59" s="103" t="s">
        <v>98</v>
      </c>
      <c r="C59" s="109">
        <v>50000</v>
      </c>
      <c r="D59" s="109" t="str">
        <f>INDEX('4. Input Kunder &amp; Leverandører'!$E$10:$E$111,MATCH('11.Output Kunder &amp; Leverandører'!C59,'4. Input Kunder &amp; Leverandører'!$C$10:$C$111,0))</f>
        <v>50000 - (ledig)</v>
      </c>
      <c r="E59" s="109" t="str">
        <f>IFERROR(INDEX('4. Input Kunder &amp; Leverandører'!$C$10:$C$111,MATCH('11.Output Kunder &amp; Leverandører'!C59,'4. Input Kunder &amp; Leverandører'!$F$10:$F$111,0)),"Ingen Org. nummer registrert")</f>
        <v>Ingen Org. nummer registrert</v>
      </c>
      <c r="F59" s="192">
        <f>'4. Input Kunder &amp; Leverandører'!H61</f>
        <v>0</v>
      </c>
      <c r="G59" s="187">
        <f>SUMIFS('5. Registrere Transaksjoner'!$Q$8:$Q$1008,'5. Registrere Transaksjoner'!$P$8:$P$1008,'11.Output Kunder &amp; Leverandører'!D59,'5. Registrere Transaksjoner'!$J$8:$J$1008,Kontoplan!$F$25)</f>
        <v>0</v>
      </c>
      <c r="H59" s="187">
        <f>SUMIFS('5. Registrere Transaksjoner'!$R$8:$R$1008,'5. Registrere Transaksjoner'!$P$8:$P$1008,'11.Output Kunder &amp; Leverandører'!D59,'5. Registrere Transaksjoner'!$L$8:$L$1008,Kontoplan!$F$25)</f>
        <v>0</v>
      </c>
      <c r="I59" s="187">
        <f t="shared" si="1"/>
        <v>0</v>
      </c>
      <c r="J59" s="187">
        <f t="shared" si="2"/>
        <v>0</v>
      </c>
      <c r="K59" s="94" t="str">
        <f t="shared" si="4"/>
        <v>Leverandør</v>
      </c>
      <c r="L59" s="252" t="str">
        <f t="shared" si="3"/>
        <v>Tom</v>
      </c>
      <c r="M59" s="110"/>
      <c r="N59" s="88"/>
      <c r="O59" s="102"/>
    </row>
    <row r="60" spans="1:15" x14ac:dyDescent="0.25">
      <c r="A60" s="88"/>
      <c r="B60" s="103" t="s">
        <v>98</v>
      </c>
      <c r="C60" s="109">
        <v>50001</v>
      </c>
      <c r="D60" s="109" t="str">
        <f>INDEX('4. Input Kunder &amp; Leverandører'!$E$10:$E$111,MATCH('11.Output Kunder &amp; Leverandører'!C60,'4. Input Kunder &amp; Leverandører'!$C$10:$C$111,0))</f>
        <v>50001 - (ledig)</v>
      </c>
      <c r="E60" s="109" t="str">
        <f>IFERROR(INDEX('4. Input Kunder &amp; Leverandører'!$C$10:$C$111,MATCH('11.Output Kunder &amp; Leverandører'!C60,'4. Input Kunder &amp; Leverandører'!$F$10:$F$111,0)),"Ingen Org. nummer registrert")</f>
        <v>Ingen Org. nummer registrert</v>
      </c>
      <c r="F60" s="192">
        <f>'4. Input Kunder &amp; Leverandører'!H62</f>
        <v>0</v>
      </c>
      <c r="G60" s="187">
        <f>SUMIFS('5. Registrere Transaksjoner'!$Q$8:$Q$1008,'5. Registrere Transaksjoner'!$P$8:$P$1008,'11.Output Kunder &amp; Leverandører'!D60,'5. Registrere Transaksjoner'!$J$8:$J$1008,Kontoplan!$F$25)</f>
        <v>0</v>
      </c>
      <c r="H60" s="187">
        <f>SUMIFS('5. Registrere Transaksjoner'!$R$8:$R$1008,'5. Registrere Transaksjoner'!$P$8:$P$1008,'11.Output Kunder &amp; Leverandører'!D60,'5. Registrere Transaksjoner'!$L$8:$L$1008,Kontoplan!$F$25)</f>
        <v>0</v>
      </c>
      <c r="I60" s="187">
        <f t="shared" si="1"/>
        <v>0</v>
      </c>
      <c r="J60" s="187">
        <f t="shared" si="2"/>
        <v>0</v>
      </c>
      <c r="K60" s="94" t="str">
        <f t="shared" si="4"/>
        <v>Leverandør</v>
      </c>
      <c r="L60" s="252" t="str">
        <f t="shared" si="3"/>
        <v>Tom</v>
      </c>
      <c r="M60" s="110"/>
      <c r="N60" s="88"/>
      <c r="O60" s="102"/>
    </row>
    <row r="61" spans="1:15" x14ac:dyDescent="0.25">
      <c r="A61" s="88"/>
      <c r="B61" s="103" t="s">
        <v>98</v>
      </c>
      <c r="C61" s="109">
        <v>50002</v>
      </c>
      <c r="D61" s="109" t="str">
        <f>INDEX('4. Input Kunder &amp; Leverandører'!$E$10:$E$111,MATCH('11.Output Kunder &amp; Leverandører'!C61,'4. Input Kunder &amp; Leverandører'!$C$10:$C$111,0))</f>
        <v>50002 - (ledig)</v>
      </c>
      <c r="E61" s="109" t="str">
        <f>IFERROR(INDEX('4. Input Kunder &amp; Leverandører'!$C$10:$C$111,MATCH('11.Output Kunder &amp; Leverandører'!C61,'4. Input Kunder &amp; Leverandører'!$F$10:$F$111,0)),"Ingen Org. nummer registrert")</f>
        <v>Ingen Org. nummer registrert</v>
      </c>
      <c r="F61" s="192">
        <f>'4. Input Kunder &amp; Leverandører'!H63</f>
        <v>0</v>
      </c>
      <c r="G61" s="187">
        <f>SUMIFS('5. Registrere Transaksjoner'!$Q$8:$Q$1008,'5. Registrere Transaksjoner'!$P$8:$P$1008,'11.Output Kunder &amp; Leverandører'!D61,'5. Registrere Transaksjoner'!$J$8:$J$1008,Kontoplan!$F$25)</f>
        <v>0</v>
      </c>
      <c r="H61" s="187">
        <f>SUMIFS('5. Registrere Transaksjoner'!$R$8:$R$1008,'5. Registrere Transaksjoner'!$P$8:$P$1008,'11.Output Kunder &amp; Leverandører'!D61,'5. Registrere Transaksjoner'!$L$8:$L$1008,Kontoplan!$F$25)</f>
        <v>0</v>
      </c>
      <c r="I61" s="187">
        <f t="shared" si="1"/>
        <v>0</v>
      </c>
      <c r="J61" s="187">
        <f t="shared" si="2"/>
        <v>0</v>
      </c>
      <c r="K61" s="94" t="str">
        <f t="shared" si="4"/>
        <v>Leverandør</v>
      </c>
      <c r="L61" s="252" t="str">
        <f t="shared" si="3"/>
        <v>Tom</v>
      </c>
      <c r="M61" s="110"/>
      <c r="N61" s="88"/>
      <c r="O61" s="102"/>
    </row>
    <row r="62" spans="1:15" x14ac:dyDescent="0.25">
      <c r="A62" s="88"/>
      <c r="B62" s="103" t="s">
        <v>98</v>
      </c>
      <c r="C62" s="109">
        <v>50003</v>
      </c>
      <c r="D62" s="109" t="str">
        <f>INDEX('4. Input Kunder &amp; Leverandører'!$E$10:$E$111,MATCH('11.Output Kunder &amp; Leverandører'!C62,'4. Input Kunder &amp; Leverandører'!$C$10:$C$111,0))</f>
        <v>50003 - (ledig)</v>
      </c>
      <c r="E62" s="109" t="str">
        <f>IFERROR(INDEX('4. Input Kunder &amp; Leverandører'!$C$10:$C$111,MATCH('11.Output Kunder &amp; Leverandører'!C62,'4. Input Kunder &amp; Leverandører'!$F$10:$F$111,0)),"Ingen Org. nummer registrert")</f>
        <v>Ingen Org. nummer registrert</v>
      </c>
      <c r="F62" s="192">
        <f>'4. Input Kunder &amp; Leverandører'!H64</f>
        <v>0</v>
      </c>
      <c r="G62" s="187">
        <f>SUMIFS('5. Registrere Transaksjoner'!$Q$8:$Q$1008,'5. Registrere Transaksjoner'!$P$8:$P$1008,'11.Output Kunder &amp; Leverandører'!D62,'5. Registrere Transaksjoner'!$J$8:$J$1008,Kontoplan!$F$25)</f>
        <v>0</v>
      </c>
      <c r="H62" s="187">
        <f>SUMIFS('5. Registrere Transaksjoner'!$R$8:$R$1008,'5. Registrere Transaksjoner'!$P$8:$P$1008,'11.Output Kunder &amp; Leverandører'!D62,'5. Registrere Transaksjoner'!$L$8:$L$1008,Kontoplan!$F$25)</f>
        <v>0</v>
      </c>
      <c r="I62" s="187">
        <f t="shared" si="1"/>
        <v>0</v>
      </c>
      <c r="J62" s="187">
        <f t="shared" si="2"/>
        <v>0</v>
      </c>
      <c r="K62" s="94" t="str">
        <f t="shared" si="4"/>
        <v>Leverandør</v>
      </c>
      <c r="L62" s="252" t="str">
        <f t="shared" si="3"/>
        <v>Tom</v>
      </c>
      <c r="M62" s="110"/>
      <c r="N62" s="88"/>
      <c r="O62" s="102"/>
    </row>
    <row r="63" spans="1:15" x14ac:dyDescent="0.25">
      <c r="A63" s="88"/>
      <c r="B63" s="103" t="s">
        <v>98</v>
      </c>
      <c r="C63" s="109">
        <v>50004</v>
      </c>
      <c r="D63" s="109" t="str">
        <f>INDEX('4. Input Kunder &amp; Leverandører'!$E$10:$E$111,MATCH('11.Output Kunder &amp; Leverandører'!C63,'4. Input Kunder &amp; Leverandører'!$C$10:$C$111,0))</f>
        <v>50004 - (ledig)</v>
      </c>
      <c r="E63" s="109" t="str">
        <f>IFERROR(INDEX('4. Input Kunder &amp; Leverandører'!$C$10:$C$111,MATCH('11.Output Kunder &amp; Leverandører'!C63,'4. Input Kunder &amp; Leverandører'!$F$10:$F$111,0)),"Ingen Org. nummer registrert")</f>
        <v>Ingen Org. nummer registrert</v>
      </c>
      <c r="F63" s="192">
        <f>'4. Input Kunder &amp; Leverandører'!H65</f>
        <v>0</v>
      </c>
      <c r="G63" s="187">
        <f>SUMIFS('5. Registrere Transaksjoner'!$Q$8:$Q$1008,'5. Registrere Transaksjoner'!$P$8:$P$1008,'11.Output Kunder &amp; Leverandører'!D63,'5. Registrere Transaksjoner'!$J$8:$J$1008,Kontoplan!$F$25)</f>
        <v>0</v>
      </c>
      <c r="H63" s="187">
        <f>SUMIFS('5. Registrere Transaksjoner'!$R$8:$R$1008,'5. Registrere Transaksjoner'!$P$8:$P$1008,'11.Output Kunder &amp; Leverandører'!D63,'5. Registrere Transaksjoner'!$L$8:$L$1008,Kontoplan!$F$25)</f>
        <v>0</v>
      </c>
      <c r="I63" s="187">
        <f t="shared" si="1"/>
        <v>0</v>
      </c>
      <c r="J63" s="187">
        <f t="shared" si="2"/>
        <v>0</v>
      </c>
      <c r="K63" s="94" t="str">
        <f t="shared" si="4"/>
        <v>Leverandør</v>
      </c>
      <c r="L63" s="252" t="str">
        <f t="shared" si="3"/>
        <v>Tom</v>
      </c>
      <c r="M63" s="110"/>
      <c r="N63" s="88"/>
      <c r="O63" s="102"/>
    </row>
    <row r="64" spans="1:15" x14ac:dyDescent="0.25">
      <c r="A64" s="88"/>
      <c r="B64" s="103" t="s">
        <v>98</v>
      </c>
      <c r="C64" s="109">
        <v>50005</v>
      </c>
      <c r="D64" s="109" t="str">
        <f>INDEX('4. Input Kunder &amp; Leverandører'!$E$10:$E$111,MATCH('11.Output Kunder &amp; Leverandører'!C64,'4. Input Kunder &amp; Leverandører'!$C$10:$C$111,0))</f>
        <v>50005 - (ledig)</v>
      </c>
      <c r="E64" s="109" t="str">
        <f>IFERROR(INDEX('4. Input Kunder &amp; Leverandører'!$C$10:$C$111,MATCH('11.Output Kunder &amp; Leverandører'!C64,'4. Input Kunder &amp; Leverandører'!$F$10:$F$111,0)),"Ingen Org. nummer registrert")</f>
        <v>Ingen Org. nummer registrert</v>
      </c>
      <c r="F64" s="192">
        <f>'4. Input Kunder &amp; Leverandører'!H66</f>
        <v>0</v>
      </c>
      <c r="G64" s="187">
        <f>SUMIFS('5. Registrere Transaksjoner'!$Q$8:$Q$1008,'5. Registrere Transaksjoner'!$P$8:$P$1008,'11.Output Kunder &amp; Leverandører'!D64,'5. Registrere Transaksjoner'!$J$8:$J$1008,Kontoplan!$F$25)</f>
        <v>0</v>
      </c>
      <c r="H64" s="187">
        <f>SUMIFS('5. Registrere Transaksjoner'!$R$8:$R$1008,'5. Registrere Transaksjoner'!$P$8:$P$1008,'11.Output Kunder &amp; Leverandører'!D64,'5. Registrere Transaksjoner'!$L$8:$L$1008,Kontoplan!$F$25)</f>
        <v>0</v>
      </c>
      <c r="I64" s="187">
        <f t="shared" si="1"/>
        <v>0</v>
      </c>
      <c r="J64" s="187">
        <f t="shared" si="2"/>
        <v>0</v>
      </c>
      <c r="K64" s="94" t="str">
        <f t="shared" si="4"/>
        <v>Leverandør</v>
      </c>
      <c r="L64" s="252" t="str">
        <f t="shared" si="3"/>
        <v>Tom</v>
      </c>
      <c r="M64" s="110"/>
      <c r="N64" s="88"/>
      <c r="O64" s="102"/>
    </row>
    <row r="65" spans="1:15" x14ac:dyDescent="0.25">
      <c r="A65" s="88"/>
      <c r="B65" s="103" t="s">
        <v>98</v>
      </c>
      <c r="C65" s="109">
        <v>50006</v>
      </c>
      <c r="D65" s="109" t="str">
        <f>INDEX('4. Input Kunder &amp; Leverandører'!$E$10:$E$111,MATCH('11.Output Kunder &amp; Leverandører'!C65,'4. Input Kunder &amp; Leverandører'!$C$10:$C$111,0))</f>
        <v>50006 - (ledig)</v>
      </c>
      <c r="E65" s="109" t="str">
        <f>IFERROR(INDEX('4. Input Kunder &amp; Leverandører'!$C$10:$C$111,MATCH('11.Output Kunder &amp; Leverandører'!C65,'4. Input Kunder &amp; Leverandører'!$F$10:$F$111,0)),"Ingen Org. nummer registrert")</f>
        <v>Ingen Org. nummer registrert</v>
      </c>
      <c r="F65" s="192">
        <f>'4. Input Kunder &amp; Leverandører'!H67</f>
        <v>0</v>
      </c>
      <c r="G65" s="187">
        <f>SUMIFS('5. Registrere Transaksjoner'!$Q$8:$Q$1008,'5. Registrere Transaksjoner'!$P$8:$P$1008,'11.Output Kunder &amp; Leverandører'!D65,'5. Registrere Transaksjoner'!$J$8:$J$1008,Kontoplan!$F$25)</f>
        <v>0</v>
      </c>
      <c r="H65" s="187">
        <f>SUMIFS('5. Registrere Transaksjoner'!$R$8:$R$1008,'5. Registrere Transaksjoner'!$P$8:$P$1008,'11.Output Kunder &amp; Leverandører'!D65,'5. Registrere Transaksjoner'!$L$8:$L$1008,Kontoplan!$F$25)</f>
        <v>0</v>
      </c>
      <c r="I65" s="187">
        <f t="shared" si="1"/>
        <v>0</v>
      </c>
      <c r="J65" s="187">
        <f t="shared" si="2"/>
        <v>0</v>
      </c>
      <c r="K65" s="94" t="str">
        <f t="shared" si="4"/>
        <v>Leverandør</v>
      </c>
      <c r="L65" s="252" t="str">
        <f t="shared" si="3"/>
        <v>Tom</v>
      </c>
      <c r="M65" s="110"/>
      <c r="N65" s="88"/>
      <c r="O65" s="102"/>
    </row>
    <row r="66" spans="1:15" x14ac:dyDescent="0.25">
      <c r="A66" s="88"/>
      <c r="B66" s="103" t="s">
        <v>98</v>
      </c>
      <c r="C66" s="109">
        <v>50007</v>
      </c>
      <c r="D66" s="109" t="str">
        <f>INDEX('4. Input Kunder &amp; Leverandører'!$E$10:$E$111,MATCH('11.Output Kunder &amp; Leverandører'!C66,'4. Input Kunder &amp; Leverandører'!$C$10:$C$111,0))</f>
        <v>50007 - (ledig)</v>
      </c>
      <c r="E66" s="109" t="str">
        <f>IFERROR(INDEX('4. Input Kunder &amp; Leverandører'!$C$10:$C$111,MATCH('11.Output Kunder &amp; Leverandører'!C66,'4. Input Kunder &amp; Leverandører'!$F$10:$F$111,0)),"Ingen Org. nummer registrert")</f>
        <v>Ingen Org. nummer registrert</v>
      </c>
      <c r="F66" s="192">
        <f>'4. Input Kunder &amp; Leverandører'!H68</f>
        <v>0</v>
      </c>
      <c r="G66" s="187">
        <f>SUMIFS('5. Registrere Transaksjoner'!$Q$8:$Q$1008,'5. Registrere Transaksjoner'!$P$8:$P$1008,'11.Output Kunder &amp; Leverandører'!D66,'5. Registrere Transaksjoner'!$J$8:$J$1008,Kontoplan!$F$25)</f>
        <v>0</v>
      </c>
      <c r="H66" s="187">
        <f>SUMIFS('5. Registrere Transaksjoner'!$R$8:$R$1008,'5. Registrere Transaksjoner'!$P$8:$P$1008,'11.Output Kunder &amp; Leverandører'!D66,'5. Registrere Transaksjoner'!$L$8:$L$1008,Kontoplan!$F$25)</f>
        <v>0</v>
      </c>
      <c r="I66" s="187">
        <f t="shared" si="1"/>
        <v>0</v>
      </c>
      <c r="J66" s="187">
        <f t="shared" si="2"/>
        <v>0</v>
      </c>
      <c r="K66" s="94" t="str">
        <f t="shared" si="4"/>
        <v>Leverandør</v>
      </c>
      <c r="L66" s="252" t="str">
        <f t="shared" si="3"/>
        <v>Tom</v>
      </c>
      <c r="M66" s="110"/>
      <c r="N66" s="88"/>
      <c r="O66" s="102"/>
    </row>
    <row r="67" spans="1:15" x14ac:dyDescent="0.25">
      <c r="A67" s="88"/>
      <c r="B67" s="103" t="s">
        <v>98</v>
      </c>
      <c r="C67" s="109">
        <v>50008</v>
      </c>
      <c r="D67" s="109" t="str">
        <f>INDEX('4. Input Kunder &amp; Leverandører'!$E$10:$E$111,MATCH('11.Output Kunder &amp; Leverandører'!C67,'4. Input Kunder &amp; Leverandører'!$C$10:$C$111,0))</f>
        <v>50008 - (ledig)</v>
      </c>
      <c r="E67" s="109" t="str">
        <f>IFERROR(INDEX('4. Input Kunder &amp; Leverandører'!$C$10:$C$111,MATCH('11.Output Kunder &amp; Leverandører'!C67,'4. Input Kunder &amp; Leverandører'!$F$10:$F$111,0)),"Ingen Org. nummer registrert")</f>
        <v>Ingen Org. nummer registrert</v>
      </c>
      <c r="F67" s="192">
        <f>'4. Input Kunder &amp; Leverandører'!H69</f>
        <v>0</v>
      </c>
      <c r="G67" s="187">
        <f>SUMIFS('5. Registrere Transaksjoner'!$Q$8:$Q$1008,'5. Registrere Transaksjoner'!$P$8:$P$1008,'11.Output Kunder &amp; Leverandører'!D67,'5. Registrere Transaksjoner'!$J$8:$J$1008,Kontoplan!$F$25)</f>
        <v>0</v>
      </c>
      <c r="H67" s="187">
        <f>SUMIFS('5. Registrere Transaksjoner'!$R$8:$R$1008,'5. Registrere Transaksjoner'!$P$8:$P$1008,'11.Output Kunder &amp; Leverandører'!D67,'5. Registrere Transaksjoner'!$L$8:$L$1008,Kontoplan!$F$25)</f>
        <v>0</v>
      </c>
      <c r="I67" s="187">
        <f t="shared" si="1"/>
        <v>0</v>
      </c>
      <c r="J67" s="187">
        <f t="shared" si="2"/>
        <v>0</v>
      </c>
      <c r="K67" s="94" t="str">
        <f t="shared" si="4"/>
        <v>Leverandør</v>
      </c>
      <c r="L67" s="252" t="str">
        <f t="shared" si="3"/>
        <v>Tom</v>
      </c>
      <c r="M67" s="110"/>
      <c r="N67" s="88"/>
      <c r="O67" s="102"/>
    </row>
    <row r="68" spans="1:15" x14ac:dyDescent="0.25">
      <c r="A68" s="88"/>
      <c r="B68" s="103" t="s">
        <v>98</v>
      </c>
      <c r="C68" s="109">
        <v>50009</v>
      </c>
      <c r="D68" s="109" t="str">
        <f>INDEX('4. Input Kunder &amp; Leverandører'!$E$10:$E$111,MATCH('11.Output Kunder &amp; Leverandører'!C68,'4. Input Kunder &amp; Leverandører'!$C$10:$C$111,0))</f>
        <v>50009 - (ledig)</v>
      </c>
      <c r="E68" s="109" t="str">
        <f>IFERROR(INDEX('4. Input Kunder &amp; Leverandører'!$C$10:$C$111,MATCH('11.Output Kunder &amp; Leverandører'!C68,'4. Input Kunder &amp; Leverandører'!$F$10:$F$111,0)),"Ingen Org. nummer registrert")</f>
        <v>Ingen Org. nummer registrert</v>
      </c>
      <c r="F68" s="192">
        <f>'4. Input Kunder &amp; Leverandører'!H70</f>
        <v>0</v>
      </c>
      <c r="G68" s="187">
        <f>SUMIFS('5. Registrere Transaksjoner'!$Q$8:$Q$1008,'5. Registrere Transaksjoner'!$P$8:$P$1008,'11.Output Kunder &amp; Leverandører'!D68,'5. Registrere Transaksjoner'!$J$8:$J$1008,Kontoplan!$F$25)</f>
        <v>0</v>
      </c>
      <c r="H68" s="187">
        <f>SUMIFS('5. Registrere Transaksjoner'!$R$8:$R$1008,'5. Registrere Transaksjoner'!$P$8:$P$1008,'11.Output Kunder &amp; Leverandører'!D68,'5. Registrere Transaksjoner'!$L$8:$L$1008,Kontoplan!$F$25)</f>
        <v>0</v>
      </c>
      <c r="I68" s="187">
        <f t="shared" si="1"/>
        <v>0</v>
      </c>
      <c r="J68" s="187">
        <f t="shared" si="2"/>
        <v>0</v>
      </c>
      <c r="K68" s="94" t="str">
        <f t="shared" si="4"/>
        <v>Leverandør</v>
      </c>
      <c r="L68" s="252" t="str">
        <f t="shared" si="3"/>
        <v>Tom</v>
      </c>
      <c r="M68" s="110"/>
      <c r="N68" s="88"/>
      <c r="O68" s="102"/>
    </row>
    <row r="69" spans="1:15" x14ac:dyDescent="0.25">
      <c r="A69" s="88"/>
      <c r="B69" s="103" t="s">
        <v>98</v>
      </c>
      <c r="C69" s="109">
        <v>50010</v>
      </c>
      <c r="D69" s="109" t="str">
        <f>INDEX('4. Input Kunder &amp; Leverandører'!$E$10:$E$111,MATCH('11.Output Kunder &amp; Leverandører'!C69,'4. Input Kunder &amp; Leverandører'!$C$10:$C$111,0))</f>
        <v>50010 - (ledig)</v>
      </c>
      <c r="E69" s="109" t="str">
        <f>IFERROR(INDEX('4. Input Kunder &amp; Leverandører'!$C$10:$C$111,MATCH('11.Output Kunder &amp; Leverandører'!C69,'4. Input Kunder &amp; Leverandører'!$F$10:$F$111,0)),"Ingen Org. nummer registrert")</f>
        <v>Ingen Org. nummer registrert</v>
      </c>
      <c r="F69" s="192">
        <f>'4. Input Kunder &amp; Leverandører'!H71</f>
        <v>0</v>
      </c>
      <c r="G69" s="187">
        <f>SUMIFS('5. Registrere Transaksjoner'!$Q$8:$Q$1008,'5. Registrere Transaksjoner'!$P$8:$P$1008,'11.Output Kunder &amp; Leverandører'!D69,'5. Registrere Transaksjoner'!$J$8:$J$1008,Kontoplan!$F$25)</f>
        <v>0</v>
      </c>
      <c r="H69" s="187">
        <f>SUMIFS('5. Registrere Transaksjoner'!$R$8:$R$1008,'5. Registrere Transaksjoner'!$P$8:$P$1008,'11.Output Kunder &amp; Leverandører'!D69,'5. Registrere Transaksjoner'!$L$8:$L$1008,Kontoplan!$F$25)</f>
        <v>0</v>
      </c>
      <c r="I69" s="187">
        <f t="shared" si="1"/>
        <v>0</v>
      </c>
      <c r="J69" s="187">
        <f t="shared" si="2"/>
        <v>0</v>
      </c>
      <c r="K69" s="94" t="str">
        <f t="shared" si="4"/>
        <v>Leverandør</v>
      </c>
      <c r="L69" s="252" t="str">
        <f t="shared" si="3"/>
        <v>Tom</v>
      </c>
      <c r="M69" s="110"/>
      <c r="N69" s="88"/>
      <c r="O69" s="102"/>
    </row>
    <row r="70" spans="1:15" x14ac:dyDescent="0.25">
      <c r="A70" s="88"/>
      <c r="B70" s="103" t="s">
        <v>98</v>
      </c>
      <c r="C70" s="109">
        <v>50011</v>
      </c>
      <c r="D70" s="109" t="str">
        <f>INDEX('4. Input Kunder &amp; Leverandører'!$E$10:$E$111,MATCH('11.Output Kunder &amp; Leverandører'!C70,'4. Input Kunder &amp; Leverandører'!$C$10:$C$111,0))</f>
        <v>50011 - (ledig)</v>
      </c>
      <c r="E70" s="109" t="str">
        <f>IFERROR(INDEX('4. Input Kunder &amp; Leverandører'!$C$10:$C$111,MATCH('11.Output Kunder &amp; Leverandører'!C70,'4. Input Kunder &amp; Leverandører'!$F$10:$F$111,0)),"Ingen Org. nummer registrert")</f>
        <v>Ingen Org. nummer registrert</v>
      </c>
      <c r="F70" s="192">
        <f>'4. Input Kunder &amp; Leverandører'!H72</f>
        <v>0</v>
      </c>
      <c r="G70" s="187">
        <f>SUMIFS('5. Registrere Transaksjoner'!$Q$8:$Q$1008,'5. Registrere Transaksjoner'!$P$8:$P$1008,'11.Output Kunder &amp; Leverandører'!D70,'5. Registrere Transaksjoner'!$J$8:$J$1008,Kontoplan!$F$25)</f>
        <v>0</v>
      </c>
      <c r="H70" s="187">
        <f>SUMIFS('5. Registrere Transaksjoner'!$R$8:$R$1008,'5. Registrere Transaksjoner'!$P$8:$P$1008,'11.Output Kunder &amp; Leverandører'!D70,'5. Registrere Transaksjoner'!$L$8:$L$1008,Kontoplan!$F$25)</f>
        <v>0</v>
      </c>
      <c r="I70" s="187">
        <f t="shared" si="1"/>
        <v>0</v>
      </c>
      <c r="J70" s="187">
        <f t="shared" si="2"/>
        <v>0</v>
      </c>
      <c r="K70" s="94" t="str">
        <f t="shared" si="4"/>
        <v>Leverandør</v>
      </c>
      <c r="L70" s="252" t="str">
        <f t="shared" si="3"/>
        <v>Tom</v>
      </c>
      <c r="M70" s="110"/>
      <c r="N70" s="88"/>
      <c r="O70" s="102"/>
    </row>
    <row r="71" spans="1:15" x14ac:dyDescent="0.25">
      <c r="A71" s="88"/>
      <c r="B71" s="103" t="s">
        <v>98</v>
      </c>
      <c r="C71" s="109">
        <v>50012</v>
      </c>
      <c r="D71" s="109" t="str">
        <f>INDEX('4. Input Kunder &amp; Leverandører'!$E$10:$E$111,MATCH('11.Output Kunder &amp; Leverandører'!C71,'4. Input Kunder &amp; Leverandører'!$C$10:$C$111,0))</f>
        <v>50012 - (ledig)</v>
      </c>
      <c r="E71" s="109" t="str">
        <f>IFERROR(INDEX('4. Input Kunder &amp; Leverandører'!$C$10:$C$111,MATCH('11.Output Kunder &amp; Leverandører'!C71,'4. Input Kunder &amp; Leverandører'!$F$10:$F$111,0)),"Ingen Org. nummer registrert")</f>
        <v>Ingen Org. nummer registrert</v>
      </c>
      <c r="F71" s="192">
        <f>'4. Input Kunder &amp; Leverandører'!H73</f>
        <v>0</v>
      </c>
      <c r="G71" s="187">
        <f>SUMIFS('5. Registrere Transaksjoner'!$Q$8:$Q$1008,'5. Registrere Transaksjoner'!$P$8:$P$1008,'11.Output Kunder &amp; Leverandører'!D71,'5. Registrere Transaksjoner'!$J$8:$J$1008,Kontoplan!$F$25)</f>
        <v>0</v>
      </c>
      <c r="H71" s="187">
        <f>SUMIFS('5. Registrere Transaksjoner'!$R$8:$R$1008,'5. Registrere Transaksjoner'!$P$8:$P$1008,'11.Output Kunder &amp; Leverandører'!D71,'5. Registrere Transaksjoner'!$L$8:$L$1008,Kontoplan!$F$25)</f>
        <v>0</v>
      </c>
      <c r="I71" s="187">
        <f t="shared" si="1"/>
        <v>0</v>
      </c>
      <c r="J71" s="187">
        <f t="shared" si="2"/>
        <v>0</v>
      </c>
      <c r="K71" s="94" t="str">
        <f t="shared" si="4"/>
        <v>Leverandør</v>
      </c>
      <c r="L71" s="252" t="str">
        <f t="shared" si="3"/>
        <v>Tom</v>
      </c>
      <c r="M71" s="110"/>
      <c r="N71" s="88"/>
      <c r="O71" s="102"/>
    </row>
    <row r="72" spans="1:15" x14ac:dyDescent="0.25">
      <c r="A72" s="88"/>
      <c r="B72" s="103" t="s">
        <v>98</v>
      </c>
      <c r="C72" s="109">
        <v>50013</v>
      </c>
      <c r="D72" s="109" t="str">
        <f>INDEX('4. Input Kunder &amp; Leverandører'!$E$10:$E$111,MATCH('11.Output Kunder &amp; Leverandører'!C72,'4. Input Kunder &amp; Leverandører'!$C$10:$C$111,0))</f>
        <v>50013 - (ledig)</v>
      </c>
      <c r="E72" s="109" t="str">
        <f>IFERROR(INDEX('4. Input Kunder &amp; Leverandører'!$C$10:$C$111,MATCH('11.Output Kunder &amp; Leverandører'!C72,'4. Input Kunder &amp; Leverandører'!$F$10:$F$111,0)),"Ingen Org. nummer registrert")</f>
        <v>Ingen Org. nummer registrert</v>
      </c>
      <c r="F72" s="192">
        <f>'4. Input Kunder &amp; Leverandører'!H74</f>
        <v>0</v>
      </c>
      <c r="G72" s="187">
        <f>SUMIFS('5. Registrere Transaksjoner'!$Q$8:$Q$1008,'5. Registrere Transaksjoner'!$P$8:$P$1008,'11.Output Kunder &amp; Leverandører'!D72,'5. Registrere Transaksjoner'!$J$8:$J$1008,Kontoplan!$F$25)</f>
        <v>0</v>
      </c>
      <c r="H72" s="187">
        <f>SUMIFS('5. Registrere Transaksjoner'!$R$8:$R$1008,'5. Registrere Transaksjoner'!$P$8:$P$1008,'11.Output Kunder &amp; Leverandører'!D72,'5. Registrere Transaksjoner'!$L$8:$L$1008,Kontoplan!$F$25)</f>
        <v>0</v>
      </c>
      <c r="I72" s="187">
        <f t="shared" si="1"/>
        <v>0</v>
      </c>
      <c r="J72" s="187">
        <f t="shared" si="2"/>
        <v>0</v>
      </c>
      <c r="K72" s="94" t="str">
        <f t="shared" ref="K72:K103" si="5">B72</f>
        <v>Leverandør</v>
      </c>
      <c r="L72" s="252" t="str">
        <f t="shared" si="3"/>
        <v>Tom</v>
      </c>
      <c r="M72" s="110"/>
      <c r="N72" s="88"/>
      <c r="O72" s="102"/>
    </row>
    <row r="73" spans="1:15" x14ac:dyDescent="0.25">
      <c r="A73" s="88"/>
      <c r="B73" s="103" t="s">
        <v>98</v>
      </c>
      <c r="C73" s="109">
        <v>50014</v>
      </c>
      <c r="D73" s="109" t="str">
        <f>INDEX('4. Input Kunder &amp; Leverandører'!$E$10:$E$111,MATCH('11.Output Kunder &amp; Leverandører'!C73,'4. Input Kunder &amp; Leverandører'!$C$10:$C$111,0))</f>
        <v>50014 - (ledig)</v>
      </c>
      <c r="E73" s="109" t="str">
        <f>IFERROR(INDEX('4. Input Kunder &amp; Leverandører'!$C$10:$C$111,MATCH('11.Output Kunder &amp; Leverandører'!C73,'4. Input Kunder &amp; Leverandører'!$F$10:$F$111,0)),"Ingen Org. nummer registrert")</f>
        <v>Ingen Org. nummer registrert</v>
      </c>
      <c r="F73" s="192">
        <f>'4. Input Kunder &amp; Leverandører'!H75</f>
        <v>0</v>
      </c>
      <c r="G73" s="187">
        <f>SUMIFS('5. Registrere Transaksjoner'!$Q$8:$Q$1008,'5. Registrere Transaksjoner'!$P$8:$P$1008,'11.Output Kunder &amp; Leverandører'!D73,'5. Registrere Transaksjoner'!$J$8:$J$1008,Kontoplan!$F$25)</f>
        <v>0</v>
      </c>
      <c r="H73" s="187">
        <f>SUMIFS('5. Registrere Transaksjoner'!$R$8:$R$1008,'5. Registrere Transaksjoner'!$P$8:$P$1008,'11.Output Kunder &amp; Leverandører'!D73,'5. Registrere Transaksjoner'!$L$8:$L$1008,Kontoplan!$F$25)</f>
        <v>0</v>
      </c>
      <c r="I73" s="187">
        <f t="shared" ref="I73:I109" si="6">G73+H73</f>
        <v>0</v>
      </c>
      <c r="J73" s="187">
        <f t="shared" ref="J73:J109" si="7">F73+I73</f>
        <v>0</v>
      </c>
      <c r="K73" s="94" t="str">
        <f t="shared" si="5"/>
        <v>Leverandør</v>
      </c>
      <c r="L73" s="252" t="str">
        <f t="shared" ref="L73:L109" si="8">IF(OR(F73&lt;&gt;0,I73&lt;&gt;0),"Verdi","Tom")</f>
        <v>Tom</v>
      </c>
      <c r="M73" s="110"/>
      <c r="N73" s="88"/>
      <c r="O73" s="102"/>
    </row>
    <row r="74" spans="1:15" x14ac:dyDescent="0.25">
      <c r="A74" s="88"/>
      <c r="B74" s="103" t="s">
        <v>98</v>
      </c>
      <c r="C74" s="109">
        <v>50015</v>
      </c>
      <c r="D74" s="109" t="str">
        <f>INDEX('4. Input Kunder &amp; Leverandører'!$E$10:$E$111,MATCH('11.Output Kunder &amp; Leverandører'!C74,'4. Input Kunder &amp; Leverandører'!$C$10:$C$111,0))</f>
        <v>50015 - (ledig)</v>
      </c>
      <c r="E74" s="109" t="str">
        <f>IFERROR(INDEX('4. Input Kunder &amp; Leverandører'!$C$10:$C$111,MATCH('11.Output Kunder &amp; Leverandører'!C74,'4. Input Kunder &amp; Leverandører'!$F$10:$F$111,0)),"Ingen Org. nummer registrert")</f>
        <v>Ingen Org. nummer registrert</v>
      </c>
      <c r="F74" s="192">
        <f>'4. Input Kunder &amp; Leverandører'!H76</f>
        <v>0</v>
      </c>
      <c r="G74" s="187">
        <f>SUMIFS('5. Registrere Transaksjoner'!$Q$8:$Q$1008,'5. Registrere Transaksjoner'!$P$8:$P$1008,'11.Output Kunder &amp; Leverandører'!D74,'5. Registrere Transaksjoner'!$J$8:$J$1008,Kontoplan!$F$25)</f>
        <v>0</v>
      </c>
      <c r="H74" s="187">
        <f>SUMIFS('5. Registrere Transaksjoner'!$R$8:$R$1008,'5. Registrere Transaksjoner'!$P$8:$P$1008,'11.Output Kunder &amp; Leverandører'!D74,'5. Registrere Transaksjoner'!$L$8:$L$1008,Kontoplan!$F$25)</f>
        <v>0</v>
      </c>
      <c r="I74" s="187">
        <f t="shared" si="6"/>
        <v>0</v>
      </c>
      <c r="J74" s="187">
        <f t="shared" si="7"/>
        <v>0</v>
      </c>
      <c r="K74" s="94" t="str">
        <f t="shared" si="5"/>
        <v>Leverandør</v>
      </c>
      <c r="L74" s="252" t="str">
        <f t="shared" si="8"/>
        <v>Tom</v>
      </c>
      <c r="M74" s="110"/>
      <c r="N74" s="88"/>
      <c r="O74" s="102"/>
    </row>
    <row r="75" spans="1:15" x14ac:dyDescent="0.25">
      <c r="A75" s="88"/>
      <c r="B75" s="103" t="s">
        <v>98</v>
      </c>
      <c r="C75" s="109">
        <v>50016</v>
      </c>
      <c r="D75" s="109" t="str">
        <f>INDEX('4. Input Kunder &amp; Leverandører'!$E$10:$E$111,MATCH('11.Output Kunder &amp; Leverandører'!C75,'4. Input Kunder &amp; Leverandører'!$C$10:$C$111,0))</f>
        <v>50016 - (ledig)</v>
      </c>
      <c r="E75" s="109" t="str">
        <f>IFERROR(INDEX('4. Input Kunder &amp; Leverandører'!$C$10:$C$111,MATCH('11.Output Kunder &amp; Leverandører'!C75,'4. Input Kunder &amp; Leverandører'!$F$10:$F$111,0)),"Ingen Org. nummer registrert")</f>
        <v>Ingen Org. nummer registrert</v>
      </c>
      <c r="F75" s="192">
        <f>'4. Input Kunder &amp; Leverandører'!H77</f>
        <v>0</v>
      </c>
      <c r="G75" s="187">
        <f>SUMIFS('5. Registrere Transaksjoner'!$Q$8:$Q$1008,'5. Registrere Transaksjoner'!$P$8:$P$1008,'11.Output Kunder &amp; Leverandører'!D75,'5. Registrere Transaksjoner'!$J$8:$J$1008,Kontoplan!$F$25)</f>
        <v>0</v>
      </c>
      <c r="H75" s="187">
        <f>SUMIFS('5. Registrere Transaksjoner'!$R$8:$R$1008,'5. Registrere Transaksjoner'!$P$8:$P$1008,'11.Output Kunder &amp; Leverandører'!D75,'5. Registrere Transaksjoner'!$L$8:$L$1008,Kontoplan!$F$25)</f>
        <v>0</v>
      </c>
      <c r="I75" s="187">
        <f t="shared" si="6"/>
        <v>0</v>
      </c>
      <c r="J75" s="187">
        <f t="shared" si="7"/>
        <v>0</v>
      </c>
      <c r="K75" s="94" t="str">
        <f t="shared" si="5"/>
        <v>Leverandør</v>
      </c>
      <c r="L75" s="252" t="str">
        <f t="shared" si="8"/>
        <v>Tom</v>
      </c>
      <c r="M75" s="110"/>
      <c r="N75" s="88"/>
      <c r="O75" s="102"/>
    </row>
    <row r="76" spans="1:15" x14ac:dyDescent="0.25">
      <c r="A76" s="88"/>
      <c r="B76" s="103" t="s">
        <v>98</v>
      </c>
      <c r="C76" s="109">
        <v>50017</v>
      </c>
      <c r="D76" s="109" t="str">
        <f>INDEX('4. Input Kunder &amp; Leverandører'!$E$10:$E$111,MATCH('11.Output Kunder &amp; Leverandører'!C76,'4. Input Kunder &amp; Leverandører'!$C$10:$C$111,0))</f>
        <v>50017 - (ledig)</v>
      </c>
      <c r="E76" s="109" t="str">
        <f>IFERROR(INDEX('4. Input Kunder &amp; Leverandører'!$C$10:$C$111,MATCH('11.Output Kunder &amp; Leverandører'!C76,'4. Input Kunder &amp; Leverandører'!$F$10:$F$111,0)),"Ingen Org. nummer registrert")</f>
        <v>Ingen Org. nummer registrert</v>
      </c>
      <c r="F76" s="192">
        <f>'4. Input Kunder &amp; Leverandører'!H78</f>
        <v>0</v>
      </c>
      <c r="G76" s="187">
        <f>SUMIFS('5. Registrere Transaksjoner'!$Q$8:$Q$1008,'5. Registrere Transaksjoner'!$P$8:$P$1008,'11.Output Kunder &amp; Leverandører'!D76,'5. Registrere Transaksjoner'!$J$8:$J$1008,Kontoplan!$F$25)</f>
        <v>0</v>
      </c>
      <c r="H76" s="187">
        <f>SUMIFS('5. Registrere Transaksjoner'!$R$8:$R$1008,'5. Registrere Transaksjoner'!$P$8:$P$1008,'11.Output Kunder &amp; Leverandører'!D76,'5. Registrere Transaksjoner'!$L$8:$L$1008,Kontoplan!$F$25)</f>
        <v>0</v>
      </c>
      <c r="I76" s="187">
        <f t="shared" si="6"/>
        <v>0</v>
      </c>
      <c r="J76" s="187">
        <f t="shared" si="7"/>
        <v>0</v>
      </c>
      <c r="K76" s="94" t="str">
        <f t="shared" si="5"/>
        <v>Leverandør</v>
      </c>
      <c r="L76" s="252" t="str">
        <f t="shared" si="8"/>
        <v>Tom</v>
      </c>
      <c r="M76" s="110"/>
      <c r="N76" s="88"/>
      <c r="O76" s="102"/>
    </row>
    <row r="77" spans="1:15" x14ac:dyDescent="0.25">
      <c r="A77" s="88"/>
      <c r="B77" s="103" t="s">
        <v>98</v>
      </c>
      <c r="C77" s="109">
        <v>50018</v>
      </c>
      <c r="D77" s="109" t="str">
        <f>INDEX('4. Input Kunder &amp; Leverandører'!$E$10:$E$111,MATCH('11.Output Kunder &amp; Leverandører'!C77,'4. Input Kunder &amp; Leverandører'!$C$10:$C$111,0))</f>
        <v>50018 - (ledig)</v>
      </c>
      <c r="E77" s="109" t="str">
        <f>IFERROR(INDEX('4. Input Kunder &amp; Leverandører'!$C$10:$C$111,MATCH('11.Output Kunder &amp; Leverandører'!C77,'4. Input Kunder &amp; Leverandører'!$F$10:$F$111,0)),"Ingen Org. nummer registrert")</f>
        <v>Ingen Org. nummer registrert</v>
      </c>
      <c r="F77" s="192">
        <f>'4. Input Kunder &amp; Leverandører'!H79</f>
        <v>0</v>
      </c>
      <c r="G77" s="187">
        <f>SUMIFS('5. Registrere Transaksjoner'!$Q$8:$Q$1008,'5. Registrere Transaksjoner'!$P$8:$P$1008,'11.Output Kunder &amp; Leverandører'!D77,'5. Registrere Transaksjoner'!$J$8:$J$1008,Kontoplan!$F$25)</f>
        <v>0</v>
      </c>
      <c r="H77" s="187">
        <f>SUMIFS('5. Registrere Transaksjoner'!$R$8:$R$1008,'5. Registrere Transaksjoner'!$P$8:$P$1008,'11.Output Kunder &amp; Leverandører'!D77,'5. Registrere Transaksjoner'!$L$8:$L$1008,Kontoplan!$F$25)</f>
        <v>0</v>
      </c>
      <c r="I77" s="187">
        <f t="shared" si="6"/>
        <v>0</v>
      </c>
      <c r="J77" s="187">
        <f t="shared" si="7"/>
        <v>0</v>
      </c>
      <c r="K77" s="94" t="str">
        <f t="shared" si="5"/>
        <v>Leverandør</v>
      </c>
      <c r="L77" s="252" t="str">
        <f t="shared" si="8"/>
        <v>Tom</v>
      </c>
      <c r="M77" s="110"/>
      <c r="N77" s="88"/>
      <c r="O77" s="102"/>
    </row>
    <row r="78" spans="1:15" x14ac:dyDescent="0.25">
      <c r="A78" s="88"/>
      <c r="B78" s="103" t="s">
        <v>98</v>
      </c>
      <c r="C78" s="109">
        <v>50019</v>
      </c>
      <c r="D78" s="109" t="str">
        <f>INDEX('4. Input Kunder &amp; Leverandører'!$E$10:$E$111,MATCH('11.Output Kunder &amp; Leverandører'!C78,'4. Input Kunder &amp; Leverandører'!$C$10:$C$111,0))</f>
        <v>50019 - (ledig)</v>
      </c>
      <c r="E78" s="109" t="str">
        <f>IFERROR(INDEX('4. Input Kunder &amp; Leverandører'!$C$10:$C$111,MATCH('11.Output Kunder &amp; Leverandører'!C78,'4. Input Kunder &amp; Leverandører'!$F$10:$F$111,0)),"Ingen Org. nummer registrert")</f>
        <v>Ingen Org. nummer registrert</v>
      </c>
      <c r="F78" s="192">
        <f>'4. Input Kunder &amp; Leverandører'!H80</f>
        <v>0</v>
      </c>
      <c r="G78" s="187">
        <f>SUMIFS('5. Registrere Transaksjoner'!$Q$8:$Q$1008,'5. Registrere Transaksjoner'!$P$8:$P$1008,'11.Output Kunder &amp; Leverandører'!D78,'5. Registrere Transaksjoner'!$J$8:$J$1008,Kontoplan!$F$25)</f>
        <v>0</v>
      </c>
      <c r="H78" s="187">
        <f>SUMIFS('5. Registrere Transaksjoner'!$R$8:$R$1008,'5. Registrere Transaksjoner'!$P$8:$P$1008,'11.Output Kunder &amp; Leverandører'!D78,'5. Registrere Transaksjoner'!$L$8:$L$1008,Kontoplan!$F$25)</f>
        <v>0</v>
      </c>
      <c r="I78" s="187">
        <f t="shared" si="6"/>
        <v>0</v>
      </c>
      <c r="J78" s="187">
        <f t="shared" si="7"/>
        <v>0</v>
      </c>
      <c r="K78" s="94" t="str">
        <f t="shared" si="5"/>
        <v>Leverandør</v>
      </c>
      <c r="L78" s="252" t="str">
        <f t="shared" si="8"/>
        <v>Tom</v>
      </c>
      <c r="M78" s="110"/>
      <c r="N78" s="88"/>
      <c r="O78" s="102"/>
    </row>
    <row r="79" spans="1:15" x14ac:dyDescent="0.25">
      <c r="A79" s="88"/>
      <c r="B79" s="103" t="s">
        <v>98</v>
      </c>
      <c r="C79" s="109">
        <v>50020</v>
      </c>
      <c r="D79" s="109" t="str">
        <f>INDEX('4. Input Kunder &amp; Leverandører'!$E$10:$E$111,MATCH('11.Output Kunder &amp; Leverandører'!C79,'4. Input Kunder &amp; Leverandører'!$C$10:$C$111,0))</f>
        <v>50020 - (ledig)</v>
      </c>
      <c r="E79" s="109" t="str">
        <f>IFERROR(INDEX('4. Input Kunder &amp; Leverandører'!$C$10:$C$111,MATCH('11.Output Kunder &amp; Leverandører'!C79,'4. Input Kunder &amp; Leverandører'!$F$10:$F$111,0)),"Ingen Org. nummer registrert")</f>
        <v>Ingen Org. nummer registrert</v>
      </c>
      <c r="F79" s="192">
        <f>'4. Input Kunder &amp; Leverandører'!H81</f>
        <v>0</v>
      </c>
      <c r="G79" s="187">
        <f>SUMIFS('5. Registrere Transaksjoner'!$Q$8:$Q$1008,'5. Registrere Transaksjoner'!$P$8:$P$1008,'11.Output Kunder &amp; Leverandører'!D79,'5. Registrere Transaksjoner'!$J$8:$J$1008,Kontoplan!$F$25)</f>
        <v>0</v>
      </c>
      <c r="H79" s="187">
        <f>SUMIFS('5. Registrere Transaksjoner'!$R$8:$R$1008,'5. Registrere Transaksjoner'!$P$8:$P$1008,'11.Output Kunder &amp; Leverandører'!D79,'5. Registrere Transaksjoner'!$L$8:$L$1008,Kontoplan!$F$25)</f>
        <v>0</v>
      </c>
      <c r="I79" s="187">
        <f t="shared" si="6"/>
        <v>0</v>
      </c>
      <c r="J79" s="187">
        <f t="shared" si="7"/>
        <v>0</v>
      </c>
      <c r="K79" s="94" t="str">
        <f t="shared" si="5"/>
        <v>Leverandør</v>
      </c>
      <c r="L79" s="252" t="str">
        <f t="shared" si="8"/>
        <v>Tom</v>
      </c>
      <c r="M79" s="110"/>
      <c r="N79" s="88"/>
      <c r="O79" s="102"/>
    </row>
    <row r="80" spans="1:15" x14ac:dyDescent="0.25">
      <c r="A80" s="88"/>
      <c r="B80" s="103" t="s">
        <v>98</v>
      </c>
      <c r="C80" s="109">
        <v>50021</v>
      </c>
      <c r="D80" s="109" t="str">
        <f>INDEX('4. Input Kunder &amp; Leverandører'!$E$10:$E$111,MATCH('11.Output Kunder &amp; Leverandører'!C80,'4. Input Kunder &amp; Leverandører'!$C$10:$C$111,0))</f>
        <v>50021 - (ledig)</v>
      </c>
      <c r="E80" s="109" t="str">
        <f>IFERROR(INDEX('4. Input Kunder &amp; Leverandører'!$C$10:$C$111,MATCH('11.Output Kunder &amp; Leverandører'!C80,'4. Input Kunder &amp; Leverandører'!$F$10:$F$111,0)),"Ingen Org. nummer registrert")</f>
        <v>Ingen Org. nummer registrert</v>
      </c>
      <c r="F80" s="192">
        <f>'4. Input Kunder &amp; Leverandører'!H82</f>
        <v>0</v>
      </c>
      <c r="G80" s="187">
        <f>SUMIFS('5. Registrere Transaksjoner'!$Q$8:$Q$1008,'5. Registrere Transaksjoner'!$P$8:$P$1008,'11.Output Kunder &amp; Leverandører'!D80,'5. Registrere Transaksjoner'!$J$8:$J$1008,Kontoplan!$F$25)</f>
        <v>0</v>
      </c>
      <c r="H80" s="187">
        <f>SUMIFS('5. Registrere Transaksjoner'!$R$8:$R$1008,'5. Registrere Transaksjoner'!$P$8:$P$1008,'11.Output Kunder &amp; Leverandører'!D80,'5. Registrere Transaksjoner'!$L$8:$L$1008,Kontoplan!$F$25)</f>
        <v>0</v>
      </c>
      <c r="I80" s="187">
        <f t="shared" si="6"/>
        <v>0</v>
      </c>
      <c r="J80" s="187">
        <f t="shared" si="7"/>
        <v>0</v>
      </c>
      <c r="K80" s="94" t="str">
        <f t="shared" si="5"/>
        <v>Leverandør</v>
      </c>
      <c r="L80" s="252" t="str">
        <f t="shared" si="8"/>
        <v>Tom</v>
      </c>
      <c r="M80" s="110"/>
      <c r="N80" s="88"/>
      <c r="O80" s="102"/>
    </row>
    <row r="81" spans="1:15" x14ac:dyDescent="0.25">
      <c r="A81" s="88"/>
      <c r="B81" s="103" t="s">
        <v>98</v>
      </c>
      <c r="C81" s="109">
        <v>50022</v>
      </c>
      <c r="D81" s="109" t="str">
        <f>INDEX('4. Input Kunder &amp; Leverandører'!$E$10:$E$111,MATCH('11.Output Kunder &amp; Leverandører'!C81,'4. Input Kunder &amp; Leverandører'!$C$10:$C$111,0))</f>
        <v>50022 - (ledig)</v>
      </c>
      <c r="E81" s="109" t="str">
        <f>IFERROR(INDEX('4. Input Kunder &amp; Leverandører'!$C$10:$C$111,MATCH('11.Output Kunder &amp; Leverandører'!C81,'4. Input Kunder &amp; Leverandører'!$F$10:$F$111,0)),"Ingen Org. nummer registrert")</f>
        <v>Ingen Org. nummer registrert</v>
      </c>
      <c r="F81" s="192">
        <f>'4. Input Kunder &amp; Leverandører'!H83</f>
        <v>0</v>
      </c>
      <c r="G81" s="187">
        <f>SUMIFS('5. Registrere Transaksjoner'!$Q$8:$Q$1008,'5. Registrere Transaksjoner'!$P$8:$P$1008,'11.Output Kunder &amp; Leverandører'!D81,'5. Registrere Transaksjoner'!$J$8:$J$1008,Kontoplan!$F$25)</f>
        <v>0</v>
      </c>
      <c r="H81" s="187">
        <f>SUMIFS('5. Registrere Transaksjoner'!$R$8:$R$1008,'5. Registrere Transaksjoner'!$P$8:$P$1008,'11.Output Kunder &amp; Leverandører'!D81,'5. Registrere Transaksjoner'!$L$8:$L$1008,Kontoplan!$F$25)</f>
        <v>0</v>
      </c>
      <c r="I81" s="187">
        <f t="shared" si="6"/>
        <v>0</v>
      </c>
      <c r="J81" s="187">
        <f t="shared" si="7"/>
        <v>0</v>
      </c>
      <c r="K81" s="94" t="str">
        <f t="shared" si="5"/>
        <v>Leverandør</v>
      </c>
      <c r="L81" s="252" t="str">
        <f t="shared" si="8"/>
        <v>Tom</v>
      </c>
      <c r="M81" s="110"/>
      <c r="N81" s="88"/>
      <c r="O81" s="102"/>
    </row>
    <row r="82" spans="1:15" x14ac:dyDescent="0.25">
      <c r="A82" s="88"/>
      <c r="B82" s="103" t="s">
        <v>98</v>
      </c>
      <c r="C82" s="109">
        <v>50023</v>
      </c>
      <c r="D82" s="109" t="str">
        <f>INDEX('4. Input Kunder &amp; Leverandører'!$E$10:$E$111,MATCH('11.Output Kunder &amp; Leverandører'!C82,'4. Input Kunder &amp; Leverandører'!$C$10:$C$111,0))</f>
        <v>50023 - (ledig)</v>
      </c>
      <c r="E82" s="109" t="str">
        <f>IFERROR(INDEX('4. Input Kunder &amp; Leverandører'!$C$10:$C$111,MATCH('11.Output Kunder &amp; Leverandører'!C82,'4. Input Kunder &amp; Leverandører'!$F$10:$F$111,0)),"Ingen Org. nummer registrert")</f>
        <v>Ingen Org. nummer registrert</v>
      </c>
      <c r="F82" s="192">
        <f>'4. Input Kunder &amp; Leverandører'!H84</f>
        <v>0</v>
      </c>
      <c r="G82" s="187">
        <f>SUMIFS('5. Registrere Transaksjoner'!$Q$8:$Q$1008,'5. Registrere Transaksjoner'!$P$8:$P$1008,'11.Output Kunder &amp; Leverandører'!D82,'5. Registrere Transaksjoner'!$J$8:$J$1008,Kontoplan!$F$25)</f>
        <v>0</v>
      </c>
      <c r="H82" s="187">
        <f>SUMIFS('5. Registrere Transaksjoner'!$R$8:$R$1008,'5. Registrere Transaksjoner'!$P$8:$P$1008,'11.Output Kunder &amp; Leverandører'!D82,'5. Registrere Transaksjoner'!$L$8:$L$1008,Kontoplan!$F$25)</f>
        <v>0</v>
      </c>
      <c r="I82" s="187">
        <f t="shared" si="6"/>
        <v>0</v>
      </c>
      <c r="J82" s="187">
        <f t="shared" si="7"/>
        <v>0</v>
      </c>
      <c r="K82" s="94" t="str">
        <f t="shared" si="5"/>
        <v>Leverandør</v>
      </c>
      <c r="L82" s="252" t="str">
        <f t="shared" si="8"/>
        <v>Tom</v>
      </c>
      <c r="M82" s="110"/>
      <c r="N82" s="88"/>
      <c r="O82" s="102"/>
    </row>
    <row r="83" spans="1:15" x14ac:dyDescent="0.25">
      <c r="A83" s="88"/>
      <c r="B83" s="103" t="s">
        <v>98</v>
      </c>
      <c r="C83" s="109">
        <v>50024</v>
      </c>
      <c r="D83" s="109" t="str">
        <f>INDEX('4. Input Kunder &amp; Leverandører'!$E$10:$E$111,MATCH('11.Output Kunder &amp; Leverandører'!C83,'4. Input Kunder &amp; Leverandører'!$C$10:$C$111,0))</f>
        <v>50024 - (ledig)</v>
      </c>
      <c r="E83" s="109" t="str">
        <f>IFERROR(INDEX('4. Input Kunder &amp; Leverandører'!$C$10:$C$111,MATCH('11.Output Kunder &amp; Leverandører'!C83,'4. Input Kunder &amp; Leverandører'!$F$10:$F$111,0)),"Ingen Org. nummer registrert")</f>
        <v>Ingen Org. nummer registrert</v>
      </c>
      <c r="F83" s="192">
        <f>'4. Input Kunder &amp; Leverandører'!H85</f>
        <v>0</v>
      </c>
      <c r="G83" s="187">
        <f>SUMIFS('5. Registrere Transaksjoner'!$Q$8:$Q$1008,'5. Registrere Transaksjoner'!$P$8:$P$1008,'11.Output Kunder &amp; Leverandører'!D83,'5. Registrere Transaksjoner'!$J$8:$J$1008,Kontoplan!$F$25)</f>
        <v>0</v>
      </c>
      <c r="H83" s="187">
        <f>SUMIFS('5. Registrere Transaksjoner'!$R$8:$R$1008,'5. Registrere Transaksjoner'!$P$8:$P$1008,'11.Output Kunder &amp; Leverandører'!D83,'5. Registrere Transaksjoner'!$L$8:$L$1008,Kontoplan!$F$25)</f>
        <v>0</v>
      </c>
      <c r="I83" s="187">
        <f t="shared" si="6"/>
        <v>0</v>
      </c>
      <c r="J83" s="187">
        <f t="shared" si="7"/>
        <v>0</v>
      </c>
      <c r="K83" s="94" t="str">
        <f t="shared" si="5"/>
        <v>Leverandør</v>
      </c>
      <c r="L83" s="252" t="str">
        <f t="shared" si="8"/>
        <v>Tom</v>
      </c>
      <c r="M83" s="110"/>
      <c r="N83" s="88"/>
      <c r="O83" s="102"/>
    </row>
    <row r="84" spans="1:15" x14ac:dyDescent="0.25">
      <c r="A84" s="88"/>
      <c r="B84" s="103" t="s">
        <v>98</v>
      </c>
      <c r="C84" s="109">
        <v>50025</v>
      </c>
      <c r="D84" s="109" t="str">
        <f>INDEX('4. Input Kunder &amp; Leverandører'!$E$10:$E$111,MATCH('11.Output Kunder &amp; Leverandører'!C84,'4. Input Kunder &amp; Leverandører'!$C$10:$C$111,0))</f>
        <v>50025 - (ledig)</v>
      </c>
      <c r="E84" s="109" t="str">
        <f>IFERROR(INDEX('4. Input Kunder &amp; Leverandører'!$C$10:$C$111,MATCH('11.Output Kunder &amp; Leverandører'!C84,'4. Input Kunder &amp; Leverandører'!$F$10:$F$111,0)),"Ingen Org. nummer registrert")</f>
        <v>Ingen Org. nummer registrert</v>
      </c>
      <c r="F84" s="192">
        <f>'4. Input Kunder &amp; Leverandører'!H86</f>
        <v>0</v>
      </c>
      <c r="G84" s="187">
        <f>SUMIFS('5. Registrere Transaksjoner'!$Q$8:$Q$1008,'5. Registrere Transaksjoner'!$P$8:$P$1008,'11.Output Kunder &amp; Leverandører'!D84,'5. Registrere Transaksjoner'!$J$8:$J$1008,Kontoplan!$F$25)</f>
        <v>0</v>
      </c>
      <c r="H84" s="187">
        <f>SUMIFS('5. Registrere Transaksjoner'!$R$8:$R$1008,'5. Registrere Transaksjoner'!$P$8:$P$1008,'11.Output Kunder &amp; Leverandører'!D84,'5. Registrere Transaksjoner'!$L$8:$L$1008,Kontoplan!$F$25)</f>
        <v>0</v>
      </c>
      <c r="I84" s="187">
        <f t="shared" si="6"/>
        <v>0</v>
      </c>
      <c r="J84" s="187">
        <f t="shared" si="7"/>
        <v>0</v>
      </c>
      <c r="K84" s="94" t="str">
        <f t="shared" si="5"/>
        <v>Leverandør</v>
      </c>
      <c r="L84" s="252" t="str">
        <f t="shared" si="8"/>
        <v>Tom</v>
      </c>
      <c r="M84" s="110"/>
      <c r="N84" s="88"/>
      <c r="O84" s="102"/>
    </row>
    <row r="85" spans="1:15" x14ac:dyDescent="0.25">
      <c r="A85" s="88"/>
      <c r="B85" s="103" t="s">
        <v>98</v>
      </c>
      <c r="C85" s="109">
        <v>50026</v>
      </c>
      <c r="D85" s="109" t="str">
        <f>INDEX('4. Input Kunder &amp; Leverandører'!$E$10:$E$111,MATCH('11.Output Kunder &amp; Leverandører'!C85,'4. Input Kunder &amp; Leverandører'!$C$10:$C$111,0))</f>
        <v>50026 - (ledig)</v>
      </c>
      <c r="E85" s="109" t="str">
        <f>IFERROR(INDEX('4. Input Kunder &amp; Leverandører'!$C$10:$C$111,MATCH('11.Output Kunder &amp; Leverandører'!C85,'4. Input Kunder &amp; Leverandører'!$F$10:$F$111,0)),"Ingen Org. nummer registrert")</f>
        <v>Ingen Org. nummer registrert</v>
      </c>
      <c r="F85" s="192">
        <f>'4. Input Kunder &amp; Leverandører'!H87</f>
        <v>0</v>
      </c>
      <c r="G85" s="187">
        <f>SUMIFS('5. Registrere Transaksjoner'!$Q$8:$Q$1008,'5. Registrere Transaksjoner'!$P$8:$P$1008,'11.Output Kunder &amp; Leverandører'!D85,'5. Registrere Transaksjoner'!$J$8:$J$1008,Kontoplan!$F$25)</f>
        <v>0</v>
      </c>
      <c r="H85" s="187">
        <f>SUMIFS('5. Registrere Transaksjoner'!$R$8:$R$1008,'5. Registrere Transaksjoner'!$P$8:$P$1008,'11.Output Kunder &amp; Leverandører'!D85,'5. Registrere Transaksjoner'!$L$8:$L$1008,Kontoplan!$F$25)</f>
        <v>0</v>
      </c>
      <c r="I85" s="187">
        <f t="shared" si="6"/>
        <v>0</v>
      </c>
      <c r="J85" s="187">
        <f t="shared" si="7"/>
        <v>0</v>
      </c>
      <c r="K85" s="94" t="str">
        <f t="shared" si="5"/>
        <v>Leverandør</v>
      </c>
      <c r="L85" s="252" t="str">
        <f t="shared" si="8"/>
        <v>Tom</v>
      </c>
      <c r="M85" s="110"/>
      <c r="N85" s="88"/>
      <c r="O85" s="102"/>
    </row>
    <row r="86" spans="1:15" x14ac:dyDescent="0.25">
      <c r="A86" s="88"/>
      <c r="B86" s="103" t="s">
        <v>98</v>
      </c>
      <c r="C86" s="109">
        <v>50027</v>
      </c>
      <c r="D86" s="109" t="str">
        <f>INDEX('4. Input Kunder &amp; Leverandører'!$E$10:$E$111,MATCH('11.Output Kunder &amp; Leverandører'!C86,'4. Input Kunder &amp; Leverandører'!$C$10:$C$111,0))</f>
        <v>50027 - (ledig)</v>
      </c>
      <c r="E86" s="109" t="str">
        <f>IFERROR(INDEX('4. Input Kunder &amp; Leverandører'!$C$10:$C$111,MATCH('11.Output Kunder &amp; Leverandører'!C86,'4. Input Kunder &amp; Leverandører'!$F$10:$F$111,0)),"Ingen Org. nummer registrert")</f>
        <v>Ingen Org. nummer registrert</v>
      </c>
      <c r="F86" s="192">
        <f>'4. Input Kunder &amp; Leverandører'!H88</f>
        <v>0</v>
      </c>
      <c r="G86" s="187">
        <f>SUMIFS('5. Registrere Transaksjoner'!$Q$8:$Q$1008,'5. Registrere Transaksjoner'!$P$8:$P$1008,'11.Output Kunder &amp; Leverandører'!D86,'5. Registrere Transaksjoner'!$J$8:$J$1008,Kontoplan!$F$25)</f>
        <v>0</v>
      </c>
      <c r="H86" s="187">
        <f>SUMIFS('5. Registrere Transaksjoner'!$R$8:$R$1008,'5. Registrere Transaksjoner'!$P$8:$P$1008,'11.Output Kunder &amp; Leverandører'!D86,'5. Registrere Transaksjoner'!$L$8:$L$1008,Kontoplan!$F$25)</f>
        <v>0</v>
      </c>
      <c r="I86" s="187">
        <f t="shared" si="6"/>
        <v>0</v>
      </c>
      <c r="J86" s="187">
        <f t="shared" si="7"/>
        <v>0</v>
      </c>
      <c r="K86" s="94" t="str">
        <f t="shared" si="5"/>
        <v>Leverandør</v>
      </c>
      <c r="L86" s="252" t="str">
        <f t="shared" si="8"/>
        <v>Tom</v>
      </c>
      <c r="M86" s="110"/>
      <c r="N86" s="88"/>
      <c r="O86" s="102"/>
    </row>
    <row r="87" spans="1:15" x14ac:dyDescent="0.25">
      <c r="A87" s="88"/>
      <c r="B87" s="103" t="s">
        <v>98</v>
      </c>
      <c r="C87" s="109">
        <v>50028</v>
      </c>
      <c r="D87" s="109" t="str">
        <f>INDEX('4. Input Kunder &amp; Leverandører'!$E$10:$E$111,MATCH('11.Output Kunder &amp; Leverandører'!C87,'4. Input Kunder &amp; Leverandører'!$C$10:$C$111,0))</f>
        <v>50028 - (ledig)</v>
      </c>
      <c r="E87" s="109" t="str">
        <f>IFERROR(INDEX('4. Input Kunder &amp; Leverandører'!$C$10:$C$111,MATCH('11.Output Kunder &amp; Leverandører'!C87,'4. Input Kunder &amp; Leverandører'!$F$10:$F$111,0)),"Ingen Org. nummer registrert")</f>
        <v>Ingen Org. nummer registrert</v>
      </c>
      <c r="F87" s="192">
        <f>'4. Input Kunder &amp; Leverandører'!H89</f>
        <v>0</v>
      </c>
      <c r="G87" s="187">
        <f>SUMIFS('5. Registrere Transaksjoner'!$Q$8:$Q$1008,'5. Registrere Transaksjoner'!$P$8:$P$1008,'11.Output Kunder &amp; Leverandører'!D87,'5. Registrere Transaksjoner'!$J$8:$J$1008,Kontoplan!$F$25)</f>
        <v>0</v>
      </c>
      <c r="H87" s="187">
        <f>SUMIFS('5. Registrere Transaksjoner'!$R$8:$R$1008,'5. Registrere Transaksjoner'!$P$8:$P$1008,'11.Output Kunder &amp; Leverandører'!D87,'5. Registrere Transaksjoner'!$L$8:$L$1008,Kontoplan!$F$25)</f>
        <v>0</v>
      </c>
      <c r="I87" s="187">
        <f t="shared" si="6"/>
        <v>0</v>
      </c>
      <c r="J87" s="187">
        <f t="shared" si="7"/>
        <v>0</v>
      </c>
      <c r="K87" s="94" t="str">
        <f t="shared" si="5"/>
        <v>Leverandør</v>
      </c>
      <c r="L87" s="252" t="str">
        <f t="shared" si="8"/>
        <v>Tom</v>
      </c>
      <c r="M87" s="110"/>
      <c r="N87" s="88"/>
      <c r="O87" s="102"/>
    </row>
    <row r="88" spans="1:15" x14ac:dyDescent="0.25">
      <c r="A88" s="88"/>
      <c r="B88" s="103" t="s">
        <v>98</v>
      </c>
      <c r="C88" s="109">
        <v>50029</v>
      </c>
      <c r="D88" s="109" t="str">
        <f>INDEX('4. Input Kunder &amp; Leverandører'!$E$10:$E$111,MATCH('11.Output Kunder &amp; Leverandører'!C88,'4. Input Kunder &amp; Leverandører'!$C$10:$C$111,0))</f>
        <v>50029 - (ledig)</v>
      </c>
      <c r="E88" s="109" t="str">
        <f>IFERROR(INDEX('4. Input Kunder &amp; Leverandører'!$C$10:$C$111,MATCH('11.Output Kunder &amp; Leverandører'!C88,'4. Input Kunder &amp; Leverandører'!$F$10:$F$111,0)),"Ingen Org. nummer registrert")</f>
        <v>Ingen Org. nummer registrert</v>
      </c>
      <c r="F88" s="192">
        <f>'4. Input Kunder &amp; Leverandører'!H90</f>
        <v>0</v>
      </c>
      <c r="G88" s="187">
        <f>SUMIFS('5. Registrere Transaksjoner'!$Q$8:$Q$1008,'5. Registrere Transaksjoner'!$P$8:$P$1008,'11.Output Kunder &amp; Leverandører'!D88,'5. Registrere Transaksjoner'!$J$8:$J$1008,Kontoplan!$F$25)</f>
        <v>0</v>
      </c>
      <c r="H88" s="187">
        <f>SUMIFS('5. Registrere Transaksjoner'!$R$8:$R$1008,'5. Registrere Transaksjoner'!$P$8:$P$1008,'11.Output Kunder &amp; Leverandører'!D88,'5. Registrere Transaksjoner'!$L$8:$L$1008,Kontoplan!$F$25)</f>
        <v>0</v>
      </c>
      <c r="I88" s="187">
        <f t="shared" si="6"/>
        <v>0</v>
      </c>
      <c r="J88" s="187">
        <f t="shared" si="7"/>
        <v>0</v>
      </c>
      <c r="K88" s="94" t="str">
        <f t="shared" si="5"/>
        <v>Leverandør</v>
      </c>
      <c r="L88" s="252" t="str">
        <f t="shared" si="8"/>
        <v>Tom</v>
      </c>
      <c r="M88" s="110"/>
      <c r="N88" s="88"/>
      <c r="O88" s="102"/>
    </row>
    <row r="89" spans="1:15" x14ac:dyDescent="0.25">
      <c r="A89" s="88"/>
      <c r="B89" s="103" t="s">
        <v>98</v>
      </c>
      <c r="C89" s="109">
        <v>50030</v>
      </c>
      <c r="D89" s="109" t="str">
        <f>INDEX('4. Input Kunder &amp; Leverandører'!$E$10:$E$111,MATCH('11.Output Kunder &amp; Leverandører'!C89,'4. Input Kunder &amp; Leverandører'!$C$10:$C$111,0))</f>
        <v>50030 - (ledig)</v>
      </c>
      <c r="E89" s="109" t="str">
        <f>IFERROR(INDEX('4. Input Kunder &amp; Leverandører'!$C$10:$C$111,MATCH('11.Output Kunder &amp; Leverandører'!C89,'4. Input Kunder &amp; Leverandører'!$F$10:$F$111,0)),"Ingen Org. nummer registrert")</f>
        <v>Ingen Org. nummer registrert</v>
      </c>
      <c r="F89" s="192">
        <f>'4. Input Kunder &amp; Leverandører'!H91</f>
        <v>0</v>
      </c>
      <c r="G89" s="187">
        <f>SUMIFS('5. Registrere Transaksjoner'!$Q$8:$Q$1008,'5. Registrere Transaksjoner'!$P$8:$P$1008,'11.Output Kunder &amp; Leverandører'!D89,'5. Registrere Transaksjoner'!$J$8:$J$1008,Kontoplan!$F$25)</f>
        <v>0</v>
      </c>
      <c r="H89" s="187">
        <f>SUMIFS('5. Registrere Transaksjoner'!$R$8:$R$1008,'5. Registrere Transaksjoner'!$P$8:$P$1008,'11.Output Kunder &amp; Leverandører'!D89,'5. Registrere Transaksjoner'!$L$8:$L$1008,Kontoplan!$F$25)</f>
        <v>0</v>
      </c>
      <c r="I89" s="187">
        <f t="shared" si="6"/>
        <v>0</v>
      </c>
      <c r="J89" s="187">
        <f t="shared" si="7"/>
        <v>0</v>
      </c>
      <c r="K89" s="94" t="str">
        <f t="shared" si="5"/>
        <v>Leverandør</v>
      </c>
      <c r="L89" s="252" t="str">
        <f t="shared" si="8"/>
        <v>Tom</v>
      </c>
      <c r="M89" s="110"/>
      <c r="N89" s="88"/>
      <c r="O89" s="102"/>
    </row>
    <row r="90" spans="1:15" x14ac:dyDescent="0.25">
      <c r="A90" s="88"/>
      <c r="B90" s="103" t="s">
        <v>98</v>
      </c>
      <c r="C90" s="109">
        <v>50031</v>
      </c>
      <c r="D90" s="109" t="str">
        <f>INDEX('4. Input Kunder &amp; Leverandører'!$E$10:$E$111,MATCH('11.Output Kunder &amp; Leverandører'!C90,'4. Input Kunder &amp; Leverandører'!$C$10:$C$111,0))</f>
        <v>50031 - (ledig)</v>
      </c>
      <c r="E90" s="109" t="str">
        <f>IFERROR(INDEX('4. Input Kunder &amp; Leverandører'!$C$10:$C$111,MATCH('11.Output Kunder &amp; Leverandører'!C90,'4. Input Kunder &amp; Leverandører'!$F$10:$F$111,0)),"Ingen Org. nummer registrert")</f>
        <v>Ingen Org. nummer registrert</v>
      </c>
      <c r="F90" s="192">
        <f>'4. Input Kunder &amp; Leverandører'!H92</f>
        <v>0</v>
      </c>
      <c r="G90" s="187">
        <f>SUMIFS('5. Registrere Transaksjoner'!$Q$8:$Q$1008,'5. Registrere Transaksjoner'!$P$8:$P$1008,'11.Output Kunder &amp; Leverandører'!D90,'5. Registrere Transaksjoner'!$J$8:$J$1008,Kontoplan!$F$25)</f>
        <v>0</v>
      </c>
      <c r="H90" s="187">
        <f>SUMIFS('5. Registrere Transaksjoner'!$R$8:$R$1008,'5. Registrere Transaksjoner'!$P$8:$P$1008,'11.Output Kunder &amp; Leverandører'!D90,'5. Registrere Transaksjoner'!$L$8:$L$1008,Kontoplan!$F$25)</f>
        <v>0</v>
      </c>
      <c r="I90" s="187">
        <f t="shared" si="6"/>
        <v>0</v>
      </c>
      <c r="J90" s="187">
        <f t="shared" si="7"/>
        <v>0</v>
      </c>
      <c r="K90" s="94" t="str">
        <f t="shared" si="5"/>
        <v>Leverandør</v>
      </c>
      <c r="L90" s="252" t="str">
        <f t="shared" si="8"/>
        <v>Tom</v>
      </c>
      <c r="M90" s="110"/>
      <c r="N90" s="88"/>
      <c r="O90" s="102"/>
    </row>
    <row r="91" spans="1:15" x14ac:dyDescent="0.25">
      <c r="A91" s="88"/>
      <c r="B91" s="103" t="s">
        <v>98</v>
      </c>
      <c r="C91" s="109">
        <v>50032</v>
      </c>
      <c r="D91" s="109" t="str">
        <f>INDEX('4. Input Kunder &amp; Leverandører'!$E$10:$E$111,MATCH('11.Output Kunder &amp; Leverandører'!C91,'4. Input Kunder &amp; Leverandører'!$C$10:$C$111,0))</f>
        <v>50032 - (ledig)</v>
      </c>
      <c r="E91" s="109" t="str">
        <f>IFERROR(INDEX('4. Input Kunder &amp; Leverandører'!$C$10:$C$111,MATCH('11.Output Kunder &amp; Leverandører'!C91,'4. Input Kunder &amp; Leverandører'!$F$10:$F$111,0)),"Ingen Org. nummer registrert")</f>
        <v>Ingen Org. nummer registrert</v>
      </c>
      <c r="F91" s="192">
        <f>'4. Input Kunder &amp; Leverandører'!H93</f>
        <v>0</v>
      </c>
      <c r="G91" s="187">
        <f>SUMIFS('5. Registrere Transaksjoner'!$Q$8:$Q$1008,'5. Registrere Transaksjoner'!$P$8:$P$1008,'11.Output Kunder &amp; Leverandører'!D91,'5. Registrere Transaksjoner'!$J$8:$J$1008,Kontoplan!$F$25)</f>
        <v>0</v>
      </c>
      <c r="H91" s="187">
        <f>SUMIFS('5. Registrere Transaksjoner'!$R$8:$R$1008,'5. Registrere Transaksjoner'!$P$8:$P$1008,'11.Output Kunder &amp; Leverandører'!D91,'5. Registrere Transaksjoner'!$L$8:$L$1008,Kontoplan!$F$25)</f>
        <v>0</v>
      </c>
      <c r="I91" s="187">
        <f t="shared" si="6"/>
        <v>0</v>
      </c>
      <c r="J91" s="187">
        <f t="shared" si="7"/>
        <v>0</v>
      </c>
      <c r="K91" s="94" t="str">
        <f t="shared" si="5"/>
        <v>Leverandør</v>
      </c>
      <c r="L91" s="252" t="str">
        <f t="shared" si="8"/>
        <v>Tom</v>
      </c>
      <c r="M91" s="110"/>
      <c r="N91" s="88"/>
      <c r="O91" s="102"/>
    </row>
    <row r="92" spans="1:15" x14ac:dyDescent="0.25">
      <c r="A92" s="88"/>
      <c r="B92" s="103" t="s">
        <v>98</v>
      </c>
      <c r="C92" s="109">
        <v>50033</v>
      </c>
      <c r="D92" s="109" t="str">
        <f>INDEX('4. Input Kunder &amp; Leverandører'!$E$10:$E$111,MATCH('11.Output Kunder &amp; Leverandører'!C92,'4. Input Kunder &amp; Leverandører'!$C$10:$C$111,0))</f>
        <v>50033 - (ledig)</v>
      </c>
      <c r="E92" s="109" t="str">
        <f>IFERROR(INDEX('4. Input Kunder &amp; Leverandører'!$C$10:$C$111,MATCH('11.Output Kunder &amp; Leverandører'!C92,'4. Input Kunder &amp; Leverandører'!$F$10:$F$111,0)),"Ingen Org. nummer registrert")</f>
        <v>Ingen Org. nummer registrert</v>
      </c>
      <c r="F92" s="192">
        <f>'4. Input Kunder &amp; Leverandører'!H94</f>
        <v>0</v>
      </c>
      <c r="G92" s="187">
        <f>SUMIFS('5. Registrere Transaksjoner'!$Q$8:$Q$1008,'5. Registrere Transaksjoner'!$P$8:$P$1008,'11.Output Kunder &amp; Leverandører'!D92,'5. Registrere Transaksjoner'!$J$8:$J$1008,Kontoplan!$F$25)</f>
        <v>0</v>
      </c>
      <c r="H92" s="187">
        <f>SUMIFS('5. Registrere Transaksjoner'!$R$8:$R$1008,'5. Registrere Transaksjoner'!$P$8:$P$1008,'11.Output Kunder &amp; Leverandører'!D92,'5. Registrere Transaksjoner'!$L$8:$L$1008,Kontoplan!$F$25)</f>
        <v>0</v>
      </c>
      <c r="I92" s="187">
        <f t="shared" si="6"/>
        <v>0</v>
      </c>
      <c r="J92" s="187">
        <f t="shared" si="7"/>
        <v>0</v>
      </c>
      <c r="K92" s="94" t="str">
        <f t="shared" si="5"/>
        <v>Leverandør</v>
      </c>
      <c r="L92" s="252" t="str">
        <f t="shared" si="8"/>
        <v>Tom</v>
      </c>
      <c r="M92" s="110"/>
      <c r="N92" s="88"/>
      <c r="O92" s="102"/>
    </row>
    <row r="93" spans="1:15" x14ac:dyDescent="0.25">
      <c r="A93" s="88"/>
      <c r="B93" s="103" t="s">
        <v>98</v>
      </c>
      <c r="C93" s="109">
        <v>50034</v>
      </c>
      <c r="D93" s="109" t="str">
        <f>INDEX('4. Input Kunder &amp; Leverandører'!$E$10:$E$111,MATCH('11.Output Kunder &amp; Leverandører'!C93,'4. Input Kunder &amp; Leverandører'!$C$10:$C$111,0))</f>
        <v>50034 - (ledig)</v>
      </c>
      <c r="E93" s="109" t="str">
        <f>IFERROR(INDEX('4. Input Kunder &amp; Leverandører'!$C$10:$C$111,MATCH('11.Output Kunder &amp; Leverandører'!C93,'4. Input Kunder &amp; Leverandører'!$F$10:$F$111,0)),"Ingen Org. nummer registrert")</f>
        <v>Ingen Org. nummer registrert</v>
      </c>
      <c r="F93" s="192">
        <f>'4. Input Kunder &amp; Leverandører'!H95</f>
        <v>0</v>
      </c>
      <c r="G93" s="187">
        <f>SUMIFS('5. Registrere Transaksjoner'!$Q$8:$Q$1008,'5. Registrere Transaksjoner'!$P$8:$P$1008,'11.Output Kunder &amp; Leverandører'!D93,'5. Registrere Transaksjoner'!$J$8:$J$1008,Kontoplan!$F$25)</f>
        <v>0</v>
      </c>
      <c r="H93" s="187">
        <f>SUMIFS('5. Registrere Transaksjoner'!$R$8:$R$1008,'5. Registrere Transaksjoner'!$P$8:$P$1008,'11.Output Kunder &amp; Leverandører'!D93,'5. Registrere Transaksjoner'!$L$8:$L$1008,Kontoplan!$F$25)</f>
        <v>0</v>
      </c>
      <c r="I93" s="187">
        <f t="shared" si="6"/>
        <v>0</v>
      </c>
      <c r="J93" s="187">
        <f t="shared" si="7"/>
        <v>0</v>
      </c>
      <c r="K93" s="94" t="str">
        <f t="shared" si="5"/>
        <v>Leverandør</v>
      </c>
      <c r="L93" s="252" t="str">
        <f t="shared" si="8"/>
        <v>Tom</v>
      </c>
      <c r="M93" s="110"/>
      <c r="N93" s="88"/>
      <c r="O93" s="102"/>
    </row>
    <row r="94" spans="1:15" x14ac:dyDescent="0.25">
      <c r="A94" s="88"/>
      <c r="B94" s="103" t="s">
        <v>98</v>
      </c>
      <c r="C94" s="109">
        <v>50035</v>
      </c>
      <c r="D94" s="109" t="str">
        <f>INDEX('4. Input Kunder &amp; Leverandører'!$E$10:$E$111,MATCH('11.Output Kunder &amp; Leverandører'!C94,'4. Input Kunder &amp; Leverandører'!$C$10:$C$111,0))</f>
        <v>50035 - (ledig)</v>
      </c>
      <c r="E94" s="109" t="str">
        <f>IFERROR(INDEX('4. Input Kunder &amp; Leverandører'!$C$10:$C$111,MATCH('11.Output Kunder &amp; Leverandører'!C94,'4. Input Kunder &amp; Leverandører'!$F$10:$F$111,0)),"Ingen Org. nummer registrert")</f>
        <v>Ingen Org. nummer registrert</v>
      </c>
      <c r="F94" s="192">
        <f>'4. Input Kunder &amp; Leverandører'!H96</f>
        <v>0</v>
      </c>
      <c r="G94" s="187">
        <f>SUMIFS('5. Registrere Transaksjoner'!$Q$8:$Q$1008,'5. Registrere Transaksjoner'!$P$8:$P$1008,'11.Output Kunder &amp; Leverandører'!D94,'5. Registrere Transaksjoner'!$J$8:$J$1008,Kontoplan!$F$25)</f>
        <v>0</v>
      </c>
      <c r="H94" s="187">
        <f>SUMIFS('5. Registrere Transaksjoner'!$R$8:$R$1008,'5. Registrere Transaksjoner'!$P$8:$P$1008,'11.Output Kunder &amp; Leverandører'!D94,'5. Registrere Transaksjoner'!$L$8:$L$1008,Kontoplan!$F$25)</f>
        <v>0</v>
      </c>
      <c r="I94" s="187">
        <f t="shared" si="6"/>
        <v>0</v>
      </c>
      <c r="J94" s="187">
        <f t="shared" si="7"/>
        <v>0</v>
      </c>
      <c r="K94" s="94" t="str">
        <f t="shared" si="5"/>
        <v>Leverandør</v>
      </c>
      <c r="L94" s="252" t="str">
        <f t="shared" si="8"/>
        <v>Tom</v>
      </c>
      <c r="M94" s="110"/>
      <c r="N94" s="88"/>
      <c r="O94" s="102"/>
    </row>
    <row r="95" spans="1:15" x14ac:dyDescent="0.25">
      <c r="A95" s="88"/>
      <c r="B95" s="103" t="s">
        <v>98</v>
      </c>
      <c r="C95" s="109">
        <v>50036</v>
      </c>
      <c r="D95" s="109" t="str">
        <f>INDEX('4. Input Kunder &amp; Leverandører'!$E$10:$E$111,MATCH('11.Output Kunder &amp; Leverandører'!C95,'4. Input Kunder &amp; Leverandører'!$C$10:$C$111,0))</f>
        <v>50036 - (ledig)</v>
      </c>
      <c r="E95" s="109" t="str">
        <f>IFERROR(INDEX('4. Input Kunder &amp; Leverandører'!$C$10:$C$111,MATCH('11.Output Kunder &amp; Leverandører'!C95,'4. Input Kunder &amp; Leverandører'!$F$10:$F$111,0)),"Ingen Org. nummer registrert")</f>
        <v>Ingen Org. nummer registrert</v>
      </c>
      <c r="F95" s="192">
        <f>'4. Input Kunder &amp; Leverandører'!H97</f>
        <v>0</v>
      </c>
      <c r="G95" s="187">
        <f>SUMIFS('5. Registrere Transaksjoner'!$Q$8:$Q$1008,'5. Registrere Transaksjoner'!$P$8:$P$1008,'11.Output Kunder &amp; Leverandører'!D95,'5. Registrere Transaksjoner'!$J$8:$J$1008,Kontoplan!$F$25)</f>
        <v>0</v>
      </c>
      <c r="H95" s="187">
        <f>SUMIFS('5. Registrere Transaksjoner'!$R$8:$R$1008,'5. Registrere Transaksjoner'!$P$8:$P$1008,'11.Output Kunder &amp; Leverandører'!D95,'5. Registrere Transaksjoner'!$L$8:$L$1008,Kontoplan!$F$25)</f>
        <v>0</v>
      </c>
      <c r="I95" s="187">
        <f t="shared" si="6"/>
        <v>0</v>
      </c>
      <c r="J95" s="187">
        <f t="shared" si="7"/>
        <v>0</v>
      </c>
      <c r="K95" s="94" t="str">
        <f t="shared" si="5"/>
        <v>Leverandør</v>
      </c>
      <c r="L95" s="252" t="str">
        <f t="shared" si="8"/>
        <v>Tom</v>
      </c>
      <c r="M95" s="110"/>
      <c r="N95" s="88"/>
      <c r="O95" s="102"/>
    </row>
    <row r="96" spans="1:15" x14ac:dyDescent="0.25">
      <c r="A96" s="88"/>
      <c r="B96" s="103" t="s">
        <v>98</v>
      </c>
      <c r="C96" s="109">
        <v>50037</v>
      </c>
      <c r="D96" s="109" t="str">
        <f>INDEX('4. Input Kunder &amp; Leverandører'!$E$10:$E$111,MATCH('11.Output Kunder &amp; Leverandører'!C96,'4. Input Kunder &amp; Leverandører'!$C$10:$C$111,0))</f>
        <v>50037 - (ledig)</v>
      </c>
      <c r="E96" s="109" t="str">
        <f>IFERROR(INDEX('4. Input Kunder &amp; Leverandører'!$C$10:$C$111,MATCH('11.Output Kunder &amp; Leverandører'!C96,'4. Input Kunder &amp; Leverandører'!$F$10:$F$111,0)),"Ingen Org. nummer registrert")</f>
        <v>Ingen Org. nummer registrert</v>
      </c>
      <c r="F96" s="192">
        <f>'4. Input Kunder &amp; Leverandører'!H98</f>
        <v>0</v>
      </c>
      <c r="G96" s="187">
        <f>SUMIFS('5. Registrere Transaksjoner'!$Q$8:$Q$1008,'5. Registrere Transaksjoner'!$P$8:$P$1008,'11.Output Kunder &amp; Leverandører'!D96,'5. Registrere Transaksjoner'!$J$8:$J$1008,Kontoplan!$F$25)</f>
        <v>0</v>
      </c>
      <c r="H96" s="187">
        <f>SUMIFS('5. Registrere Transaksjoner'!$R$8:$R$1008,'5. Registrere Transaksjoner'!$P$8:$P$1008,'11.Output Kunder &amp; Leverandører'!D96,'5. Registrere Transaksjoner'!$L$8:$L$1008,Kontoplan!$F$25)</f>
        <v>0</v>
      </c>
      <c r="I96" s="187">
        <f t="shared" si="6"/>
        <v>0</v>
      </c>
      <c r="J96" s="187">
        <f t="shared" si="7"/>
        <v>0</v>
      </c>
      <c r="K96" s="94" t="str">
        <f t="shared" si="5"/>
        <v>Leverandør</v>
      </c>
      <c r="L96" s="252" t="str">
        <f t="shared" si="8"/>
        <v>Tom</v>
      </c>
      <c r="M96" s="110"/>
      <c r="N96" s="88"/>
      <c r="O96" s="102"/>
    </row>
    <row r="97" spans="1:15" x14ac:dyDescent="0.25">
      <c r="A97" s="88"/>
      <c r="B97" s="103" t="s">
        <v>98</v>
      </c>
      <c r="C97" s="109">
        <v>50038</v>
      </c>
      <c r="D97" s="109" t="str">
        <f>INDEX('4. Input Kunder &amp; Leverandører'!$E$10:$E$111,MATCH('11.Output Kunder &amp; Leverandører'!C97,'4. Input Kunder &amp; Leverandører'!$C$10:$C$111,0))</f>
        <v>50038 - (ledig)</v>
      </c>
      <c r="E97" s="109" t="str">
        <f>IFERROR(INDEX('4. Input Kunder &amp; Leverandører'!$C$10:$C$111,MATCH('11.Output Kunder &amp; Leverandører'!C97,'4. Input Kunder &amp; Leverandører'!$F$10:$F$111,0)),"Ingen Org. nummer registrert")</f>
        <v>Ingen Org. nummer registrert</v>
      </c>
      <c r="F97" s="192">
        <f>'4. Input Kunder &amp; Leverandører'!H99</f>
        <v>0</v>
      </c>
      <c r="G97" s="187">
        <f>SUMIFS('5. Registrere Transaksjoner'!$Q$8:$Q$1008,'5. Registrere Transaksjoner'!$P$8:$P$1008,'11.Output Kunder &amp; Leverandører'!D97,'5. Registrere Transaksjoner'!$J$8:$J$1008,Kontoplan!$F$25)</f>
        <v>0</v>
      </c>
      <c r="H97" s="187">
        <f>SUMIFS('5. Registrere Transaksjoner'!$R$8:$R$1008,'5. Registrere Transaksjoner'!$P$8:$P$1008,'11.Output Kunder &amp; Leverandører'!D97,'5. Registrere Transaksjoner'!$L$8:$L$1008,Kontoplan!$F$25)</f>
        <v>0</v>
      </c>
      <c r="I97" s="187">
        <f t="shared" si="6"/>
        <v>0</v>
      </c>
      <c r="J97" s="187">
        <f t="shared" si="7"/>
        <v>0</v>
      </c>
      <c r="K97" s="94" t="str">
        <f t="shared" si="5"/>
        <v>Leverandør</v>
      </c>
      <c r="L97" s="252" t="str">
        <f t="shared" si="8"/>
        <v>Tom</v>
      </c>
      <c r="M97" s="110"/>
      <c r="N97" s="88"/>
      <c r="O97" s="102"/>
    </row>
    <row r="98" spans="1:15" x14ac:dyDescent="0.25">
      <c r="A98" s="88"/>
      <c r="B98" s="103" t="s">
        <v>98</v>
      </c>
      <c r="C98" s="109">
        <v>50039</v>
      </c>
      <c r="D98" s="109" t="str">
        <f>INDEX('4. Input Kunder &amp; Leverandører'!$E$10:$E$111,MATCH('11.Output Kunder &amp; Leverandører'!C98,'4. Input Kunder &amp; Leverandører'!$C$10:$C$111,0))</f>
        <v>50039 - (ledig)</v>
      </c>
      <c r="E98" s="109" t="str">
        <f>IFERROR(INDEX('4. Input Kunder &amp; Leverandører'!$C$10:$C$111,MATCH('11.Output Kunder &amp; Leverandører'!C98,'4. Input Kunder &amp; Leverandører'!$F$10:$F$111,0)),"Ingen Org. nummer registrert")</f>
        <v>Ingen Org. nummer registrert</v>
      </c>
      <c r="F98" s="192">
        <f>'4. Input Kunder &amp; Leverandører'!H100</f>
        <v>0</v>
      </c>
      <c r="G98" s="187">
        <f>SUMIFS('5. Registrere Transaksjoner'!$Q$8:$Q$1008,'5. Registrere Transaksjoner'!$P$8:$P$1008,'11.Output Kunder &amp; Leverandører'!D98,'5. Registrere Transaksjoner'!$J$8:$J$1008,Kontoplan!$F$25)</f>
        <v>0</v>
      </c>
      <c r="H98" s="187">
        <f>SUMIFS('5. Registrere Transaksjoner'!$R$8:$R$1008,'5. Registrere Transaksjoner'!$P$8:$P$1008,'11.Output Kunder &amp; Leverandører'!D98,'5. Registrere Transaksjoner'!$L$8:$L$1008,Kontoplan!$F$25)</f>
        <v>0</v>
      </c>
      <c r="I98" s="187">
        <f t="shared" si="6"/>
        <v>0</v>
      </c>
      <c r="J98" s="187">
        <f t="shared" si="7"/>
        <v>0</v>
      </c>
      <c r="K98" s="94" t="str">
        <f t="shared" si="5"/>
        <v>Leverandør</v>
      </c>
      <c r="L98" s="252" t="str">
        <f t="shared" si="8"/>
        <v>Tom</v>
      </c>
      <c r="M98" s="110"/>
      <c r="N98" s="88"/>
      <c r="O98" s="102"/>
    </row>
    <row r="99" spans="1:15" x14ac:dyDescent="0.25">
      <c r="A99" s="88"/>
      <c r="B99" s="103" t="s">
        <v>98</v>
      </c>
      <c r="C99" s="109">
        <v>50040</v>
      </c>
      <c r="D99" s="109" t="str">
        <f>INDEX('4. Input Kunder &amp; Leverandører'!$E$10:$E$111,MATCH('11.Output Kunder &amp; Leverandører'!C99,'4. Input Kunder &amp; Leverandører'!$C$10:$C$111,0))</f>
        <v>50040 - (ledig)</v>
      </c>
      <c r="E99" s="109" t="str">
        <f>IFERROR(INDEX('4. Input Kunder &amp; Leverandører'!$C$10:$C$111,MATCH('11.Output Kunder &amp; Leverandører'!C99,'4. Input Kunder &amp; Leverandører'!$F$10:$F$111,0)),"Ingen Org. nummer registrert")</f>
        <v>Ingen Org. nummer registrert</v>
      </c>
      <c r="F99" s="192">
        <f>'4. Input Kunder &amp; Leverandører'!H101</f>
        <v>0</v>
      </c>
      <c r="G99" s="187">
        <f>SUMIFS('5. Registrere Transaksjoner'!$Q$8:$Q$1008,'5. Registrere Transaksjoner'!$P$8:$P$1008,'11.Output Kunder &amp; Leverandører'!D99,'5. Registrere Transaksjoner'!$J$8:$J$1008,Kontoplan!$F$25)</f>
        <v>0</v>
      </c>
      <c r="H99" s="187">
        <f>SUMIFS('5. Registrere Transaksjoner'!$R$8:$R$1008,'5. Registrere Transaksjoner'!$P$8:$P$1008,'11.Output Kunder &amp; Leverandører'!D99,'5. Registrere Transaksjoner'!$L$8:$L$1008,Kontoplan!$F$25)</f>
        <v>0</v>
      </c>
      <c r="I99" s="187">
        <f t="shared" si="6"/>
        <v>0</v>
      </c>
      <c r="J99" s="187">
        <f t="shared" si="7"/>
        <v>0</v>
      </c>
      <c r="K99" s="94" t="str">
        <f t="shared" si="5"/>
        <v>Leverandør</v>
      </c>
      <c r="L99" s="252" t="str">
        <f t="shared" si="8"/>
        <v>Tom</v>
      </c>
      <c r="M99" s="110"/>
      <c r="N99" s="88"/>
      <c r="O99" s="102"/>
    </row>
    <row r="100" spans="1:15" x14ac:dyDescent="0.25">
      <c r="A100" s="88"/>
      <c r="B100" s="103" t="s">
        <v>98</v>
      </c>
      <c r="C100" s="109">
        <v>50041</v>
      </c>
      <c r="D100" s="109" t="str">
        <f>INDEX('4. Input Kunder &amp; Leverandører'!$E$10:$E$111,MATCH('11.Output Kunder &amp; Leverandører'!C100,'4. Input Kunder &amp; Leverandører'!$C$10:$C$111,0))</f>
        <v>50041 - (ledig)</v>
      </c>
      <c r="E100" s="109" t="str">
        <f>IFERROR(INDEX('4. Input Kunder &amp; Leverandører'!$C$10:$C$111,MATCH('11.Output Kunder &amp; Leverandører'!C100,'4. Input Kunder &amp; Leverandører'!$F$10:$F$111,0)),"Ingen Org. nummer registrert")</f>
        <v>Ingen Org. nummer registrert</v>
      </c>
      <c r="F100" s="192">
        <f>'4. Input Kunder &amp; Leverandører'!H102</f>
        <v>0</v>
      </c>
      <c r="G100" s="187">
        <f>SUMIFS('5. Registrere Transaksjoner'!$Q$8:$Q$1008,'5. Registrere Transaksjoner'!$P$8:$P$1008,'11.Output Kunder &amp; Leverandører'!D100,'5. Registrere Transaksjoner'!$J$8:$J$1008,Kontoplan!$F$25)</f>
        <v>0</v>
      </c>
      <c r="H100" s="187">
        <f>SUMIFS('5. Registrere Transaksjoner'!$R$8:$R$1008,'5. Registrere Transaksjoner'!$P$8:$P$1008,'11.Output Kunder &amp; Leverandører'!D100,'5. Registrere Transaksjoner'!$L$8:$L$1008,Kontoplan!$F$25)</f>
        <v>0</v>
      </c>
      <c r="I100" s="187">
        <f t="shared" si="6"/>
        <v>0</v>
      </c>
      <c r="J100" s="187">
        <f t="shared" si="7"/>
        <v>0</v>
      </c>
      <c r="K100" s="94" t="str">
        <f t="shared" si="5"/>
        <v>Leverandør</v>
      </c>
      <c r="L100" s="252" t="str">
        <f t="shared" si="8"/>
        <v>Tom</v>
      </c>
      <c r="M100" s="110"/>
      <c r="N100" s="88"/>
      <c r="O100" s="102"/>
    </row>
    <row r="101" spans="1:15" x14ac:dyDescent="0.25">
      <c r="A101" s="88"/>
      <c r="B101" s="103" t="s">
        <v>98</v>
      </c>
      <c r="C101" s="109">
        <v>50042</v>
      </c>
      <c r="D101" s="109" t="str">
        <f>INDEX('4. Input Kunder &amp; Leverandører'!$E$10:$E$111,MATCH('11.Output Kunder &amp; Leverandører'!C101,'4. Input Kunder &amp; Leverandører'!$C$10:$C$111,0))</f>
        <v>50042 - (ledig)</v>
      </c>
      <c r="E101" s="109" t="str">
        <f>IFERROR(INDEX('4. Input Kunder &amp; Leverandører'!$C$10:$C$111,MATCH('11.Output Kunder &amp; Leverandører'!C101,'4. Input Kunder &amp; Leverandører'!$F$10:$F$111,0)),"Ingen Org. nummer registrert")</f>
        <v>Ingen Org. nummer registrert</v>
      </c>
      <c r="F101" s="192">
        <f>'4. Input Kunder &amp; Leverandører'!H103</f>
        <v>0</v>
      </c>
      <c r="G101" s="187">
        <f>SUMIFS('5. Registrere Transaksjoner'!$Q$8:$Q$1008,'5. Registrere Transaksjoner'!$P$8:$P$1008,'11.Output Kunder &amp; Leverandører'!D101,'5. Registrere Transaksjoner'!$J$8:$J$1008,Kontoplan!$F$25)</f>
        <v>0</v>
      </c>
      <c r="H101" s="187">
        <f>SUMIFS('5. Registrere Transaksjoner'!$R$8:$R$1008,'5. Registrere Transaksjoner'!$P$8:$P$1008,'11.Output Kunder &amp; Leverandører'!D101,'5. Registrere Transaksjoner'!$L$8:$L$1008,Kontoplan!$F$25)</f>
        <v>0</v>
      </c>
      <c r="I101" s="187">
        <f t="shared" si="6"/>
        <v>0</v>
      </c>
      <c r="J101" s="187">
        <f t="shared" si="7"/>
        <v>0</v>
      </c>
      <c r="K101" s="94" t="str">
        <f t="shared" si="5"/>
        <v>Leverandør</v>
      </c>
      <c r="L101" s="252" t="str">
        <f t="shared" si="8"/>
        <v>Tom</v>
      </c>
      <c r="M101" s="110"/>
      <c r="N101" s="88"/>
      <c r="O101" s="102"/>
    </row>
    <row r="102" spans="1:15" x14ac:dyDescent="0.25">
      <c r="A102" s="88"/>
      <c r="B102" s="103" t="s">
        <v>98</v>
      </c>
      <c r="C102" s="109">
        <v>50043</v>
      </c>
      <c r="D102" s="109" t="str">
        <f>INDEX('4. Input Kunder &amp; Leverandører'!$E$10:$E$111,MATCH('11.Output Kunder &amp; Leverandører'!C102,'4. Input Kunder &amp; Leverandører'!$C$10:$C$111,0))</f>
        <v>50043 - (ledig)</v>
      </c>
      <c r="E102" s="109" t="str">
        <f>IFERROR(INDEX('4. Input Kunder &amp; Leverandører'!$C$10:$C$111,MATCH('11.Output Kunder &amp; Leverandører'!C102,'4. Input Kunder &amp; Leverandører'!$F$10:$F$111,0)),"Ingen Org. nummer registrert")</f>
        <v>Ingen Org. nummer registrert</v>
      </c>
      <c r="F102" s="192">
        <f>'4. Input Kunder &amp; Leverandører'!H104</f>
        <v>0</v>
      </c>
      <c r="G102" s="187">
        <f>SUMIFS('5. Registrere Transaksjoner'!$Q$8:$Q$1008,'5. Registrere Transaksjoner'!$P$8:$P$1008,'11.Output Kunder &amp; Leverandører'!D102,'5. Registrere Transaksjoner'!$J$8:$J$1008,Kontoplan!$F$25)</f>
        <v>0</v>
      </c>
      <c r="H102" s="187">
        <f>SUMIFS('5. Registrere Transaksjoner'!$R$8:$R$1008,'5. Registrere Transaksjoner'!$P$8:$P$1008,'11.Output Kunder &amp; Leverandører'!D102,'5. Registrere Transaksjoner'!$L$8:$L$1008,Kontoplan!$F$25)</f>
        <v>0</v>
      </c>
      <c r="I102" s="187">
        <f t="shared" si="6"/>
        <v>0</v>
      </c>
      <c r="J102" s="187">
        <f t="shared" si="7"/>
        <v>0</v>
      </c>
      <c r="K102" s="94" t="str">
        <f t="shared" si="5"/>
        <v>Leverandør</v>
      </c>
      <c r="L102" s="252" t="str">
        <f t="shared" si="8"/>
        <v>Tom</v>
      </c>
      <c r="M102" s="110"/>
      <c r="N102" s="88"/>
      <c r="O102" s="102"/>
    </row>
    <row r="103" spans="1:15" x14ac:dyDescent="0.25">
      <c r="A103" s="88"/>
      <c r="B103" s="103" t="s">
        <v>98</v>
      </c>
      <c r="C103" s="109">
        <v>50044</v>
      </c>
      <c r="D103" s="109" t="str">
        <f>INDEX('4. Input Kunder &amp; Leverandører'!$E$10:$E$111,MATCH('11.Output Kunder &amp; Leverandører'!C103,'4. Input Kunder &amp; Leverandører'!$C$10:$C$111,0))</f>
        <v>50044 - (ledig)</v>
      </c>
      <c r="E103" s="109" t="str">
        <f>IFERROR(INDEX('4. Input Kunder &amp; Leverandører'!$C$10:$C$111,MATCH('11.Output Kunder &amp; Leverandører'!C103,'4. Input Kunder &amp; Leverandører'!$F$10:$F$111,0)),"Ingen Org. nummer registrert")</f>
        <v>Ingen Org. nummer registrert</v>
      </c>
      <c r="F103" s="192">
        <f>'4. Input Kunder &amp; Leverandører'!H105</f>
        <v>0</v>
      </c>
      <c r="G103" s="187">
        <f>SUMIFS('5. Registrere Transaksjoner'!$Q$8:$Q$1008,'5. Registrere Transaksjoner'!$P$8:$P$1008,'11.Output Kunder &amp; Leverandører'!D103,'5. Registrere Transaksjoner'!$J$8:$J$1008,Kontoplan!$F$25)</f>
        <v>0</v>
      </c>
      <c r="H103" s="187">
        <f>SUMIFS('5. Registrere Transaksjoner'!$R$8:$R$1008,'5. Registrere Transaksjoner'!$P$8:$P$1008,'11.Output Kunder &amp; Leverandører'!D103,'5. Registrere Transaksjoner'!$L$8:$L$1008,Kontoplan!$F$25)</f>
        <v>0</v>
      </c>
      <c r="I103" s="187">
        <f t="shared" si="6"/>
        <v>0</v>
      </c>
      <c r="J103" s="187">
        <f t="shared" si="7"/>
        <v>0</v>
      </c>
      <c r="K103" s="94" t="str">
        <f t="shared" si="5"/>
        <v>Leverandør</v>
      </c>
      <c r="L103" s="252" t="str">
        <f t="shared" si="8"/>
        <v>Tom</v>
      </c>
      <c r="M103" s="110"/>
      <c r="N103" s="88"/>
      <c r="O103" s="102"/>
    </row>
    <row r="104" spans="1:15" x14ac:dyDescent="0.25">
      <c r="A104" s="88"/>
      <c r="B104" s="103" t="s">
        <v>98</v>
      </c>
      <c r="C104" s="109">
        <v>50045</v>
      </c>
      <c r="D104" s="109" t="str">
        <f>INDEX('4. Input Kunder &amp; Leverandører'!$E$10:$E$111,MATCH('11.Output Kunder &amp; Leverandører'!C104,'4. Input Kunder &amp; Leverandører'!$C$10:$C$111,0))</f>
        <v>50045 - (ledig)</v>
      </c>
      <c r="E104" s="109" t="str">
        <f>IFERROR(INDEX('4. Input Kunder &amp; Leverandører'!$C$10:$C$111,MATCH('11.Output Kunder &amp; Leverandører'!C104,'4. Input Kunder &amp; Leverandører'!$F$10:$F$111,0)),"Ingen Org. nummer registrert")</f>
        <v>Ingen Org. nummer registrert</v>
      </c>
      <c r="F104" s="192">
        <f>'4. Input Kunder &amp; Leverandører'!H106</f>
        <v>0</v>
      </c>
      <c r="G104" s="187">
        <f>SUMIFS('5. Registrere Transaksjoner'!$Q$8:$Q$1008,'5. Registrere Transaksjoner'!$P$8:$P$1008,'11.Output Kunder &amp; Leverandører'!D104,'5. Registrere Transaksjoner'!$J$8:$J$1008,Kontoplan!$F$25)</f>
        <v>0</v>
      </c>
      <c r="H104" s="187">
        <f>SUMIFS('5. Registrere Transaksjoner'!$R$8:$R$1008,'5. Registrere Transaksjoner'!$P$8:$P$1008,'11.Output Kunder &amp; Leverandører'!D104,'5. Registrere Transaksjoner'!$L$8:$L$1008,Kontoplan!$F$25)</f>
        <v>0</v>
      </c>
      <c r="I104" s="187">
        <f t="shared" si="6"/>
        <v>0</v>
      </c>
      <c r="J104" s="187">
        <f t="shared" si="7"/>
        <v>0</v>
      </c>
      <c r="K104" s="94" t="str">
        <f t="shared" ref="K104:K109" si="9">B104</f>
        <v>Leverandør</v>
      </c>
      <c r="L104" s="252" t="str">
        <f t="shared" si="8"/>
        <v>Tom</v>
      </c>
      <c r="M104" s="110"/>
      <c r="N104" s="88"/>
      <c r="O104" s="102"/>
    </row>
    <row r="105" spans="1:15" x14ac:dyDescent="0.25">
      <c r="A105" s="88"/>
      <c r="B105" s="103" t="s">
        <v>98</v>
      </c>
      <c r="C105" s="109">
        <v>50046</v>
      </c>
      <c r="D105" s="109" t="str">
        <f>INDEX('4. Input Kunder &amp; Leverandører'!$E$10:$E$111,MATCH('11.Output Kunder &amp; Leverandører'!C105,'4. Input Kunder &amp; Leverandører'!$C$10:$C$111,0))</f>
        <v>50046 - (ledig)</v>
      </c>
      <c r="E105" s="109" t="str">
        <f>IFERROR(INDEX('4. Input Kunder &amp; Leverandører'!$C$10:$C$111,MATCH('11.Output Kunder &amp; Leverandører'!C105,'4. Input Kunder &amp; Leverandører'!$F$10:$F$111,0)),"Ingen Org. nummer registrert")</f>
        <v>Ingen Org. nummer registrert</v>
      </c>
      <c r="F105" s="192">
        <f>'4. Input Kunder &amp; Leverandører'!H107</f>
        <v>0</v>
      </c>
      <c r="G105" s="187">
        <f>SUMIFS('5. Registrere Transaksjoner'!$Q$8:$Q$1008,'5. Registrere Transaksjoner'!$P$8:$P$1008,'11.Output Kunder &amp; Leverandører'!D105,'5. Registrere Transaksjoner'!$J$8:$J$1008,Kontoplan!$F$25)</f>
        <v>0</v>
      </c>
      <c r="H105" s="187">
        <f>SUMIFS('5. Registrere Transaksjoner'!$R$8:$R$1008,'5. Registrere Transaksjoner'!$P$8:$P$1008,'11.Output Kunder &amp; Leverandører'!D105,'5. Registrere Transaksjoner'!$L$8:$L$1008,Kontoplan!$F$25)</f>
        <v>0</v>
      </c>
      <c r="I105" s="187">
        <f t="shared" si="6"/>
        <v>0</v>
      </c>
      <c r="J105" s="187">
        <f t="shared" si="7"/>
        <v>0</v>
      </c>
      <c r="K105" s="94" t="str">
        <f t="shared" si="9"/>
        <v>Leverandør</v>
      </c>
      <c r="L105" s="252" t="str">
        <f t="shared" si="8"/>
        <v>Tom</v>
      </c>
      <c r="M105" s="110"/>
      <c r="N105" s="88"/>
      <c r="O105" s="102"/>
    </row>
    <row r="106" spans="1:15" x14ac:dyDescent="0.25">
      <c r="A106" s="88"/>
      <c r="B106" s="103" t="s">
        <v>98</v>
      </c>
      <c r="C106" s="109">
        <v>50047</v>
      </c>
      <c r="D106" s="109" t="str">
        <f>INDEX('4. Input Kunder &amp; Leverandører'!$E$10:$E$111,MATCH('11.Output Kunder &amp; Leverandører'!C106,'4. Input Kunder &amp; Leverandører'!$C$10:$C$111,0))</f>
        <v>50047 - (ledig)</v>
      </c>
      <c r="E106" s="109" t="str">
        <f>IFERROR(INDEX('4. Input Kunder &amp; Leverandører'!$C$10:$C$111,MATCH('11.Output Kunder &amp; Leverandører'!C106,'4. Input Kunder &amp; Leverandører'!$F$10:$F$111,0)),"Ingen Org. nummer registrert")</f>
        <v>Ingen Org. nummer registrert</v>
      </c>
      <c r="F106" s="192">
        <f>'4. Input Kunder &amp; Leverandører'!H108</f>
        <v>0</v>
      </c>
      <c r="G106" s="187">
        <f>SUMIFS('5. Registrere Transaksjoner'!$Q$8:$Q$1008,'5. Registrere Transaksjoner'!$P$8:$P$1008,'11.Output Kunder &amp; Leverandører'!D106,'5. Registrere Transaksjoner'!$J$8:$J$1008,Kontoplan!$F$25)</f>
        <v>0</v>
      </c>
      <c r="H106" s="187">
        <f>SUMIFS('5. Registrere Transaksjoner'!$R$8:$R$1008,'5. Registrere Transaksjoner'!$P$8:$P$1008,'11.Output Kunder &amp; Leverandører'!D106,'5. Registrere Transaksjoner'!$L$8:$L$1008,Kontoplan!$F$25)</f>
        <v>0</v>
      </c>
      <c r="I106" s="187">
        <f t="shared" si="6"/>
        <v>0</v>
      </c>
      <c r="J106" s="187">
        <f t="shared" si="7"/>
        <v>0</v>
      </c>
      <c r="K106" s="94" t="str">
        <f t="shared" si="9"/>
        <v>Leverandør</v>
      </c>
      <c r="L106" s="252" t="str">
        <f t="shared" si="8"/>
        <v>Tom</v>
      </c>
      <c r="M106" s="110"/>
      <c r="N106" s="88"/>
      <c r="O106" s="102"/>
    </row>
    <row r="107" spans="1:15" x14ac:dyDescent="0.25">
      <c r="A107" s="88"/>
      <c r="B107" s="103" t="s">
        <v>98</v>
      </c>
      <c r="C107" s="109">
        <v>50048</v>
      </c>
      <c r="D107" s="109" t="str">
        <f>INDEX('4. Input Kunder &amp; Leverandører'!$E$10:$E$111,MATCH('11.Output Kunder &amp; Leverandører'!C107,'4. Input Kunder &amp; Leverandører'!$C$10:$C$111,0))</f>
        <v>50048 - (ledig)</v>
      </c>
      <c r="E107" s="109" t="str">
        <f>IFERROR(INDEX('4. Input Kunder &amp; Leverandører'!$C$10:$C$111,MATCH('11.Output Kunder &amp; Leverandører'!C107,'4. Input Kunder &amp; Leverandører'!$F$10:$F$111,0)),"Ingen Org. nummer registrert")</f>
        <v>Ingen Org. nummer registrert</v>
      </c>
      <c r="F107" s="192">
        <f>'4. Input Kunder &amp; Leverandører'!H109</f>
        <v>0</v>
      </c>
      <c r="G107" s="187">
        <f>SUMIFS('5. Registrere Transaksjoner'!$Q$8:$Q$1008,'5. Registrere Transaksjoner'!$P$8:$P$1008,'11.Output Kunder &amp; Leverandører'!D107,'5. Registrere Transaksjoner'!$J$8:$J$1008,Kontoplan!$F$25)</f>
        <v>0</v>
      </c>
      <c r="H107" s="187">
        <f>SUMIFS('5. Registrere Transaksjoner'!$R$8:$R$1008,'5. Registrere Transaksjoner'!$P$8:$P$1008,'11.Output Kunder &amp; Leverandører'!D107,'5. Registrere Transaksjoner'!$L$8:$L$1008,Kontoplan!$F$25)</f>
        <v>0</v>
      </c>
      <c r="I107" s="187">
        <f t="shared" si="6"/>
        <v>0</v>
      </c>
      <c r="J107" s="187">
        <f t="shared" si="7"/>
        <v>0</v>
      </c>
      <c r="K107" s="94" t="str">
        <f t="shared" si="9"/>
        <v>Leverandør</v>
      </c>
      <c r="L107" s="252" t="str">
        <f t="shared" si="8"/>
        <v>Tom</v>
      </c>
      <c r="M107" s="110"/>
      <c r="N107" s="88"/>
      <c r="O107" s="102"/>
    </row>
    <row r="108" spans="1:15" x14ac:dyDescent="0.25">
      <c r="A108" s="88"/>
      <c r="B108" s="103" t="s">
        <v>98</v>
      </c>
      <c r="C108" s="109">
        <v>50049</v>
      </c>
      <c r="D108" s="109" t="str">
        <f>INDEX('4. Input Kunder &amp; Leverandører'!$E$10:$E$111,MATCH('11.Output Kunder &amp; Leverandører'!C108,'4. Input Kunder &amp; Leverandører'!$C$10:$C$111,0))</f>
        <v>50049 - (ledig)</v>
      </c>
      <c r="E108" s="109" t="str">
        <f>IFERROR(INDEX('4. Input Kunder &amp; Leverandører'!$C$10:$C$111,MATCH('11.Output Kunder &amp; Leverandører'!C108,'4. Input Kunder &amp; Leverandører'!$F$10:$F$111,0)),"Ingen Org. nummer registrert")</f>
        <v>Ingen Org. nummer registrert</v>
      </c>
      <c r="F108" s="192">
        <f>'4. Input Kunder &amp; Leverandører'!H110</f>
        <v>0</v>
      </c>
      <c r="G108" s="187">
        <f>SUMIFS('5. Registrere Transaksjoner'!$Q$8:$Q$1008,'5. Registrere Transaksjoner'!$P$8:$P$1008,'11.Output Kunder &amp; Leverandører'!D108,'5. Registrere Transaksjoner'!$J$8:$J$1008,Kontoplan!$F$25)</f>
        <v>0</v>
      </c>
      <c r="H108" s="187">
        <f>SUMIFS('5. Registrere Transaksjoner'!$R$8:$R$1008,'5. Registrere Transaksjoner'!$P$8:$P$1008,'11.Output Kunder &amp; Leverandører'!D108,'5. Registrere Transaksjoner'!$L$8:$L$1008,Kontoplan!$F$25)</f>
        <v>0</v>
      </c>
      <c r="I108" s="187">
        <f t="shared" si="6"/>
        <v>0</v>
      </c>
      <c r="J108" s="187">
        <f t="shared" si="7"/>
        <v>0</v>
      </c>
      <c r="K108" s="94" t="str">
        <f t="shared" si="9"/>
        <v>Leverandør</v>
      </c>
      <c r="L108" s="252" t="str">
        <f t="shared" si="8"/>
        <v>Tom</v>
      </c>
      <c r="M108" s="110"/>
      <c r="N108" s="88"/>
      <c r="O108" s="102"/>
    </row>
    <row r="109" spans="1:15" x14ac:dyDescent="0.25">
      <c r="A109" s="88"/>
      <c r="B109" s="104" t="s">
        <v>98</v>
      </c>
      <c r="C109" s="111">
        <v>50050</v>
      </c>
      <c r="D109" s="111" t="str">
        <f>INDEX('4. Input Kunder &amp; Leverandører'!$E$10:$E$111,MATCH('11.Output Kunder &amp; Leverandører'!C109,'4. Input Kunder &amp; Leverandører'!$C$10:$C$111,0))</f>
        <v>50050 - (ledig)</v>
      </c>
      <c r="E109" s="111" t="str">
        <f>IFERROR(INDEX('4. Input Kunder &amp; Leverandører'!$C$10:$C$111,MATCH('11.Output Kunder &amp; Leverandører'!C109,'4. Input Kunder &amp; Leverandører'!$F$10:$F$111,0)),"Ingen Org. nummer registrert")</f>
        <v>Ingen Org. nummer registrert</v>
      </c>
      <c r="F109" s="193">
        <f>'4. Input Kunder &amp; Leverandører'!H111</f>
        <v>0</v>
      </c>
      <c r="G109" s="188">
        <f>SUMIFS('5. Registrere Transaksjoner'!$Q$8:$Q$1008,'5. Registrere Transaksjoner'!$P$8:$P$1008,'11.Output Kunder &amp; Leverandører'!D109,'5. Registrere Transaksjoner'!$J$8:$J$1008,Kontoplan!$F$25)</f>
        <v>0</v>
      </c>
      <c r="H109" s="188">
        <f>SUMIFS('5. Registrere Transaksjoner'!$R$8:$R$1008,'5. Registrere Transaksjoner'!$P$8:$P$1008,'11.Output Kunder &amp; Leverandører'!D109,'5. Registrere Transaksjoner'!$L$8:$L$1008,Kontoplan!$F$25)</f>
        <v>0</v>
      </c>
      <c r="I109" s="188">
        <f t="shared" si="6"/>
        <v>0</v>
      </c>
      <c r="J109" s="188">
        <f t="shared" si="7"/>
        <v>0</v>
      </c>
      <c r="K109" s="253" t="str">
        <f t="shared" si="9"/>
        <v>Leverandør</v>
      </c>
      <c r="L109" s="254" t="str">
        <f t="shared" si="8"/>
        <v>Tom</v>
      </c>
      <c r="M109" s="110"/>
      <c r="N109" s="88"/>
      <c r="O109" s="102"/>
    </row>
    <row r="110" spans="1:15" x14ac:dyDescent="0.25">
      <c r="A110" s="88"/>
      <c r="B110" s="88"/>
      <c r="C110" s="88"/>
      <c r="D110" s="88"/>
      <c r="E110" s="88"/>
      <c r="F110" s="88"/>
      <c r="G110" s="88"/>
      <c r="H110" s="88"/>
      <c r="I110" s="88"/>
      <c r="J110" s="88"/>
      <c r="K110" s="88"/>
      <c r="L110" s="88"/>
      <c r="M110" s="88"/>
      <c r="N110" s="88"/>
      <c r="O110" s="102"/>
    </row>
    <row r="111" spans="1:15" x14ac:dyDescent="0.25">
      <c r="A111" s="88"/>
      <c r="B111" s="88"/>
      <c r="C111" s="88"/>
      <c r="D111" s="88"/>
      <c r="E111" s="88"/>
      <c r="F111" s="88"/>
      <c r="G111" s="88"/>
      <c r="H111" s="88"/>
      <c r="I111" s="88"/>
      <c r="J111" s="88"/>
      <c r="K111" s="88"/>
      <c r="L111" s="88"/>
      <c r="M111" s="88"/>
      <c r="N111" s="102"/>
    </row>
    <row r="112" spans="1:15" hidden="1" x14ac:dyDescent="0.25">
      <c r="B112" s="102"/>
      <c r="C112" s="102"/>
      <c r="D112" s="102"/>
      <c r="E112" s="102"/>
      <c r="F112" s="102"/>
      <c r="G112" s="102"/>
      <c r="H112" s="102"/>
      <c r="I112" s="102"/>
      <c r="J112" s="102"/>
      <c r="K112" s="102"/>
      <c r="L112" s="102"/>
    </row>
  </sheetData>
  <sheetProtection sheet="1" objects="1" scenarios="1" autoFilter="0"/>
  <autoFilter ref="K7:L109" xr:uid="{00000000-0009-0000-0000-00000C000000}"/>
  <hyperlinks>
    <hyperlink ref="M2" location="Start" display="&lt;--  Start" xr:uid="{00000000-0004-0000-0C00-000000000000}"/>
  </hyperlink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9">
    <tabColor theme="3"/>
  </sheetPr>
  <dimension ref="A1:XFC361"/>
  <sheetViews>
    <sheetView showGridLines="0" workbookViewId="0">
      <pane ySplit="12" topLeftCell="A13" activePane="bottomLeft" state="frozen"/>
      <selection pane="bottomLeft" activeCell="E6" sqref="E6"/>
    </sheetView>
  </sheetViews>
  <sheetFormatPr baseColWidth="10" defaultColWidth="0" defaultRowHeight="15" zeroHeight="1" x14ac:dyDescent="0.25"/>
  <cols>
    <col min="1" max="2" width="9.28515625" customWidth="1"/>
    <col min="3" max="3" width="25.42578125" customWidth="1"/>
    <col min="4" max="4" width="10.42578125" customWidth="1"/>
    <col min="5" max="5" width="16.5703125" customWidth="1"/>
    <col min="6" max="6" width="21.7109375" customWidth="1"/>
    <col min="7" max="7" width="23.42578125" customWidth="1"/>
    <col min="8" max="8" width="28.28515625" customWidth="1"/>
    <col min="9" max="9" width="15.42578125" customWidth="1"/>
    <col min="10" max="10" width="13.28515625" customWidth="1"/>
    <col min="11" max="13" width="9.28515625" customWidth="1"/>
    <col min="14" max="14" width="50.28515625" customWidth="1"/>
    <col min="15" max="16383" width="9.28515625" hidden="1"/>
    <col min="16384" max="16384" width="24" hidden="1" customWidth="1"/>
  </cols>
  <sheetData>
    <row r="1" spans="1:14" x14ac:dyDescent="0.25">
      <c r="A1" s="72"/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4" ht="26.25" x14ac:dyDescent="0.4">
      <c r="A2" s="72"/>
      <c r="B2" s="243" t="str">
        <f ca="1">RIGHT(CELL("filename",$A$1),LEN(CELL("filename",$A$1))-FIND("]",CELL("filename",$A$1)))</f>
        <v>12. Bankrapport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8" customHeight="1" thickBot="1" x14ac:dyDescent="0.45">
      <c r="A3" s="72"/>
      <c r="B3" s="243"/>
      <c r="C3" s="72"/>
      <c r="D3" s="72"/>
      <c r="E3" s="72"/>
      <c r="F3" s="72"/>
      <c r="G3" s="72"/>
      <c r="H3" s="72"/>
      <c r="I3" s="72"/>
      <c r="J3" s="276" t="s">
        <v>57</v>
      </c>
      <c r="K3" s="72"/>
      <c r="L3" s="72"/>
      <c r="M3" s="72"/>
      <c r="N3" s="72"/>
    </row>
    <row r="4" spans="1:14" ht="18" customHeight="1" thickTop="1" x14ac:dyDescent="0.25">
      <c r="A4" s="72"/>
      <c r="B4" s="242" t="s">
        <v>151</v>
      </c>
      <c r="C4" s="98" t="s">
        <v>61</v>
      </c>
      <c r="D4" s="92" t="s">
        <v>148</v>
      </c>
      <c r="E4" s="98" t="s">
        <v>164</v>
      </c>
      <c r="F4" s="98" t="s">
        <v>165</v>
      </c>
      <c r="G4" s="98" t="s">
        <v>154</v>
      </c>
      <c r="H4" s="99" t="s">
        <v>166</v>
      </c>
      <c r="I4" s="72"/>
      <c r="J4" s="72"/>
      <c r="K4" s="72"/>
      <c r="L4" s="72"/>
      <c r="M4" s="72"/>
      <c r="N4" s="72"/>
    </row>
    <row r="5" spans="1:14" ht="18" customHeight="1" x14ac:dyDescent="0.25">
      <c r="A5" s="72"/>
      <c r="B5" s="156">
        <f>Kontoplan!D15</f>
        <v>1910</v>
      </c>
      <c r="C5" s="158" t="str">
        <f>Kontoplan!E15</f>
        <v>Kasse</v>
      </c>
      <c r="D5" s="414">
        <f>INDEX('9. Balanse'!D$8:D$37,MATCH($B5,'9. Balanse'!$B$8:$B$37,0))</f>
        <v>0</v>
      </c>
      <c r="E5" s="414">
        <f>INDEX('9. Balanse'!E$8:E$37,MATCH($B5,'9. Balanse'!$B$8:$B$37,0))</f>
        <v>0</v>
      </c>
      <c r="F5" s="414">
        <f>INDEX('9. Balanse'!F$8:F$37,MATCH($B5,'9. Balanse'!$B$8:$B$37,0))</f>
        <v>0</v>
      </c>
      <c r="G5" s="414">
        <f>INDEX('9. Balanse'!H$8:H$37,MATCH($B5,'9. Balanse'!$B$8:$B$37,0))</f>
        <v>0</v>
      </c>
      <c r="H5" s="344"/>
      <c r="I5" s="72"/>
      <c r="J5" s="72"/>
      <c r="K5" s="72"/>
      <c r="L5" s="72"/>
      <c r="M5" s="72"/>
      <c r="N5" s="72"/>
    </row>
    <row r="6" spans="1:14" ht="18" customHeight="1" x14ac:dyDescent="0.25">
      <c r="A6" s="72"/>
      <c r="B6" s="159">
        <f>Kontoplan!D16</f>
        <v>1920</v>
      </c>
      <c r="C6" s="161">
        <f>Kontoplan!E16</f>
        <v>0</v>
      </c>
      <c r="D6" s="415">
        <f>INDEX('9. Balanse'!D$8:D$37,MATCH($B6,'9. Balanse'!$B$8:$B$37,0))</f>
        <v>0</v>
      </c>
      <c r="E6" s="415">
        <f>INDEX('9. Balanse'!E$8:E$37,MATCH($B6,'9. Balanse'!$B$8:$B$37,0))</f>
        <v>0</v>
      </c>
      <c r="F6" s="415">
        <f>INDEX('9. Balanse'!F$8:F$37,MATCH($B6,'9. Balanse'!$B$8:$B$37,0))</f>
        <v>0</v>
      </c>
      <c r="G6" s="415">
        <f>INDEX('9. Balanse'!H$8:H$37,MATCH($B6,'9. Balanse'!$B$8:$B$37,0))</f>
        <v>0</v>
      </c>
      <c r="H6" s="345"/>
      <c r="I6" s="72"/>
      <c r="J6" s="72"/>
      <c r="K6" s="72"/>
      <c r="L6" s="72"/>
      <c r="M6" s="72"/>
      <c r="N6" s="72"/>
    </row>
    <row r="7" spans="1:14" ht="18" customHeight="1" x14ac:dyDescent="0.25">
      <c r="A7" s="72"/>
      <c r="B7" s="159">
        <f>Kontoplan!D17</f>
        <v>1921</v>
      </c>
      <c r="C7" s="161">
        <f>Kontoplan!E17</f>
        <v>0</v>
      </c>
      <c r="D7" s="415">
        <f>INDEX('9. Balanse'!D$8:D$37,MATCH($B7,'9. Balanse'!$B$8:$B$37,0))</f>
        <v>0</v>
      </c>
      <c r="E7" s="415">
        <f>INDEX('9. Balanse'!E$8:E$37,MATCH($B7,'9. Balanse'!$B$8:$B$37,0))</f>
        <v>0</v>
      </c>
      <c r="F7" s="415">
        <f>INDEX('9. Balanse'!F$8:F$37,MATCH($B7,'9. Balanse'!$B$8:$B$37,0))</f>
        <v>0</v>
      </c>
      <c r="G7" s="415">
        <f>INDEX('9. Balanse'!H$8:H$37,MATCH($B7,'9. Balanse'!$B$8:$B$37,0))</f>
        <v>0</v>
      </c>
      <c r="H7" s="345"/>
      <c r="I7" s="72"/>
      <c r="J7" s="72"/>
      <c r="K7" s="72"/>
      <c r="L7" s="72"/>
      <c r="M7" s="72"/>
      <c r="N7" s="72"/>
    </row>
    <row r="8" spans="1:14" ht="18" customHeight="1" x14ac:dyDescent="0.25">
      <c r="A8" s="72"/>
      <c r="B8" s="159">
        <f>Kontoplan!D18</f>
        <v>1922</v>
      </c>
      <c r="C8" s="161">
        <f>Kontoplan!E18</f>
        <v>0</v>
      </c>
      <c r="D8" s="415">
        <f>INDEX('9. Balanse'!D$8:D$37,MATCH($B8,'9. Balanse'!$B$8:$B$37,0))</f>
        <v>0</v>
      </c>
      <c r="E8" s="415">
        <f>INDEX('9. Balanse'!E$8:E$37,MATCH($B8,'9. Balanse'!$B$8:$B$37,0))</f>
        <v>0</v>
      </c>
      <c r="F8" s="415">
        <f>INDEX('9. Balanse'!F$8:F$37,MATCH($B8,'9. Balanse'!$B$8:$B$37,0))</f>
        <v>0</v>
      </c>
      <c r="G8" s="415">
        <f>INDEX('9. Balanse'!H$8:H$37,MATCH($B8,'9. Balanse'!$B$8:$B$37,0))</f>
        <v>0</v>
      </c>
      <c r="H8" s="345"/>
      <c r="I8" s="72"/>
      <c r="J8" s="72"/>
      <c r="K8" s="72"/>
      <c r="L8" s="72"/>
      <c r="M8" s="72"/>
      <c r="N8" s="72"/>
    </row>
    <row r="9" spans="1:14" ht="18" customHeight="1" x14ac:dyDescent="0.25">
      <c r="A9" s="72"/>
      <c r="B9" s="159">
        <f>Kontoplan!D19</f>
        <v>1923</v>
      </c>
      <c r="C9" s="161">
        <f>Kontoplan!E19</f>
        <v>0</v>
      </c>
      <c r="D9" s="415">
        <f>INDEX('9. Balanse'!D$8:D$37,MATCH($B9,'9. Balanse'!$B$8:$B$37,0))</f>
        <v>0</v>
      </c>
      <c r="E9" s="415">
        <f>INDEX('9. Balanse'!E$8:E$37,MATCH($B9,'9. Balanse'!$B$8:$B$37,0))</f>
        <v>0</v>
      </c>
      <c r="F9" s="415">
        <f>INDEX('9. Balanse'!F$8:F$37,MATCH($B9,'9. Balanse'!$B$8:$B$37,0))</f>
        <v>0</v>
      </c>
      <c r="G9" s="415">
        <f>INDEX('9. Balanse'!H$8:H$37,MATCH($B9,'9. Balanse'!$B$8:$B$37,0))</f>
        <v>0</v>
      </c>
      <c r="H9" s="345"/>
      <c r="I9" s="72"/>
      <c r="J9" s="72"/>
      <c r="K9" s="72"/>
      <c r="L9" s="72"/>
      <c r="M9" s="72"/>
      <c r="N9" s="72"/>
    </row>
    <row r="10" spans="1:14" ht="18" customHeight="1" x14ac:dyDescent="0.25">
      <c r="A10" s="72"/>
      <c r="B10" s="162">
        <f>Kontoplan!D20</f>
        <v>1950</v>
      </c>
      <c r="C10" s="164" t="str">
        <f>Kontoplan!E20</f>
        <v>Bankinnskudd, skattetrekk</v>
      </c>
      <c r="D10" s="416">
        <f>INDEX('9. Balanse'!D$8:D$37,MATCH($B10,'9. Balanse'!$B$8:$B$37,0))</f>
        <v>0</v>
      </c>
      <c r="E10" s="416">
        <f>INDEX('9. Balanse'!E$8:E$37,MATCH($B10,'9. Balanse'!$B$8:$B$37,0))</f>
        <v>0</v>
      </c>
      <c r="F10" s="416">
        <f>INDEX('9. Balanse'!F$8:F$37,MATCH($B10,'9. Balanse'!$B$8:$B$37,0))</f>
        <v>0</v>
      </c>
      <c r="G10" s="416">
        <f>INDEX('9. Balanse'!H$8:H$37,MATCH($B10,'9. Balanse'!$B$8:$B$37,0))</f>
        <v>0</v>
      </c>
      <c r="H10" s="346"/>
      <c r="I10" s="72"/>
      <c r="J10" s="72"/>
      <c r="K10" s="72"/>
      <c r="L10" s="72"/>
      <c r="M10" s="72"/>
      <c r="N10" s="72"/>
    </row>
    <row r="11" spans="1:14" x14ac:dyDescent="0.25">
      <c r="A11" s="72"/>
      <c r="B11" s="72"/>
      <c r="C11" s="72"/>
      <c r="D11" s="72"/>
      <c r="E11" s="72"/>
      <c r="F11" s="72"/>
      <c r="G11" s="72"/>
      <c r="H11" s="72"/>
      <c r="I11" s="72"/>
      <c r="J11" s="72"/>
      <c r="K11" s="72"/>
      <c r="L11" s="72"/>
      <c r="M11" s="72"/>
      <c r="N11" s="72"/>
    </row>
    <row r="12" spans="1:14" x14ac:dyDescent="0.25">
      <c r="A12" s="72"/>
      <c r="B12" s="242" t="s">
        <v>151</v>
      </c>
      <c r="C12" s="98" t="s">
        <v>61</v>
      </c>
      <c r="D12" s="92" t="s">
        <v>152</v>
      </c>
      <c r="E12" s="98" t="s">
        <v>101</v>
      </c>
      <c r="F12" s="98" t="s">
        <v>26</v>
      </c>
      <c r="G12" s="98" t="s">
        <v>31</v>
      </c>
      <c r="H12" s="98" t="s">
        <v>45</v>
      </c>
      <c r="I12" s="99" t="s">
        <v>102</v>
      </c>
      <c r="J12" s="72"/>
      <c r="K12" s="72"/>
      <c r="L12" s="72"/>
      <c r="M12" s="72"/>
      <c r="N12" s="72"/>
    </row>
    <row r="13" spans="1:14" x14ac:dyDescent="0.25">
      <c r="A13" s="72"/>
      <c r="B13" s="179" t="s">
        <v>167</v>
      </c>
      <c r="C13" s="127"/>
      <c r="D13" s="127"/>
      <c r="E13" s="127"/>
      <c r="F13" s="127"/>
      <c r="G13" s="127"/>
      <c r="H13" s="127"/>
      <c r="J13" s="72"/>
      <c r="K13" s="72"/>
      <c r="L13" s="72"/>
      <c r="M13" s="72"/>
      <c r="N13" s="72"/>
    </row>
    <row r="14" spans="1:14" ht="3.75" customHeight="1" x14ac:dyDescent="0.25">
      <c r="A14" s="72"/>
      <c r="I14" t="s">
        <v>21</v>
      </c>
      <c r="J14" s="72"/>
      <c r="K14" s="72"/>
      <c r="L14" s="72"/>
      <c r="M14" s="72"/>
      <c r="N14" s="72"/>
    </row>
    <row r="15" spans="1:14" x14ac:dyDescent="0.25">
      <c r="A15" s="72"/>
      <c r="I15" s="178"/>
      <c r="J15" s="72"/>
      <c r="K15" s="72"/>
      <c r="L15" s="72"/>
      <c r="M15" s="72"/>
      <c r="N15" s="72"/>
    </row>
    <row r="16" spans="1:14" x14ac:dyDescent="0.25">
      <c r="A16" s="72"/>
      <c r="J16" s="72"/>
      <c r="K16" s="72"/>
      <c r="L16" s="72"/>
      <c r="M16" s="72"/>
      <c r="N16" s="72"/>
    </row>
    <row r="17" spans="1:14" x14ac:dyDescent="0.25">
      <c r="A17" s="72"/>
      <c r="J17" s="72"/>
      <c r="K17" s="72"/>
      <c r="L17" s="72"/>
      <c r="M17" s="72"/>
      <c r="N17" s="72"/>
    </row>
    <row r="18" spans="1:14" ht="15.75" customHeight="1" x14ac:dyDescent="0.25">
      <c r="A18" s="72"/>
      <c r="J18" s="72"/>
      <c r="K18" s="72"/>
      <c r="L18" s="72"/>
      <c r="M18" s="72"/>
      <c r="N18" s="72"/>
    </row>
    <row r="19" spans="1:14" ht="18.75" customHeight="1" x14ac:dyDescent="0.25">
      <c r="A19" s="72"/>
      <c r="J19" s="72"/>
      <c r="K19" s="72"/>
      <c r="L19" s="72"/>
      <c r="M19" s="72"/>
      <c r="N19" s="72"/>
    </row>
    <row r="20" spans="1:14" x14ac:dyDescent="0.25">
      <c r="A20" s="72"/>
      <c r="J20" s="72"/>
      <c r="K20" s="72"/>
      <c r="L20" s="72"/>
      <c r="M20" s="72"/>
      <c r="N20" s="72"/>
    </row>
    <row r="21" spans="1:14" x14ac:dyDescent="0.25">
      <c r="A21" s="72"/>
      <c r="J21" s="72"/>
      <c r="K21" s="72"/>
      <c r="L21" s="72"/>
      <c r="M21" s="72"/>
      <c r="N21" s="72"/>
    </row>
    <row r="22" spans="1:14" x14ac:dyDescent="0.25">
      <c r="A22" s="72"/>
      <c r="J22" s="72"/>
      <c r="K22" s="72"/>
      <c r="L22" s="72"/>
      <c r="M22" s="72"/>
      <c r="N22" s="72"/>
    </row>
    <row r="23" spans="1:14" x14ac:dyDescent="0.25">
      <c r="A23" s="72"/>
      <c r="J23" s="72"/>
      <c r="K23" s="72"/>
      <c r="L23" s="72"/>
      <c r="M23" s="72"/>
      <c r="N23" s="72"/>
    </row>
    <row r="24" spans="1:14" x14ac:dyDescent="0.25">
      <c r="A24" s="72"/>
      <c r="J24" s="72"/>
      <c r="K24" s="72"/>
      <c r="L24" s="72"/>
      <c r="M24" s="72"/>
      <c r="N24" s="72"/>
    </row>
    <row r="25" spans="1:14" x14ac:dyDescent="0.25">
      <c r="A25" s="72"/>
      <c r="J25" s="72"/>
      <c r="K25" s="72"/>
      <c r="L25" s="72"/>
      <c r="M25" s="72"/>
      <c r="N25" s="72"/>
    </row>
    <row r="26" spans="1:14" x14ac:dyDescent="0.25">
      <c r="A26" s="72"/>
      <c r="J26" s="72"/>
      <c r="K26" s="72"/>
      <c r="L26" s="72"/>
      <c r="M26" s="72"/>
      <c r="N26" s="72"/>
    </row>
    <row r="27" spans="1:14" x14ac:dyDescent="0.25">
      <c r="A27" s="72"/>
      <c r="J27" s="72"/>
      <c r="K27" s="72"/>
      <c r="L27" s="72"/>
      <c r="M27" s="72"/>
      <c r="N27" s="72"/>
    </row>
    <row r="28" spans="1:14" x14ac:dyDescent="0.25">
      <c r="A28" s="72"/>
      <c r="J28" s="72"/>
      <c r="K28" s="72"/>
      <c r="L28" s="72"/>
      <c r="M28" s="72"/>
      <c r="N28" s="72"/>
    </row>
    <row r="29" spans="1:14" x14ac:dyDescent="0.25">
      <c r="A29" s="72"/>
      <c r="J29" s="72"/>
      <c r="K29" s="72"/>
      <c r="L29" s="72"/>
      <c r="M29" s="72"/>
      <c r="N29" s="72"/>
    </row>
    <row r="30" spans="1:14" x14ac:dyDescent="0.25">
      <c r="A30" s="72"/>
      <c r="J30" s="72"/>
      <c r="K30" s="72"/>
      <c r="L30" s="72"/>
      <c r="M30" s="72"/>
      <c r="N30" s="72"/>
    </row>
    <row r="31" spans="1:14" x14ac:dyDescent="0.25">
      <c r="A31" s="72"/>
      <c r="J31" s="72"/>
      <c r="K31" s="72"/>
      <c r="L31" s="72"/>
      <c r="M31" s="72"/>
      <c r="N31" s="72"/>
    </row>
    <row r="32" spans="1:14" x14ac:dyDescent="0.25">
      <c r="A32" s="72"/>
      <c r="J32" s="72"/>
      <c r="K32" s="72"/>
      <c r="L32" s="72"/>
      <c r="M32" s="72"/>
      <c r="N32" s="72"/>
    </row>
    <row r="33" spans="1:14" x14ac:dyDescent="0.25">
      <c r="A33" s="72"/>
      <c r="J33" s="72"/>
      <c r="K33" s="72"/>
      <c r="L33" s="72"/>
      <c r="M33" s="72"/>
      <c r="N33" s="72"/>
    </row>
    <row r="34" spans="1:14" x14ac:dyDescent="0.25">
      <c r="A34" s="72"/>
      <c r="J34" s="72"/>
      <c r="K34" s="72"/>
      <c r="L34" s="72"/>
      <c r="M34" s="72"/>
      <c r="N34" s="72"/>
    </row>
    <row r="35" spans="1:14" x14ac:dyDescent="0.25">
      <c r="A35" s="72"/>
      <c r="J35" s="72"/>
      <c r="K35" s="72"/>
      <c r="L35" s="72"/>
      <c r="M35" s="72"/>
      <c r="N35" s="72"/>
    </row>
    <row r="36" spans="1:14" x14ac:dyDescent="0.25">
      <c r="A36" s="72"/>
      <c r="J36" s="72"/>
      <c r="K36" s="72"/>
      <c r="L36" s="72"/>
      <c r="M36" s="72"/>
      <c r="N36" s="72"/>
    </row>
    <row r="37" spans="1:14" x14ac:dyDescent="0.25">
      <c r="A37" s="72"/>
      <c r="J37" s="72"/>
      <c r="K37" s="72"/>
      <c r="L37" s="72"/>
      <c r="M37" s="72"/>
      <c r="N37" s="72"/>
    </row>
    <row r="38" spans="1:14" x14ac:dyDescent="0.25">
      <c r="A38" s="72"/>
      <c r="J38" s="72"/>
      <c r="K38" s="72"/>
      <c r="L38" s="72"/>
      <c r="M38" s="72"/>
      <c r="N38" s="72"/>
    </row>
    <row r="39" spans="1:14" x14ac:dyDescent="0.25">
      <c r="A39" s="72"/>
      <c r="J39" s="72"/>
      <c r="K39" s="72"/>
      <c r="L39" s="72"/>
      <c r="M39" s="72"/>
      <c r="N39" s="72"/>
    </row>
    <row r="40" spans="1:14" x14ac:dyDescent="0.25">
      <c r="A40" s="72"/>
      <c r="J40" s="72"/>
      <c r="K40" s="72"/>
      <c r="L40" s="72"/>
      <c r="M40" s="72"/>
      <c r="N40" s="72"/>
    </row>
    <row r="41" spans="1:14" x14ac:dyDescent="0.25">
      <c r="A41" s="72"/>
      <c r="J41" s="72"/>
      <c r="K41" s="72"/>
      <c r="L41" s="72"/>
      <c r="M41" s="72"/>
      <c r="N41" s="72"/>
    </row>
    <row r="42" spans="1:14" x14ac:dyDescent="0.25">
      <c r="A42" s="72"/>
      <c r="J42" s="72"/>
      <c r="K42" s="72"/>
      <c r="L42" s="72"/>
      <c r="M42" s="72"/>
      <c r="N42" s="72"/>
    </row>
    <row r="43" spans="1:14" x14ac:dyDescent="0.25">
      <c r="A43" s="72"/>
      <c r="J43" s="72"/>
      <c r="K43" s="72"/>
      <c r="L43" s="72"/>
      <c r="M43" s="72"/>
      <c r="N43" s="72"/>
    </row>
    <row r="44" spans="1:14" x14ac:dyDescent="0.25">
      <c r="A44" s="72"/>
      <c r="J44" s="72"/>
      <c r="K44" s="72"/>
      <c r="L44" s="72"/>
      <c r="M44" s="72"/>
      <c r="N44" s="72"/>
    </row>
    <row r="45" spans="1:14" x14ac:dyDescent="0.25">
      <c r="A45" s="72"/>
      <c r="J45" s="72"/>
      <c r="K45" s="72"/>
      <c r="L45" s="72"/>
      <c r="M45" s="72"/>
      <c r="N45" s="72"/>
    </row>
    <row r="46" spans="1:14" x14ac:dyDescent="0.25">
      <c r="A46" s="72"/>
      <c r="J46" s="72"/>
      <c r="K46" s="72"/>
      <c r="L46" s="72"/>
      <c r="M46" s="72"/>
      <c r="N46" s="72"/>
    </row>
    <row r="47" spans="1:14" x14ac:dyDescent="0.25">
      <c r="A47" s="72"/>
      <c r="J47" s="72"/>
      <c r="K47" s="72"/>
      <c r="L47" s="72"/>
      <c r="M47" s="72"/>
      <c r="N47" s="72"/>
    </row>
    <row r="48" spans="1:14" x14ac:dyDescent="0.25">
      <c r="A48" s="72"/>
      <c r="J48" s="72"/>
      <c r="K48" s="72"/>
      <c r="L48" s="72"/>
      <c r="M48" s="72"/>
      <c r="N48" s="72"/>
    </row>
    <row r="49" spans="1:14" x14ac:dyDescent="0.25">
      <c r="A49" s="72"/>
      <c r="J49" s="72"/>
      <c r="K49" s="72"/>
      <c r="L49" s="72"/>
      <c r="M49" s="72"/>
      <c r="N49" s="72"/>
    </row>
    <row r="50" spans="1:14" x14ac:dyDescent="0.25">
      <c r="A50" s="72"/>
      <c r="J50" s="72"/>
      <c r="K50" s="72"/>
      <c r="L50" s="72"/>
      <c r="M50" s="72"/>
      <c r="N50" s="72"/>
    </row>
    <row r="51" spans="1:14" x14ac:dyDescent="0.25">
      <c r="A51" s="72"/>
      <c r="J51" s="72"/>
      <c r="K51" s="72"/>
      <c r="L51" s="72"/>
      <c r="M51" s="72"/>
      <c r="N51" s="72"/>
    </row>
    <row r="52" spans="1:14" x14ac:dyDescent="0.25">
      <c r="A52" s="72"/>
      <c r="J52" s="72"/>
      <c r="K52" s="72"/>
      <c r="L52" s="72"/>
      <c r="M52" s="72"/>
      <c r="N52" s="72"/>
    </row>
    <row r="53" spans="1:14" x14ac:dyDescent="0.25">
      <c r="A53" s="72"/>
      <c r="J53" s="72"/>
      <c r="K53" s="72"/>
      <c r="L53" s="72"/>
      <c r="M53" s="72"/>
      <c r="N53" s="72"/>
    </row>
    <row r="54" spans="1:14" x14ac:dyDescent="0.25">
      <c r="A54" s="72"/>
      <c r="J54" s="72"/>
      <c r="K54" s="72"/>
      <c r="L54" s="72"/>
      <c r="M54" s="72"/>
      <c r="N54" s="72"/>
    </row>
    <row r="55" spans="1:14" x14ac:dyDescent="0.25">
      <c r="A55" s="72"/>
      <c r="J55" s="72"/>
      <c r="K55" s="72"/>
      <c r="L55" s="72"/>
      <c r="M55" s="72"/>
      <c r="N55" s="72"/>
    </row>
    <row r="56" spans="1:14" x14ac:dyDescent="0.25">
      <c r="A56" s="72"/>
      <c r="J56" s="72"/>
      <c r="K56" s="72"/>
      <c r="L56" s="72"/>
      <c r="M56" s="72"/>
      <c r="N56" s="72"/>
    </row>
    <row r="57" spans="1:14" x14ac:dyDescent="0.25">
      <c r="A57" s="72"/>
      <c r="J57" s="72"/>
      <c r="K57" s="72"/>
      <c r="L57" s="72"/>
      <c r="M57" s="72"/>
      <c r="N57" s="72"/>
    </row>
    <row r="58" spans="1:14" x14ac:dyDescent="0.25">
      <c r="A58" s="72"/>
      <c r="J58" s="72"/>
      <c r="K58" s="72"/>
      <c r="L58" s="72"/>
      <c r="M58" s="72"/>
      <c r="N58" s="72"/>
    </row>
    <row r="59" spans="1:14" x14ac:dyDescent="0.25">
      <c r="A59" s="72"/>
      <c r="J59" s="72"/>
      <c r="K59" s="72"/>
      <c r="L59" s="72"/>
      <c r="M59" s="72"/>
      <c r="N59" s="72"/>
    </row>
    <row r="60" spans="1:14" x14ac:dyDescent="0.25">
      <c r="A60" s="72"/>
      <c r="J60" s="72"/>
      <c r="K60" s="72"/>
      <c r="L60" s="72"/>
      <c r="M60" s="72"/>
      <c r="N60" s="72"/>
    </row>
    <row r="61" spans="1:14" x14ac:dyDescent="0.25">
      <c r="A61" s="72"/>
      <c r="J61" s="72"/>
      <c r="K61" s="72"/>
      <c r="L61" s="72"/>
      <c r="M61" s="72"/>
      <c r="N61" s="72"/>
    </row>
    <row r="62" spans="1:14" x14ac:dyDescent="0.25">
      <c r="A62" s="72"/>
      <c r="J62" s="72"/>
      <c r="K62" s="72"/>
      <c r="L62" s="72"/>
      <c r="M62" s="72"/>
      <c r="N62" s="72"/>
    </row>
    <row r="63" spans="1:14" x14ac:dyDescent="0.25">
      <c r="A63" s="72"/>
      <c r="J63" s="72"/>
      <c r="K63" s="72"/>
      <c r="L63" s="72"/>
      <c r="M63" s="72"/>
      <c r="N63" s="72"/>
    </row>
    <row r="64" spans="1:14" x14ac:dyDescent="0.25">
      <c r="A64" s="72"/>
      <c r="J64" s="72"/>
      <c r="K64" s="72"/>
      <c r="L64" s="72"/>
      <c r="M64" s="72"/>
      <c r="N64" s="72"/>
    </row>
    <row r="65" spans="1:14" x14ac:dyDescent="0.25">
      <c r="A65" s="72"/>
      <c r="J65" s="72"/>
      <c r="K65" s="72"/>
      <c r="L65" s="72"/>
      <c r="M65" s="72"/>
      <c r="N65" s="72"/>
    </row>
    <row r="66" spans="1:14" x14ac:dyDescent="0.25">
      <c r="A66" s="72"/>
      <c r="J66" s="72"/>
      <c r="K66" s="72"/>
      <c r="L66" s="72"/>
      <c r="M66" s="72"/>
      <c r="N66" s="72"/>
    </row>
    <row r="67" spans="1:14" x14ac:dyDescent="0.25">
      <c r="A67" s="72"/>
      <c r="J67" s="72"/>
      <c r="K67" s="72"/>
      <c r="L67" s="72"/>
      <c r="M67" s="72"/>
      <c r="N67" s="72"/>
    </row>
    <row r="68" spans="1:14" x14ac:dyDescent="0.25">
      <c r="A68" s="72"/>
      <c r="J68" s="72"/>
      <c r="K68" s="72"/>
      <c r="L68" s="72"/>
      <c r="M68" s="72"/>
      <c r="N68" s="72"/>
    </row>
    <row r="69" spans="1:14" x14ac:dyDescent="0.25">
      <c r="A69" s="72"/>
      <c r="J69" s="72"/>
      <c r="K69" s="72"/>
      <c r="L69" s="72"/>
      <c r="M69" s="72"/>
      <c r="N69" s="72"/>
    </row>
    <row r="70" spans="1:14" x14ac:dyDescent="0.25">
      <c r="A70" s="72"/>
      <c r="J70" s="72"/>
      <c r="K70" s="72"/>
      <c r="L70" s="72"/>
      <c r="M70" s="72"/>
      <c r="N70" s="72"/>
    </row>
    <row r="71" spans="1:14" x14ac:dyDescent="0.25">
      <c r="A71" s="72"/>
      <c r="J71" s="72"/>
      <c r="K71" s="72"/>
      <c r="L71" s="72"/>
      <c r="M71" s="72"/>
      <c r="N71" s="72"/>
    </row>
    <row r="72" spans="1:14" x14ac:dyDescent="0.25">
      <c r="A72" s="72"/>
      <c r="J72" s="72"/>
      <c r="K72" s="72"/>
      <c r="L72" s="72"/>
      <c r="M72" s="72"/>
      <c r="N72" s="72"/>
    </row>
    <row r="73" spans="1:14" x14ac:dyDescent="0.25">
      <c r="A73" s="72"/>
      <c r="J73" s="72"/>
      <c r="K73" s="72"/>
      <c r="L73" s="72"/>
      <c r="M73" s="72"/>
      <c r="N73" s="72"/>
    </row>
    <row r="74" spans="1:14" x14ac:dyDescent="0.25">
      <c r="A74" s="72"/>
      <c r="J74" s="72"/>
      <c r="K74" s="72"/>
      <c r="L74" s="72"/>
      <c r="M74" s="72"/>
      <c r="N74" s="72"/>
    </row>
    <row r="75" spans="1:14" x14ac:dyDescent="0.25">
      <c r="A75" s="72"/>
      <c r="J75" s="72"/>
      <c r="K75" s="72"/>
      <c r="L75" s="72"/>
      <c r="M75" s="72"/>
      <c r="N75" s="72"/>
    </row>
    <row r="76" spans="1:14" x14ac:dyDescent="0.25">
      <c r="A76" s="72"/>
      <c r="J76" s="72"/>
      <c r="K76" s="72"/>
      <c r="L76" s="72"/>
      <c r="M76" s="72"/>
      <c r="N76" s="72"/>
    </row>
    <row r="77" spans="1:14" x14ac:dyDescent="0.25">
      <c r="A77" s="72"/>
      <c r="J77" s="72"/>
      <c r="K77" s="72"/>
      <c r="L77" s="72"/>
      <c r="M77" s="72"/>
      <c r="N77" s="72"/>
    </row>
    <row r="78" spans="1:14" x14ac:dyDescent="0.25">
      <c r="A78" s="72"/>
      <c r="J78" s="72"/>
      <c r="K78" s="72"/>
      <c r="L78" s="72"/>
      <c r="M78" s="72"/>
      <c r="N78" s="72"/>
    </row>
    <row r="79" spans="1:14" x14ac:dyDescent="0.25">
      <c r="A79" s="72"/>
      <c r="J79" s="72"/>
      <c r="K79" s="72"/>
      <c r="L79" s="72"/>
      <c r="M79" s="72"/>
      <c r="N79" s="72"/>
    </row>
    <row r="80" spans="1:14" x14ac:dyDescent="0.25">
      <c r="A80" s="72"/>
      <c r="J80" s="72"/>
      <c r="K80" s="72"/>
      <c r="L80" s="72"/>
      <c r="M80" s="72"/>
      <c r="N80" s="72"/>
    </row>
    <row r="81" spans="1:14" x14ac:dyDescent="0.25">
      <c r="A81" s="72"/>
      <c r="J81" s="72"/>
      <c r="K81" s="72"/>
      <c r="L81" s="72"/>
      <c r="M81" s="72"/>
      <c r="N81" s="72"/>
    </row>
    <row r="82" spans="1:14" x14ac:dyDescent="0.25">
      <c r="A82" s="72"/>
      <c r="J82" s="72"/>
      <c r="K82" s="72"/>
      <c r="L82" s="72"/>
      <c r="M82" s="72"/>
      <c r="N82" s="72"/>
    </row>
    <row r="83" spans="1:14" x14ac:dyDescent="0.25">
      <c r="A83" s="72"/>
      <c r="J83" s="72"/>
      <c r="K83" s="72"/>
      <c r="L83" s="72"/>
      <c r="M83" s="72"/>
      <c r="N83" s="72"/>
    </row>
    <row r="84" spans="1:14" x14ac:dyDescent="0.25">
      <c r="A84" s="72"/>
      <c r="J84" s="72"/>
      <c r="K84" s="72"/>
      <c r="L84" s="72"/>
      <c r="M84" s="72"/>
      <c r="N84" s="72"/>
    </row>
    <row r="85" spans="1:14" x14ac:dyDescent="0.25">
      <c r="A85" s="72"/>
      <c r="J85" s="72"/>
      <c r="K85" s="72"/>
      <c r="L85" s="72"/>
      <c r="M85" s="72"/>
      <c r="N85" s="72"/>
    </row>
    <row r="86" spans="1:14" x14ac:dyDescent="0.25">
      <c r="A86" s="72"/>
      <c r="J86" s="72"/>
      <c r="K86" s="72"/>
      <c r="L86" s="72"/>
      <c r="M86" s="72"/>
      <c r="N86" s="72"/>
    </row>
    <row r="87" spans="1:14" x14ac:dyDescent="0.25">
      <c r="A87" s="72"/>
      <c r="J87" s="72"/>
      <c r="K87" s="72"/>
      <c r="L87" s="72"/>
      <c r="M87" s="72"/>
      <c r="N87" s="72"/>
    </row>
    <row r="88" spans="1:14" x14ac:dyDescent="0.25">
      <c r="A88" s="72"/>
      <c r="J88" s="72"/>
      <c r="K88" s="72"/>
      <c r="L88" s="72"/>
      <c r="M88" s="72"/>
      <c r="N88" s="72"/>
    </row>
    <row r="89" spans="1:14" x14ac:dyDescent="0.25">
      <c r="A89" s="72"/>
      <c r="J89" s="72"/>
      <c r="K89" s="72"/>
      <c r="L89" s="72"/>
      <c r="M89" s="72"/>
      <c r="N89" s="72"/>
    </row>
    <row r="90" spans="1:14" x14ac:dyDescent="0.25">
      <c r="A90" s="72"/>
      <c r="J90" s="72"/>
      <c r="K90" s="72"/>
      <c r="L90" s="72"/>
      <c r="M90" s="72"/>
      <c r="N90" s="72"/>
    </row>
    <row r="91" spans="1:14" x14ac:dyDescent="0.25">
      <c r="A91" s="72"/>
      <c r="J91" s="72"/>
      <c r="K91" s="72"/>
      <c r="L91" s="72"/>
      <c r="M91" s="72"/>
      <c r="N91" s="72"/>
    </row>
    <row r="92" spans="1:14" x14ac:dyDescent="0.25">
      <c r="A92" s="72"/>
      <c r="J92" s="72"/>
      <c r="K92" s="72"/>
      <c r="L92" s="72"/>
      <c r="M92" s="72"/>
      <c r="N92" s="72"/>
    </row>
    <row r="93" spans="1:14" x14ac:dyDescent="0.25">
      <c r="A93" s="72"/>
      <c r="J93" s="72"/>
      <c r="K93" s="72"/>
      <c r="L93" s="72"/>
      <c r="M93" s="72"/>
      <c r="N93" s="72"/>
    </row>
    <row r="94" spans="1:14" x14ac:dyDescent="0.25">
      <c r="A94" s="72"/>
      <c r="J94" s="72"/>
      <c r="K94" s="72"/>
      <c r="L94" s="72"/>
      <c r="M94" s="72"/>
      <c r="N94" s="72"/>
    </row>
    <row r="95" spans="1:14" x14ac:dyDescent="0.25">
      <c r="A95" s="72"/>
      <c r="J95" s="72"/>
      <c r="K95" s="72"/>
      <c r="L95" s="72"/>
      <c r="M95" s="72"/>
      <c r="N95" s="72"/>
    </row>
    <row r="96" spans="1:14" x14ac:dyDescent="0.25">
      <c r="A96" s="72"/>
      <c r="J96" s="72"/>
      <c r="K96" s="72"/>
      <c r="L96" s="72"/>
      <c r="M96" s="72"/>
      <c r="N96" s="72"/>
    </row>
    <row r="97" spans="1:14" x14ac:dyDescent="0.25">
      <c r="A97" s="72"/>
      <c r="J97" s="72"/>
      <c r="K97" s="72"/>
      <c r="L97" s="72"/>
      <c r="M97" s="72"/>
      <c r="N97" s="72"/>
    </row>
    <row r="98" spans="1:14" x14ac:dyDescent="0.25">
      <c r="A98" s="72"/>
      <c r="J98" s="72"/>
      <c r="K98" s="72"/>
      <c r="L98" s="72"/>
      <c r="M98" s="72"/>
      <c r="N98" s="72"/>
    </row>
    <row r="99" spans="1:14" x14ac:dyDescent="0.25">
      <c r="A99" s="72"/>
      <c r="J99" s="72"/>
      <c r="K99" s="72"/>
      <c r="L99" s="72"/>
      <c r="M99" s="72"/>
      <c r="N99" s="72"/>
    </row>
    <row r="100" spans="1:14" x14ac:dyDescent="0.25">
      <c r="A100" s="72"/>
      <c r="J100" s="72"/>
      <c r="K100" s="72"/>
      <c r="L100" s="72"/>
      <c r="M100" s="72"/>
      <c r="N100" s="72"/>
    </row>
    <row r="101" spans="1:14" x14ac:dyDescent="0.25">
      <c r="A101" s="72"/>
      <c r="J101" s="72"/>
      <c r="K101" s="72"/>
      <c r="L101" s="72"/>
      <c r="M101" s="72"/>
      <c r="N101" s="72"/>
    </row>
    <row r="102" spans="1:14" x14ac:dyDescent="0.25">
      <c r="A102" s="72"/>
      <c r="J102" s="72"/>
      <c r="K102" s="72"/>
      <c r="L102" s="72"/>
      <c r="M102" s="72"/>
      <c r="N102" s="72"/>
    </row>
    <row r="103" spans="1:14" x14ac:dyDescent="0.25">
      <c r="A103" s="72"/>
      <c r="J103" s="72"/>
      <c r="K103" s="72"/>
      <c r="L103" s="72"/>
      <c r="M103" s="72"/>
      <c r="N103" s="72"/>
    </row>
    <row r="104" spans="1:14" x14ac:dyDescent="0.25">
      <c r="A104" s="72"/>
      <c r="J104" s="72"/>
      <c r="K104" s="72"/>
      <c r="L104" s="72"/>
      <c r="M104" s="72"/>
      <c r="N104" s="72"/>
    </row>
    <row r="105" spans="1:14" x14ac:dyDescent="0.25">
      <c r="A105" s="72"/>
      <c r="J105" s="72"/>
      <c r="K105" s="72"/>
      <c r="L105" s="72"/>
      <c r="M105" s="72"/>
      <c r="N105" s="72"/>
    </row>
    <row r="106" spans="1:14" x14ac:dyDescent="0.25">
      <c r="A106" s="72"/>
      <c r="J106" s="72"/>
      <c r="K106" s="72"/>
      <c r="L106" s="72"/>
      <c r="M106" s="72"/>
      <c r="N106" s="72"/>
    </row>
    <row r="107" spans="1:14" x14ac:dyDescent="0.25">
      <c r="A107" s="72"/>
      <c r="J107" s="72"/>
      <c r="K107" s="72"/>
      <c r="L107" s="72"/>
      <c r="M107" s="72"/>
      <c r="N107" s="72"/>
    </row>
    <row r="108" spans="1:14" x14ac:dyDescent="0.25">
      <c r="A108" s="72"/>
      <c r="J108" s="72"/>
      <c r="K108" s="72"/>
      <c r="L108" s="72"/>
      <c r="M108" s="72"/>
      <c r="N108" s="72"/>
    </row>
    <row r="109" spans="1:14" x14ac:dyDescent="0.25">
      <c r="A109" s="72"/>
      <c r="J109" s="72"/>
      <c r="K109" s="72"/>
      <c r="L109" s="72"/>
      <c r="M109" s="72"/>
      <c r="N109" s="72"/>
    </row>
    <row r="110" spans="1:14" x14ac:dyDescent="0.25">
      <c r="A110" s="72"/>
      <c r="J110" s="72"/>
      <c r="K110" s="72"/>
      <c r="L110" s="72"/>
      <c r="M110" s="72"/>
      <c r="N110" s="72"/>
    </row>
    <row r="111" spans="1:14" x14ac:dyDescent="0.25">
      <c r="A111" s="72"/>
      <c r="J111" s="72"/>
      <c r="K111" s="72"/>
      <c r="L111" s="72"/>
      <c r="M111" s="72"/>
      <c r="N111" s="72"/>
    </row>
    <row r="112" spans="1:14" x14ac:dyDescent="0.25">
      <c r="A112" s="72"/>
      <c r="J112" s="72"/>
      <c r="K112" s="72"/>
      <c r="L112" s="72"/>
      <c r="M112" s="72"/>
      <c r="N112" s="72"/>
    </row>
    <row r="113" spans="1:14" x14ac:dyDescent="0.25">
      <c r="A113" s="72"/>
      <c r="J113" s="72"/>
      <c r="K113" s="72"/>
      <c r="L113" s="72"/>
      <c r="M113" s="72"/>
      <c r="N113" s="72"/>
    </row>
    <row r="114" spans="1:14" x14ac:dyDescent="0.25">
      <c r="A114" s="72"/>
      <c r="J114" s="72"/>
      <c r="K114" s="72"/>
      <c r="L114" s="72"/>
      <c r="M114" s="72"/>
      <c r="N114" s="72"/>
    </row>
    <row r="115" spans="1:14" x14ac:dyDescent="0.25">
      <c r="A115" s="72"/>
      <c r="J115" s="72"/>
      <c r="K115" s="72"/>
      <c r="L115" s="72"/>
      <c r="M115" s="72"/>
      <c r="N115" s="72"/>
    </row>
    <row r="116" spans="1:14" x14ac:dyDescent="0.25">
      <c r="A116" s="72"/>
      <c r="B116" s="72"/>
      <c r="C116" s="72"/>
      <c r="D116" s="72"/>
      <c r="E116" s="72"/>
      <c r="F116" s="72"/>
      <c r="G116" s="72"/>
      <c r="H116" s="72"/>
      <c r="I116" s="72"/>
      <c r="J116" s="72"/>
      <c r="K116" s="72"/>
      <c r="L116" s="72"/>
      <c r="M116" s="72"/>
      <c r="N116" s="72"/>
    </row>
    <row r="117" spans="1:14" x14ac:dyDescent="0.25">
      <c r="A117" s="72"/>
      <c r="B117" s="72"/>
      <c r="C117" s="72"/>
      <c r="D117" s="72"/>
      <c r="E117" s="72"/>
      <c r="F117" s="72"/>
      <c r="G117" s="72"/>
      <c r="H117" s="72"/>
      <c r="I117" s="72"/>
      <c r="J117" s="72"/>
      <c r="K117" s="72"/>
      <c r="L117" s="72"/>
      <c r="M117" s="72"/>
      <c r="N117" s="72"/>
    </row>
    <row r="118" spans="1:14" x14ac:dyDescent="0.25">
      <c r="A118" s="72"/>
      <c r="B118" s="72"/>
      <c r="C118" s="72"/>
      <c r="D118" s="72"/>
      <c r="E118" s="72"/>
      <c r="F118" s="72"/>
      <c r="G118" s="72"/>
      <c r="H118" s="72"/>
      <c r="I118" s="72"/>
      <c r="J118" s="72"/>
      <c r="K118" s="72"/>
      <c r="L118" s="72"/>
      <c r="M118" s="72"/>
      <c r="N118" s="72"/>
    </row>
    <row r="119" spans="1:14" x14ac:dyDescent="0.25">
      <c r="A119" s="72"/>
      <c r="B119" s="72"/>
      <c r="C119" s="72"/>
      <c r="D119" s="72"/>
      <c r="E119" s="72"/>
      <c r="F119" s="72"/>
      <c r="G119" s="72"/>
      <c r="H119" s="72"/>
      <c r="I119" s="72"/>
      <c r="J119" s="72"/>
      <c r="K119" s="72"/>
      <c r="L119" s="72"/>
      <c r="M119" s="72"/>
      <c r="N119" s="72"/>
    </row>
    <row r="120" spans="1:14" x14ac:dyDescent="0.25">
      <c r="A120" s="72"/>
      <c r="B120" s="72"/>
      <c r="C120" s="72"/>
      <c r="D120" s="72"/>
      <c r="E120" s="72"/>
      <c r="F120" s="72"/>
      <c r="G120" s="72"/>
      <c r="H120" s="72"/>
      <c r="I120" s="72"/>
      <c r="J120" s="72"/>
      <c r="K120" s="72"/>
      <c r="L120" s="72"/>
      <c r="M120" s="72"/>
      <c r="N120" s="72"/>
    </row>
    <row r="121" spans="1:14" x14ac:dyDescent="0.25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</row>
    <row r="122" spans="1:14" x14ac:dyDescent="0.25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</row>
    <row r="123" spans="1:14" x14ac:dyDescent="0.25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</row>
    <row r="124" spans="1:14" x14ac:dyDescent="0.25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</row>
    <row r="125" spans="1:14" x14ac:dyDescent="0.25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</row>
    <row r="126" spans="1:14" x14ac:dyDescent="0.25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</row>
    <row r="127" spans="1:14" x14ac:dyDescent="0.25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</row>
    <row r="128" spans="1:14" x14ac:dyDescent="0.25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</row>
    <row r="129" spans="1:14" x14ac:dyDescent="0.25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</row>
    <row r="130" spans="1:14" x14ac:dyDescent="0.25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</row>
    <row r="131" spans="1:14" x14ac:dyDescent="0.25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</row>
    <row r="132" spans="1:14" x14ac:dyDescent="0.25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</row>
    <row r="133" spans="1:14" x14ac:dyDescent="0.25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</row>
    <row r="134" spans="1:14" x14ac:dyDescent="0.25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</row>
    <row r="135" spans="1:14" x14ac:dyDescent="0.25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</row>
    <row r="136" spans="1:14" x14ac:dyDescent="0.25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</row>
    <row r="137" spans="1:14" x14ac:dyDescent="0.25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</row>
    <row r="138" spans="1:14" x14ac:dyDescent="0.25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</row>
    <row r="139" spans="1:14" x14ac:dyDescent="0.25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</row>
    <row r="140" spans="1:14" x14ac:dyDescent="0.25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</row>
    <row r="141" spans="1:14" x14ac:dyDescent="0.25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</row>
    <row r="142" spans="1:14" x14ac:dyDescent="0.25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</row>
    <row r="143" spans="1:14" x14ac:dyDescent="0.25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</row>
    <row r="144" spans="1:14" x14ac:dyDescent="0.25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</row>
    <row r="145" spans="1:14" x14ac:dyDescent="0.25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</row>
    <row r="146" spans="1:14" x14ac:dyDescent="0.25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</row>
    <row r="147" spans="1:14" x14ac:dyDescent="0.25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</row>
    <row r="148" spans="1:14" x14ac:dyDescent="0.25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</row>
    <row r="149" spans="1:14" x14ac:dyDescent="0.25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</row>
    <row r="150" spans="1:14" x14ac:dyDescent="0.25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</row>
    <row r="151" spans="1:14" x14ac:dyDescent="0.25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</row>
    <row r="152" spans="1:14" x14ac:dyDescent="0.25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</row>
    <row r="153" spans="1:14" x14ac:dyDescent="0.25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</row>
    <row r="154" spans="1:14" x14ac:dyDescent="0.25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</row>
    <row r="155" spans="1:14" x14ac:dyDescent="0.25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</row>
    <row r="156" spans="1:14" x14ac:dyDescent="0.25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</row>
    <row r="157" spans="1:14" x14ac:dyDescent="0.25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</row>
    <row r="158" spans="1:14" x14ac:dyDescent="0.25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</row>
    <row r="159" spans="1:14" x14ac:dyDescent="0.25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</row>
    <row r="160" spans="1:14" x14ac:dyDescent="0.25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</row>
    <row r="161" spans="1:14" x14ac:dyDescent="0.25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</row>
    <row r="162" spans="1:14" x14ac:dyDescent="0.25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</row>
    <row r="163" spans="1:14" x14ac:dyDescent="0.25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</row>
    <row r="164" spans="1:14" x14ac:dyDescent="0.25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</row>
    <row r="165" spans="1:14" x14ac:dyDescent="0.25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</row>
    <row r="166" spans="1:14" x14ac:dyDescent="0.25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</row>
    <row r="167" spans="1:14" x14ac:dyDescent="0.25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</row>
    <row r="168" spans="1:14" x14ac:dyDescent="0.25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</row>
    <row r="169" spans="1:14" x14ac:dyDescent="0.25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</row>
    <row r="170" spans="1:14" x14ac:dyDescent="0.25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</row>
    <row r="171" spans="1:14" x14ac:dyDescent="0.25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</row>
    <row r="172" spans="1:14" x14ac:dyDescent="0.25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</row>
    <row r="173" spans="1:14" x14ac:dyDescent="0.25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</row>
    <row r="174" spans="1:14" x14ac:dyDescent="0.25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</row>
    <row r="175" spans="1:14" x14ac:dyDescent="0.25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</row>
    <row r="176" spans="1:14" x14ac:dyDescent="0.25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</row>
    <row r="177" spans="1:14" x14ac:dyDescent="0.25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</row>
    <row r="178" spans="1:14" x14ac:dyDescent="0.25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</row>
    <row r="179" spans="1:14" x14ac:dyDescent="0.25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</row>
    <row r="180" spans="1:14" x14ac:dyDescent="0.25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</row>
    <row r="181" spans="1:14" x14ac:dyDescent="0.25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</row>
    <row r="182" spans="1:14" x14ac:dyDescent="0.25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</row>
    <row r="183" spans="1:14" x14ac:dyDescent="0.25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</row>
    <row r="184" spans="1:14" x14ac:dyDescent="0.25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</row>
    <row r="185" spans="1:14" x14ac:dyDescent="0.25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</row>
    <row r="186" spans="1:14" x14ac:dyDescent="0.25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</row>
    <row r="187" spans="1:14" x14ac:dyDescent="0.25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</row>
    <row r="188" spans="1:14" x14ac:dyDescent="0.25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</row>
    <row r="189" spans="1:14" x14ac:dyDescent="0.25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</row>
    <row r="190" spans="1:14" x14ac:dyDescent="0.25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</row>
    <row r="191" spans="1:14" x14ac:dyDescent="0.25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</row>
    <row r="192" spans="1:14" x14ac:dyDescent="0.25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</row>
    <row r="193" spans="1:14" x14ac:dyDescent="0.25">
      <c r="A193" s="72"/>
      <c r="B193" s="72"/>
      <c r="C193" s="72"/>
      <c r="D193" s="72"/>
      <c r="E193" s="72"/>
      <c r="F193" s="72"/>
      <c r="G193" s="72"/>
      <c r="H193" s="72"/>
      <c r="I193" s="72"/>
      <c r="J193" s="72"/>
      <c r="K193" s="72"/>
      <c r="L193" s="72"/>
      <c r="M193" s="72"/>
      <c r="N193" s="72"/>
    </row>
    <row r="194" spans="1:14" x14ac:dyDescent="0.25">
      <c r="A194" s="72"/>
      <c r="B194" s="72"/>
      <c r="C194" s="72"/>
      <c r="D194" s="72"/>
      <c r="E194" s="72"/>
      <c r="F194" s="72"/>
      <c r="G194" s="72"/>
      <c r="H194" s="72"/>
      <c r="I194" s="72"/>
      <c r="J194" s="72"/>
      <c r="K194" s="72"/>
      <c r="L194" s="72"/>
      <c r="M194" s="72"/>
      <c r="N194" s="72"/>
    </row>
    <row r="195" spans="1:14" x14ac:dyDescent="0.25">
      <c r="A195" s="72"/>
      <c r="B195" s="72"/>
      <c r="C195" s="72"/>
      <c r="D195" s="72"/>
      <c r="E195" s="72"/>
      <c r="F195" s="72"/>
      <c r="G195" s="72"/>
      <c r="H195" s="72"/>
      <c r="I195" s="72"/>
      <c r="J195" s="72"/>
      <c r="K195" s="72"/>
      <c r="L195" s="72"/>
      <c r="M195" s="72"/>
      <c r="N195" s="72"/>
    </row>
    <row r="196" spans="1:14" x14ac:dyDescent="0.25">
      <c r="A196" s="72"/>
      <c r="B196" s="72"/>
      <c r="C196" s="72"/>
      <c r="D196" s="72"/>
      <c r="E196" s="72"/>
      <c r="F196" s="72"/>
      <c r="G196" s="72"/>
      <c r="H196" s="72"/>
      <c r="I196" s="72"/>
      <c r="J196" s="72"/>
      <c r="K196" s="72"/>
      <c r="L196" s="72"/>
      <c r="M196" s="72"/>
      <c r="N196" s="72"/>
    </row>
    <row r="197" spans="1:14" x14ac:dyDescent="0.25">
      <c r="A197" s="72"/>
      <c r="B197" s="72"/>
      <c r="C197" s="72"/>
      <c r="D197" s="72"/>
      <c r="E197" s="72"/>
      <c r="F197" s="72"/>
      <c r="G197" s="72"/>
      <c r="H197" s="72"/>
      <c r="I197" s="72"/>
      <c r="J197" s="72"/>
      <c r="K197" s="72"/>
      <c r="L197" s="72"/>
      <c r="M197" s="72"/>
      <c r="N197" s="72"/>
    </row>
    <row r="198" spans="1:14" x14ac:dyDescent="0.25">
      <c r="A198" s="72"/>
      <c r="B198" s="72"/>
      <c r="C198" s="72"/>
      <c r="D198" s="72"/>
      <c r="E198" s="72"/>
      <c r="F198" s="72"/>
      <c r="G198" s="72"/>
      <c r="H198" s="72"/>
      <c r="I198" s="72"/>
      <c r="J198" s="72"/>
      <c r="K198" s="72"/>
      <c r="L198" s="72"/>
      <c r="M198" s="72"/>
      <c r="N198" s="72"/>
    </row>
    <row r="199" spans="1:14" x14ac:dyDescent="0.25">
      <c r="A199" s="72"/>
      <c r="B199" s="72"/>
      <c r="C199" s="72"/>
      <c r="D199" s="72"/>
      <c r="E199" s="72"/>
      <c r="F199" s="72"/>
      <c r="G199" s="72"/>
      <c r="H199" s="72"/>
      <c r="I199" s="72"/>
      <c r="J199" s="72"/>
      <c r="K199" s="72"/>
      <c r="L199" s="72"/>
      <c r="M199" s="72"/>
      <c r="N199" s="72"/>
    </row>
    <row r="200" spans="1:14" x14ac:dyDescent="0.25">
      <c r="A200" s="72"/>
      <c r="B200" s="72"/>
      <c r="C200" s="72"/>
      <c r="D200" s="72"/>
      <c r="E200" s="72"/>
      <c r="F200" s="72"/>
      <c r="G200" s="72"/>
      <c r="H200" s="72"/>
      <c r="I200" s="72"/>
      <c r="J200" s="72"/>
      <c r="K200" s="72"/>
      <c r="L200" s="72"/>
      <c r="M200" s="72"/>
      <c r="N200" s="72"/>
    </row>
    <row r="201" spans="1:14" x14ac:dyDescent="0.25">
      <c r="A201" s="72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</row>
    <row r="202" spans="1:14" x14ac:dyDescent="0.25">
      <c r="A202" s="72"/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</row>
    <row r="203" spans="1:14" x14ac:dyDescent="0.25">
      <c r="A203" s="72"/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</row>
    <row r="204" spans="1:14" x14ac:dyDescent="0.25">
      <c r="A204" s="72"/>
      <c r="B204" s="72"/>
      <c r="C204" s="72"/>
      <c r="D204" s="72"/>
      <c r="E204" s="72"/>
      <c r="F204" s="72"/>
      <c r="G204" s="72"/>
      <c r="H204" s="72"/>
      <c r="I204" s="72"/>
      <c r="J204" s="72"/>
      <c r="K204" s="72"/>
      <c r="L204" s="72"/>
      <c r="M204" s="72"/>
      <c r="N204" s="72"/>
    </row>
    <row r="205" spans="1:14" x14ac:dyDescent="0.25">
      <c r="A205" s="72"/>
      <c r="B205" s="72"/>
      <c r="C205" s="72"/>
      <c r="D205" s="72"/>
      <c r="E205" s="72"/>
      <c r="F205" s="72"/>
      <c r="G205" s="72"/>
      <c r="H205" s="72"/>
      <c r="I205" s="72"/>
      <c r="J205" s="72"/>
      <c r="K205" s="72"/>
      <c r="L205" s="72"/>
      <c r="M205" s="72"/>
      <c r="N205" s="72"/>
    </row>
    <row r="206" spans="1:14" x14ac:dyDescent="0.25">
      <c r="A206" s="72"/>
      <c r="B206" s="72"/>
      <c r="C206" s="72"/>
      <c r="D206" s="72"/>
      <c r="E206" s="72"/>
      <c r="F206" s="72"/>
      <c r="G206" s="72"/>
      <c r="H206" s="72"/>
      <c r="I206" s="72"/>
      <c r="J206" s="72"/>
      <c r="K206" s="72"/>
      <c r="L206" s="72"/>
      <c r="M206" s="72"/>
      <c r="N206" s="72"/>
    </row>
    <row r="207" spans="1:14" x14ac:dyDescent="0.25">
      <c r="A207" s="72"/>
      <c r="B207" s="72"/>
      <c r="C207" s="72"/>
      <c r="D207" s="72"/>
      <c r="E207" s="72"/>
      <c r="F207" s="72"/>
      <c r="G207" s="72"/>
      <c r="H207" s="72"/>
      <c r="I207" s="72"/>
      <c r="J207" s="72"/>
      <c r="K207" s="72"/>
      <c r="L207" s="72"/>
      <c r="M207" s="72"/>
      <c r="N207" s="72"/>
    </row>
    <row r="208" spans="1:14" x14ac:dyDescent="0.25">
      <c r="A208" s="72"/>
      <c r="B208" s="72"/>
      <c r="C208" s="72"/>
      <c r="D208" s="72"/>
      <c r="E208" s="72"/>
      <c r="F208" s="72"/>
      <c r="G208" s="72"/>
      <c r="H208" s="72"/>
      <c r="I208" s="72"/>
      <c r="J208" s="72"/>
      <c r="K208" s="72"/>
      <c r="L208" s="72"/>
      <c r="M208" s="72"/>
      <c r="N208" s="72"/>
    </row>
    <row r="209" spans="1:14" x14ac:dyDescent="0.25">
      <c r="A209" s="72"/>
      <c r="B209" s="72"/>
      <c r="C209" s="72"/>
      <c r="D209" s="72"/>
      <c r="E209" s="72"/>
      <c r="F209" s="72"/>
      <c r="G209" s="72"/>
      <c r="H209" s="72"/>
      <c r="I209" s="72"/>
      <c r="J209" s="72"/>
      <c r="K209" s="72"/>
      <c r="L209" s="72"/>
      <c r="M209" s="72"/>
      <c r="N209" s="72"/>
    </row>
    <row r="210" spans="1:14" x14ac:dyDescent="0.25">
      <c r="A210" s="72"/>
      <c r="B210" s="72"/>
      <c r="C210" s="72"/>
      <c r="D210" s="72"/>
      <c r="E210" s="72"/>
      <c r="F210" s="72"/>
      <c r="G210" s="72"/>
      <c r="H210" s="72"/>
      <c r="I210" s="72"/>
      <c r="J210" s="72"/>
      <c r="K210" s="72"/>
      <c r="L210" s="72"/>
      <c r="M210" s="72"/>
      <c r="N210" s="72"/>
    </row>
    <row r="211" spans="1:14" x14ac:dyDescent="0.25">
      <c r="A211" s="72"/>
      <c r="B211" s="72"/>
      <c r="C211" s="72"/>
      <c r="D211" s="72"/>
      <c r="E211" s="72"/>
      <c r="F211" s="72"/>
      <c r="G211" s="72"/>
      <c r="H211" s="72"/>
      <c r="I211" s="72"/>
      <c r="J211" s="72"/>
      <c r="K211" s="72"/>
      <c r="L211" s="72"/>
      <c r="M211" s="72"/>
      <c r="N211" s="72"/>
    </row>
    <row r="212" spans="1:14" x14ac:dyDescent="0.25">
      <c r="A212" s="72"/>
      <c r="B212" s="72"/>
      <c r="C212" s="72"/>
      <c r="D212" s="72"/>
      <c r="E212" s="72"/>
      <c r="F212" s="72"/>
      <c r="G212" s="72"/>
      <c r="H212" s="72"/>
      <c r="I212" s="72"/>
      <c r="J212" s="72"/>
      <c r="K212" s="72"/>
      <c r="L212" s="72"/>
      <c r="M212" s="72"/>
      <c r="N212" s="72"/>
    </row>
    <row r="213" spans="1:14" x14ac:dyDescent="0.25">
      <c r="A213" s="72"/>
      <c r="B213" s="72"/>
      <c r="C213" s="72"/>
      <c r="D213" s="72"/>
      <c r="E213" s="72"/>
      <c r="F213" s="72"/>
      <c r="G213" s="72"/>
      <c r="H213" s="72"/>
      <c r="I213" s="72"/>
      <c r="J213" s="72"/>
      <c r="K213" s="72"/>
      <c r="L213" s="72"/>
      <c r="M213" s="72"/>
      <c r="N213" s="72"/>
    </row>
    <row r="214" spans="1:14" x14ac:dyDescent="0.25">
      <c r="A214" s="72"/>
      <c r="B214" s="72"/>
      <c r="C214" s="72"/>
      <c r="D214" s="72"/>
      <c r="E214" s="72"/>
      <c r="F214" s="72"/>
      <c r="G214" s="72"/>
      <c r="H214" s="72"/>
      <c r="I214" s="72"/>
      <c r="J214" s="72"/>
      <c r="K214" s="72"/>
      <c r="L214" s="72"/>
      <c r="M214" s="72"/>
      <c r="N214" s="72"/>
    </row>
    <row r="215" spans="1:14" x14ac:dyDescent="0.25">
      <c r="A215" s="72"/>
      <c r="B215" s="72"/>
      <c r="C215" s="72"/>
      <c r="D215" s="72"/>
      <c r="E215" s="72"/>
      <c r="F215" s="72"/>
      <c r="G215" s="72"/>
      <c r="H215" s="72"/>
      <c r="I215" s="72"/>
      <c r="J215" s="72"/>
      <c r="K215" s="72"/>
      <c r="L215" s="72"/>
      <c r="M215" s="72"/>
      <c r="N215" s="72"/>
    </row>
    <row r="216" spans="1:14" x14ac:dyDescent="0.25">
      <c r="A216" s="72"/>
      <c r="B216" s="72"/>
      <c r="C216" s="72"/>
      <c r="D216" s="72"/>
      <c r="E216" s="72"/>
      <c r="F216" s="72"/>
      <c r="G216" s="72"/>
      <c r="H216" s="72"/>
      <c r="I216" s="72"/>
      <c r="J216" s="72"/>
      <c r="K216" s="72"/>
      <c r="L216" s="72"/>
      <c r="M216" s="72"/>
      <c r="N216" s="72"/>
    </row>
    <row r="217" spans="1:14" x14ac:dyDescent="0.25">
      <c r="A217" s="72"/>
      <c r="B217" s="72"/>
      <c r="C217" s="72"/>
      <c r="D217" s="72"/>
      <c r="E217" s="72"/>
      <c r="F217" s="72"/>
      <c r="G217" s="72"/>
      <c r="H217" s="72"/>
      <c r="I217" s="72"/>
      <c r="J217" s="72"/>
      <c r="K217" s="72"/>
      <c r="L217" s="72"/>
      <c r="M217" s="72"/>
      <c r="N217" s="72"/>
    </row>
    <row r="218" spans="1:14" x14ac:dyDescent="0.25">
      <c r="A218" s="72"/>
      <c r="B218" s="72"/>
      <c r="C218" s="72"/>
      <c r="D218" s="72"/>
      <c r="E218" s="72"/>
      <c r="F218" s="72"/>
      <c r="G218" s="72"/>
      <c r="H218" s="72"/>
      <c r="I218" s="72"/>
      <c r="J218" s="72"/>
      <c r="K218" s="72"/>
      <c r="L218" s="72"/>
      <c r="M218" s="72"/>
      <c r="N218" s="72"/>
    </row>
    <row r="219" spans="1:14" x14ac:dyDescent="0.25">
      <c r="A219" s="72"/>
      <c r="B219" s="72"/>
      <c r="C219" s="72"/>
      <c r="D219" s="72"/>
      <c r="E219" s="72"/>
      <c r="F219" s="72"/>
      <c r="G219" s="72"/>
      <c r="H219" s="72"/>
      <c r="I219" s="72"/>
      <c r="J219" s="72"/>
      <c r="K219" s="72"/>
      <c r="L219" s="72"/>
      <c r="M219" s="72"/>
      <c r="N219" s="72"/>
    </row>
    <row r="220" spans="1:14" x14ac:dyDescent="0.25">
      <c r="A220" s="72"/>
      <c r="B220" s="72"/>
      <c r="C220" s="72"/>
      <c r="D220" s="72"/>
      <c r="E220" s="72"/>
      <c r="F220" s="72"/>
      <c r="G220" s="72"/>
      <c r="H220" s="72"/>
      <c r="I220" s="72"/>
      <c r="J220" s="72"/>
      <c r="K220" s="72"/>
      <c r="L220" s="72"/>
      <c r="M220" s="72"/>
      <c r="N220" s="72"/>
    </row>
    <row r="221" spans="1:14" x14ac:dyDescent="0.25">
      <c r="A221" s="72"/>
      <c r="B221" s="72"/>
      <c r="C221" s="72"/>
      <c r="D221" s="72"/>
      <c r="E221" s="72"/>
      <c r="F221" s="72"/>
      <c r="G221" s="72"/>
      <c r="H221" s="72"/>
      <c r="I221" s="72"/>
      <c r="J221" s="72"/>
      <c r="K221" s="72"/>
      <c r="L221" s="72"/>
      <c r="M221" s="72"/>
      <c r="N221" s="72"/>
    </row>
    <row r="222" spans="1:14" x14ac:dyDescent="0.25">
      <c r="A222" s="72"/>
      <c r="B222" s="72"/>
      <c r="C222" s="72"/>
      <c r="D222" s="72"/>
      <c r="E222" s="72"/>
      <c r="F222" s="72"/>
      <c r="G222" s="72"/>
      <c r="H222" s="72"/>
      <c r="I222" s="72"/>
      <c r="J222" s="72"/>
      <c r="K222" s="72"/>
      <c r="L222" s="72"/>
      <c r="M222" s="72"/>
      <c r="N222" s="72"/>
    </row>
    <row r="223" spans="1:14" x14ac:dyDescent="0.25">
      <c r="A223" s="72"/>
      <c r="B223" s="72"/>
      <c r="C223" s="72"/>
      <c r="D223" s="72"/>
      <c r="E223" s="72"/>
      <c r="F223" s="72"/>
      <c r="G223" s="72"/>
      <c r="H223" s="72"/>
      <c r="I223" s="72"/>
      <c r="J223" s="72"/>
      <c r="K223" s="72"/>
      <c r="L223" s="72"/>
      <c r="M223" s="72"/>
      <c r="N223" s="72"/>
    </row>
    <row r="224" spans="1:14" x14ac:dyDescent="0.25">
      <c r="A224" s="72"/>
      <c r="B224" s="72"/>
      <c r="C224" s="72"/>
      <c r="D224" s="72"/>
      <c r="E224" s="72"/>
      <c r="F224" s="72"/>
      <c r="G224" s="72"/>
      <c r="H224" s="72"/>
      <c r="I224" s="72"/>
      <c r="J224" s="72"/>
      <c r="K224" s="72"/>
      <c r="L224" s="72"/>
      <c r="M224" s="72"/>
      <c r="N224" s="72"/>
    </row>
    <row r="225" spans="1:14" x14ac:dyDescent="0.25">
      <c r="A225" s="72"/>
      <c r="B225" s="72"/>
      <c r="C225" s="72"/>
      <c r="D225" s="72"/>
      <c r="E225" s="72"/>
      <c r="F225" s="72"/>
      <c r="G225" s="72"/>
      <c r="H225" s="72"/>
      <c r="I225" s="72"/>
      <c r="J225" s="72"/>
      <c r="K225" s="72"/>
      <c r="L225" s="72"/>
      <c r="M225" s="72"/>
      <c r="N225" s="72"/>
    </row>
    <row r="226" spans="1:14" x14ac:dyDescent="0.25">
      <c r="A226" s="72"/>
      <c r="B226" s="72"/>
      <c r="C226" s="72"/>
      <c r="D226" s="72"/>
      <c r="E226" s="72"/>
      <c r="F226" s="72"/>
      <c r="G226" s="72"/>
      <c r="H226" s="72"/>
      <c r="I226" s="72"/>
      <c r="J226" s="72"/>
      <c r="K226" s="72"/>
      <c r="L226" s="72"/>
      <c r="M226" s="72"/>
      <c r="N226" s="72"/>
    </row>
    <row r="227" spans="1:14" x14ac:dyDescent="0.25">
      <c r="A227" s="72"/>
      <c r="B227" s="72"/>
      <c r="C227" s="72"/>
      <c r="D227" s="72"/>
      <c r="E227" s="72"/>
      <c r="F227" s="72"/>
      <c r="G227" s="72"/>
      <c r="H227" s="72"/>
      <c r="I227" s="72"/>
      <c r="J227" s="72"/>
      <c r="K227" s="72"/>
      <c r="L227" s="72"/>
      <c r="M227" s="72"/>
      <c r="N227" s="72"/>
    </row>
    <row r="228" spans="1:14" x14ac:dyDescent="0.25">
      <c r="A228" s="72"/>
      <c r="B228" s="72"/>
      <c r="C228" s="72"/>
      <c r="D228" s="72"/>
      <c r="E228" s="72"/>
      <c r="F228" s="72"/>
      <c r="G228" s="72"/>
      <c r="H228" s="72"/>
      <c r="I228" s="72"/>
      <c r="J228" s="72"/>
      <c r="K228" s="72"/>
      <c r="L228" s="72"/>
      <c r="M228" s="72"/>
      <c r="N228" s="72"/>
    </row>
    <row r="229" spans="1:14" x14ac:dyDescent="0.25">
      <c r="A229" s="72"/>
      <c r="B229" s="72"/>
      <c r="C229" s="72"/>
      <c r="D229" s="72"/>
      <c r="E229" s="72"/>
      <c r="F229" s="72"/>
      <c r="G229" s="72"/>
      <c r="H229" s="72"/>
      <c r="I229" s="72"/>
      <c r="J229" s="72"/>
      <c r="K229" s="72"/>
      <c r="L229" s="72"/>
      <c r="M229" s="72"/>
      <c r="N229" s="72"/>
    </row>
    <row r="230" spans="1:14" x14ac:dyDescent="0.25">
      <c r="A230" s="72"/>
      <c r="B230" s="72"/>
      <c r="C230" s="72"/>
      <c r="D230" s="72"/>
      <c r="E230" s="72"/>
      <c r="F230" s="72"/>
      <c r="G230" s="72"/>
      <c r="H230" s="72"/>
      <c r="I230" s="72"/>
      <c r="J230" s="72"/>
      <c r="K230" s="72"/>
      <c r="L230" s="72"/>
      <c r="M230" s="72"/>
      <c r="N230" s="72"/>
    </row>
    <row r="231" spans="1:14" x14ac:dyDescent="0.25">
      <c r="A231" s="72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</row>
    <row r="232" spans="1:14" x14ac:dyDescent="0.25">
      <c r="A232" s="72"/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</row>
    <row r="233" spans="1:14" x14ac:dyDescent="0.25">
      <c r="A233" s="72"/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</row>
    <row r="234" spans="1:14" x14ac:dyDescent="0.25">
      <c r="A234" s="72"/>
      <c r="B234" s="72"/>
      <c r="C234" s="72"/>
      <c r="D234" s="72"/>
      <c r="E234" s="72"/>
      <c r="F234" s="72"/>
      <c r="G234" s="72"/>
      <c r="H234" s="72"/>
      <c r="I234" s="72"/>
      <c r="J234" s="72"/>
      <c r="K234" s="72"/>
      <c r="L234" s="72"/>
      <c r="M234" s="72"/>
      <c r="N234" s="72"/>
    </row>
    <row r="235" spans="1:14" x14ac:dyDescent="0.25">
      <c r="A235" s="72"/>
      <c r="B235" s="72"/>
      <c r="C235" s="72"/>
      <c r="D235" s="72"/>
      <c r="E235" s="72"/>
      <c r="F235" s="72"/>
      <c r="G235" s="72"/>
      <c r="H235" s="72"/>
      <c r="I235" s="72"/>
      <c r="J235" s="72"/>
      <c r="K235" s="72"/>
      <c r="L235" s="72"/>
      <c r="M235" s="72"/>
      <c r="N235" s="72"/>
    </row>
    <row r="236" spans="1:14" x14ac:dyDescent="0.25">
      <c r="A236" s="72"/>
      <c r="B236" s="72"/>
      <c r="C236" s="72"/>
      <c r="D236" s="72"/>
      <c r="E236" s="72"/>
      <c r="F236" s="72"/>
      <c r="G236" s="72"/>
      <c r="H236" s="72"/>
      <c r="I236" s="72"/>
      <c r="J236" s="72"/>
      <c r="K236" s="72"/>
      <c r="L236" s="72"/>
      <c r="M236" s="72"/>
      <c r="N236" s="72"/>
    </row>
    <row r="237" spans="1:14" x14ac:dyDescent="0.25">
      <c r="A237" s="72"/>
      <c r="B237" s="72"/>
      <c r="C237" s="72"/>
      <c r="D237" s="72"/>
      <c r="E237" s="72"/>
      <c r="F237" s="72"/>
      <c r="G237" s="72"/>
      <c r="H237" s="72"/>
      <c r="I237" s="72"/>
      <c r="J237" s="72"/>
      <c r="K237" s="72"/>
      <c r="L237" s="72"/>
      <c r="M237" s="72"/>
      <c r="N237" s="72"/>
    </row>
    <row r="238" spans="1:14" x14ac:dyDescent="0.25">
      <c r="A238" s="72"/>
      <c r="B238" s="72"/>
      <c r="C238" s="72"/>
      <c r="D238" s="72"/>
      <c r="E238" s="72"/>
      <c r="F238" s="72"/>
      <c r="G238" s="72"/>
      <c r="H238" s="72"/>
      <c r="I238" s="72"/>
      <c r="J238" s="72"/>
      <c r="K238" s="72"/>
      <c r="L238" s="72"/>
      <c r="M238" s="72"/>
      <c r="N238" s="72"/>
    </row>
    <row r="239" spans="1:14" x14ac:dyDescent="0.25">
      <c r="A239" s="72"/>
      <c r="B239" s="72"/>
      <c r="C239" s="72"/>
      <c r="D239" s="72"/>
      <c r="E239" s="72"/>
      <c r="F239" s="72"/>
      <c r="G239" s="72"/>
      <c r="H239" s="72"/>
      <c r="I239" s="72"/>
      <c r="J239" s="72"/>
      <c r="K239" s="72"/>
      <c r="L239" s="72"/>
      <c r="M239" s="72"/>
      <c r="N239" s="72"/>
    </row>
    <row r="240" spans="1:14" x14ac:dyDescent="0.25">
      <c r="A240" s="72"/>
      <c r="B240" s="72"/>
      <c r="C240" s="72"/>
      <c r="D240" s="72"/>
      <c r="E240" s="72"/>
      <c r="F240" s="72"/>
      <c r="G240" s="72"/>
      <c r="H240" s="72"/>
      <c r="I240" s="72"/>
      <c r="J240" s="72"/>
      <c r="K240" s="72"/>
      <c r="L240" s="72"/>
      <c r="M240" s="72"/>
      <c r="N240" s="72"/>
    </row>
    <row r="241" spans="1:14" x14ac:dyDescent="0.25">
      <c r="A241" s="72"/>
      <c r="B241" s="72"/>
      <c r="C241" s="72"/>
      <c r="D241" s="72"/>
      <c r="E241" s="72"/>
      <c r="F241" s="72"/>
      <c r="G241" s="72"/>
      <c r="H241" s="72"/>
      <c r="I241" s="72"/>
      <c r="J241" s="72"/>
      <c r="K241" s="72"/>
      <c r="L241" s="72"/>
      <c r="M241" s="72"/>
      <c r="N241" s="72"/>
    </row>
    <row r="242" spans="1:14" x14ac:dyDescent="0.25">
      <c r="A242" s="72"/>
      <c r="B242" s="72"/>
      <c r="C242" s="72"/>
      <c r="D242" s="72"/>
      <c r="E242" s="72"/>
      <c r="F242" s="72"/>
      <c r="G242" s="72"/>
      <c r="H242" s="72"/>
      <c r="I242" s="72"/>
      <c r="J242" s="72"/>
      <c r="K242" s="72"/>
      <c r="L242" s="72"/>
      <c r="M242" s="72"/>
      <c r="N242" s="72"/>
    </row>
    <row r="243" spans="1:14" x14ac:dyDescent="0.25">
      <c r="A243" s="72"/>
      <c r="B243" s="72"/>
      <c r="C243" s="72"/>
      <c r="D243" s="72"/>
      <c r="E243" s="72"/>
      <c r="F243" s="72"/>
      <c r="G243" s="72"/>
      <c r="H243" s="72"/>
      <c r="I243" s="72"/>
      <c r="J243" s="72"/>
      <c r="K243" s="72"/>
      <c r="L243" s="72"/>
      <c r="M243" s="72"/>
      <c r="N243" s="72"/>
    </row>
    <row r="244" spans="1:14" x14ac:dyDescent="0.25">
      <c r="A244" s="72"/>
      <c r="B244" s="72"/>
      <c r="C244" s="72"/>
      <c r="D244" s="72"/>
      <c r="E244" s="72"/>
      <c r="F244" s="72"/>
      <c r="G244" s="72"/>
      <c r="H244" s="72"/>
      <c r="I244" s="72"/>
      <c r="J244" s="72"/>
      <c r="K244" s="72"/>
      <c r="L244" s="72"/>
      <c r="M244" s="72"/>
      <c r="N244" s="72"/>
    </row>
    <row r="245" spans="1:14" x14ac:dyDescent="0.25">
      <c r="A245" s="72"/>
      <c r="B245" s="72"/>
      <c r="C245" s="72"/>
      <c r="D245" s="72"/>
      <c r="E245" s="72"/>
      <c r="F245" s="72"/>
      <c r="G245" s="72"/>
      <c r="H245" s="72"/>
      <c r="I245" s="72"/>
      <c r="J245" s="72"/>
      <c r="K245" s="72"/>
      <c r="L245" s="72"/>
      <c r="M245" s="72"/>
      <c r="N245" s="72"/>
    </row>
    <row r="246" spans="1:14" x14ac:dyDescent="0.25">
      <c r="A246" s="72"/>
      <c r="B246" s="72"/>
      <c r="C246" s="72"/>
      <c r="D246" s="72"/>
      <c r="E246" s="72"/>
      <c r="F246" s="72"/>
      <c r="G246" s="72"/>
      <c r="H246" s="72"/>
      <c r="I246" s="72"/>
      <c r="J246" s="72"/>
      <c r="K246" s="72"/>
      <c r="L246" s="72"/>
      <c r="M246" s="72"/>
      <c r="N246" s="72"/>
    </row>
    <row r="247" spans="1:14" x14ac:dyDescent="0.25">
      <c r="A247" s="72"/>
      <c r="B247" s="72"/>
      <c r="C247" s="72"/>
      <c r="D247" s="72"/>
      <c r="E247" s="72"/>
      <c r="F247" s="72"/>
      <c r="G247" s="72"/>
      <c r="H247" s="72"/>
      <c r="I247" s="72"/>
      <c r="J247" s="72"/>
      <c r="K247" s="72"/>
      <c r="L247" s="72"/>
      <c r="M247" s="72"/>
      <c r="N247" s="72"/>
    </row>
    <row r="248" spans="1:14" x14ac:dyDescent="0.25">
      <c r="A248" s="72"/>
      <c r="B248" s="72"/>
      <c r="C248" s="72"/>
      <c r="D248" s="72"/>
      <c r="E248" s="72"/>
      <c r="F248" s="72"/>
      <c r="G248" s="72"/>
      <c r="H248" s="72"/>
      <c r="I248" s="72"/>
      <c r="J248" s="72"/>
      <c r="K248" s="72"/>
      <c r="L248" s="72"/>
      <c r="M248" s="72"/>
      <c r="N248" s="72"/>
    </row>
    <row r="249" spans="1:14" x14ac:dyDescent="0.25">
      <c r="A249" s="72"/>
      <c r="B249" s="72"/>
      <c r="C249" s="72"/>
      <c r="D249" s="72"/>
      <c r="E249" s="72"/>
      <c r="F249" s="72"/>
      <c r="G249" s="72"/>
      <c r="H249" s="72"/>
      <c r="I249" s="72"/>
      <c r="J249" s="72"/>
      <c r="K249" s="72"/>
      <c r="L249" s="72"/>
      <c r="M249" s="72"/>
      <c r="N249" s="72"/>
    </row>
    <row r="250" spans="1:14" x14ac:dyDescent="0.25">
      <c r="A250" s="72"/>
      <c r="B250" s="72"/>
      <c r="C250" s="72"/>
      <c r="D250" s="72"/>
      <c r="E250" s="72"/>
      <c r="F250" s="72"/>
      <c r="G250" s="72"/>
      <c r="H250" s="72"/>
      <c r="I250" s="72"/>
      <c r="J250" s="72"/>
      <c r="K250" s="72"/>
      <c r="L250" s="72"/>
      <c r="M250" s="72"/>
      <c r="N250" s="72"/>
    </row>
    <row r="251" spans="1:14" x14ac:dyDescent="0.25">
      <c r="A251" s="72"/>
      <c r="B251" s="72"/>
      <c r="C251" s="72"/>
      <c r="D251" s="72"/>
      <c r="E251" s="72"/>
      <c r="F251" s="72"/>
      <c r="G251" s="72"/>
      <c r="H251" s="72"/>
      <c r="I251" s="72"/>
      <c r="J251" s="72"/>
      <c r="K251" s="72"/>
      <c r="L251" s="72"/>
      <c r="M251" s="72"/>
      <c r="N251" s="72"/>
    </row>
    <row r="252" spans="1:14" x14ac:dyDescent="0.25">
      <c r="A252" s="72"/>
      <c r="B252" s="72"/>
      <c r="C252" s="72"/>
      <c r="D252" s="72"/>
      <c r="E252" s="72"/>
      <c r="F252" s="72"/>
      <c r="G252" s="72"/>
      <c r="H252" s="72"/>
      <c r="I252" s="72"/>
      <c r="J252" s="72"/>
      <c r="K252" s="72"/>
      <c r="L252" s="72"/>
      <c r="M252" s="72"/>
      <c r="N252" s="72"/>
    </row>
    <row r="253" spans="1:14" x14ac:dyDescent="0.25">
      <c r="A253" s="72"/>
      <c r="B253" s="72"/>
      <c r="C253" s="72"/>
      <c r="D253" s="72"/>
      <c r="E253" s="72"/>
      <c r="F253" s="72"/>
      <c r="G253" s="72"/>
      <c r="H253" s="72"/>
      <c r="I253" s="72"/>
      <c r="J253" s="72"/>
      <c r="K253" s="72"/>
      <c r="L253" s="72"/>
      <c r="M253" s="72"/>
      <c r="N253" s="72"/>
    </row>
    <row r="254" spans="1:14" x14ac:dyDescent="0.25">
      <c r="A254" s="72"/>
      <c r="B254" s="72"/>
      <c r="C254" s="72"/>
      <c r="D254" s="72"/>
      <c r="E254" s="72"/>
      <c r="F254" s="72"/>
      <c r="G254" s="72"/>
      <c r="H254" s="72"/>
      <c r="I254" s="72"/>
      <c r="J254" s="72"/>
      <c r="K254" s="72"/>
      <c r="L254" s="72"/>
      <c r="M254" s="72"/>
      <c r="N254" s="72"/>
    </row>
    <row r="255" spans="1:14" x14ac:dyDescent="0.25">
      <c r="A255" s="72"/>
      <c r="B255" s="72"/>
      <c r="C255" s="72"/>
      <c r="D255" s="72"/>
      <c r="E255" s="72"/>
      <c r="F255" s="72"/>
      <c r="G255" s="72"/>
      <c r="H255" s="72"/>
      <c r="I255" s="72"/>
      <c r="J255" s="72"/>
      <c r="K255" s="72"/>
      <c r="L255" s="72"/>
      <c r="M255" s="72"/>
      <c r="N255" s="72"/>
    </row>
    <row r="256" spans="1:14" x14ac:dyDescent="0.25">
      <c r="A256" s="72"/>
      <c r="B256" s="72"/>
      <c r="C256" s="72"/>
      <c r="D256" s="72"/>
      <c r="E256" s="72"/>
      <c r="F256" s="72"/>
      <c r="G256" s="72"/>
      <c r="H256" s="72"/>
      <c r="I256" s="72"/>
      <c r="J256" s="72"/>
      <c r="K256" s="72"/>
      <c r="L256" s="72"/>
      <c r="M256" s="72"/>
      <c r="N256" s="72"/>
    </row>
    <row r="257" spans="1:14" x14ac:dyDescent="0.25">
      <c r="A257" s="72"/>
      <c r="B257" s="72"/>
      <c r="C257" s="72"/>
      <c r="D257" s="72"/>
      <c r="E257" s="72"/>
      <c r="F257" s="72"/>
      <c r="G257" s="72"/>
      <c r="H257" s="72"/>
      <c r="I257" s="72"/>
      <c r="J257" s="72"/>
      <c r="K257" s="72"/>
      <c r="L257" s="72"/>
      <c r="M257" s="72"/>
      <c r="N257" s="72"/>
    </row>
    <row r="258" spans="1:14" x14ac:dyDescent="0.25">
      <c r="A258" s="72"/>
      <c r="B258" s="72"/>
      <c r="C258" s="72"/>
      <c r="D258" s="72"/>
      <c r="E258" s="72"/>
      <c r="F258" s="72"/>
      <c r="G258" s="72"/>
      <c r="H258" s="72"/>
      <c r="I258" s="72"/>
      <c r="J258" s="72"/>
      <c r="K258" s="72"/>
      <c r="L258" s="72"/>
      <c r="M258" s="72"/>
      <c r="N258" s="72"/>
    </row>
    <row r="259" spans="1:14" x14ac:dyDescent="0.25">
      <c r="A259" s="72"/>
      <c r="B259" s="72"/>
      <c r="C259" s="72"/>
      <c r="D259" s="72"/>
      <c r="E259" s="72"/>
      <c r="F259" s="72"/>
      <c r="G259" s="72"/>
      <c r="H259" s="72"/>
      <c r="I259" s="72"/>
      <c r="J259" s="72"/>
      <c r="K259" s="72"/>
      <c r="L259" s="72"/>
      <c r="M259" s="72"/>
      <c r="N259" s="72"/>
    </row>
    <row r="260" spans="1:14" x14ac:dyDescent="0.25">
      <c r="A260" s="72"/>
      <c r="B260" s="72"/>
      <c r="C260" s="72"/>
      <c r="D260" s="72"/>
      <c r="E260" s="72"/>
      <c r="F260" s="72"/>
      <c r="G260" s="72"/>
      <c r="H260" s="72"/>
      <c r="I260" s="72"/>
      <c r="J260" s="72"/>
      <c r="K260" s="72"/>
      <c r="L260" s="72"/>
      <c r="M260" s="72"/>
      <c r="N260" s="72"/>
    </row>
    <row r="261" spans="1:14" x14ac:dyDescent="0.25">
      <c r="A261" s="72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</row>
    <row r="262" spans="1:14" x14ac:dyDescent="0.25">
      <c r="A262" s="72"/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</row>
    <row r="263" spans="1:14" x14ac:dyDescent="0.25">
      <c r="A263" s="72"/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</row>
    <row r="264" spans="1:14" x14ac:dyDescent="0.25">
      <c r="A264" s="72"/>
      <c r="B264" s="72"/>
      <c r="C264" s="72"/>
      <c r="D264" s="72"/>
      <c r="E264" s="72"/>
      <c r="F264" s="72"/>
      <c r="G264" s="72"/>
      <c r="H264" s="72"/>
      <c r="I264" s="72"/>
      <c r="J264" s="72"/>
      <c r="K264" s="72"/>
      <c r="L264" s="72"/>
      <c r="M264" s="72"/>
      <c r="N264" s="72"/>
    </row>
    <row r="265" spans="1:14" x14ac:dyDescent="0.25">
      <c r="A265" s="72"/>
      <c r="B265" s="72"/>
      <c r="C265" s="72"/>
      <c r="D265" s="72"/>
      <c r="E265" s="72"/>
      <c r="F265" s="72"/>
      <c r="G265" s="72"/>
      <c r="H265" s="72"/>
      <c r="I265" s="72"/>
      <c r="J265" s="72"/>
      <c r="K265" s="72"/>
      <c r="L265" s="72"/>
      <c r="M265" s="72"/>
      <c r="N265" s="72"/>
    </row>
    <row r="266" spans="1:14" x14ac:dyDescent="0.25">
      <c r="A266" s="72"/>
      <c r="B266" s="72"/>
      <c r="C266" s="72"/>
      <c r="D266" s="72"/>
      <c r="E266" s="72"/>
      <c r="F266" s="72"/>
      <c r="G266" s="72"/>
      <c r="H266" s="72"/>
      <c r="I266" s="72"/>
      <c r="J266" s="72"/>
      <c r="K266" s="72"/>
      <c r="L266" s="72"/>
      <c r="M266" s="72"/>
      <c r="N266" s="72"/>
    </row>
    <row r="267" spans="1:14" x14ac:dyDescent="0.25">
      <c r="A267" s="72"/>
      <c r="B267" s="72"/>
      <c r="C267" s="72"/>
      <c r="D267" s="72"/>
      <c r="E267" s="72"/>
      <c r="F267" s="72"/>
      <c r="G267" s="72"/>
      <c r="H267" s="72"/>
      <c r="I267" s="72"/>
      <c r="J267" s="72"/>
      <c r="K267" s="72"/>
      <c r="L267" s="72"/>
      <c r="M267" s="72"/>
      <c r="N267" s="72"/>
    </row>
    <row r="268" spans="1:14" x14ac:dyDescent="0.25">
      <c r="A268" s="72"/>
      <c r="B268" s="72"/>
      <c r="C268" s="72"/>
      <c r="D268" s="72"/>
      <c r="E268" s="72"/>
      <c r="F268" s="72"/>
      <c r="G268" s="72"/>
      <c r="H268" s="72"/>
      <c r="I268" s="72"/>
      <c r="J268" s="72"/>
      <c r="K268" s="72"/>
      <c r="L268" s="72"/>
      <c r="M268" s="72"/>
      <c r="N268" s="72"/>
    </row>
    <row r="269" spans="1:14" x14ac:dyDescent="0.25">
      <c r="A269" s="72"/>
      <c r="B269" s="72"/>
      <c r="C269" s="72"/>
      <c r="D269" s="72"/>
      <c r="E269" s="72"/>
      <c r="F269" s="72"/>
      <c r="G269" s="72"/>
      <c r="H269" s="72"/>
      <c r="I269" s="72"/>
      <c r="J269" s="72"/>
      <c r="K269" s="72"/>
      <c r="L269" s="72"/>
      <c r="M269" s="72"/>
      <c r="N269" s="72"/>
    </row>
    <row r="270" spans="1:14" x14ac:dyDescent="0.25">
      <c r="A270" s="72"/>
      <c r="B270" s="72"/>
      <c r="C270" s="72"/>
      <c r="D270" s="72"/>
      <c r="E270" s="72"/>
      <c r="F270" s="72"/>
      <c r="G270" s="72"/>
      <c r="H270" s="72"/>
      <c r="I270" s="72"/>
      <c r="J270" s="72"/>
      <c r="K270" s="72"/>
      <c r="L270" s="72"/>
      <c r="M270" s="72"/>
      <c r="N270" s="72"/>
    </row>
    <row r="271" spans="1:14" x14ac:dyDescent="0.25">
      <c r="A271" s="72"/>
      <c r="B271" s="72"/>
      <c r="C271" s="72"/>
      <c r="D271" s="72"/>
      <c r="E271" s="72"/>
      <c r="F271" s="72"/>
      <c r="G271" s="72"/>
      <c r="H271" s="72"/>
      <c r="I271" s="72"/>
      <c r="J271" s="72"/>
      <c r="K271" s="72"/>
      <c r="L271" s="72"/>
      <c r="M271" s="72"/>
      <c r="N271" s="72"/>
    </row>
    <row r="272" spans="1:14" x14ac:dyDescent="0.25">
      <c r="A272" s="72"/>
      <c r="B272" s="72"/>
      <c r="C272" s="72"/>
      <c r="D272" s="72"/>
      <c r="E272" s="72"/>
      <c r="F272" s="72"/>
      <c r="G272" s="72"/>
      <c r="H272" s="72"/>
      <c r="I272" s="72"/>
      <c r="J272" s="72"/>
      <c r="K272" s="72"/>
      <c r="L272" s="72"/>
      <c r="M272" s="72"/>
      <c r="N272" s="72"/>
    </row>
    <row r="273" spans="1:14" x14ac:dyDescent="0.25">
      <c r="A273" s="72"/>
      <c r="B273" s="72"/>
      <c r="C273" s="72"/>
      <c r="D273" s="72"/>
      <c r="E273" s="72"/>
      <c r="F273" s="72"/>
      <c r="G273" s="72"/>
      <c r="H273" s="72"/>
      <c r="I273" s="72"/>
      <c r="J273" s="72"/>
      <c r="K273" s="72"/>
      <c r="L273" s="72"/>
      <c r="M273" s="72"/>
      <c r="N273" s="72"/>
    </row>
    <row r="274" spans="1:14" x14ac:dyDescent="0.25">
      <c r="A274" s="72"/>
      <c r="B274" s="72"/>
      <c r="C274" s="72"/>
      <c r="D274" s="72"/>
      <c r="E274" s="72"/>
      <c r="F274" s="72"/>
      <c r="G274" s="72"/>
      <c r="H274" s="72"/>
      <c r="I274" s="72"/>
      <c r="J274" s="72"/>
      <c r="K274" s="72"/>
      <c r="L274" s="72"/>
      <c r="M274" s="72"/>
      <c r="N274" s="72"/>
    </row>
    <row r="275" spans="1:14" x14ac:dyDescent="0.25">
      <c r="A275" s="72"/>
      <c r="B275" s="72"/>
      <c r="C275" s="72"/>
      <c r="D275" s="72"/>
      <c r="E275" s="72"/>
      <c r="F275" s="72"/>
      <c r="G275" s="72"/>
      <c r="H275" s="72"/>
      <c r="I275" s="72"/>
      <c r="J275" s="72"/>
      <c r="K275" s="72"/>
      <c r="L275" s="72"/>
      <c r="M275" s="72"/>
      <c r="N275" s="72"/>
    </row>
    <row r="276" spans="1:14" x14ac:dyDescent="0.25">
      <c r="A276" s="72"/>
      <c r="B276" s="72"/>
      <c r="C276" s="72"/>
      <c r="D276" s="72"/>
      <c r="E276" s="72"/>
      <c r="F276" s="72"/>
      <c r="G276" s="72"/>
      <c r="H276" s="72"/>
      <c r="I276" s="72"/>
      <c r="J276" s="72"/>
      <c r="K276" s="72"/>
      <c r="L276" s="72"/>
      <c r="M276" s="72"/>
      <c r="N276" s="72"/>
    </row>
    <row r="277" spans="1:14" x14ac:dyDescent="0.25">
      <c r="A277" s="72"/>
      <c r="B277" s="72"/>
      <c r="C277" s="72"/>
      <c r="D277" s="72"/>
      <c r="E277" s="72"/>
      <c r="F277" s="72"/>
      <c r="G277" s="72"/>
      <c r="H277" s="72"/>
      <c r="I277" s="72"/>
      <c r="J277" s="72"/>
      <c r="K277" s="72"/>
      <c r="L277" s="72"/>
      <c r="M277" s="72"/>
      <c r="N277" s="72"/>
    </row>
    <row r="278" spans="1:14" x14ac:dyDescent="0.25">
      <c r="A278" s="72"/>
      <c r="B278" s="72"/>
      <c r="C278" s="72"/>
      <c r="D278" s="72"/>
      <c r="E278" s="72"/>
      <c r="F278" s="72"/>
      <c r="G278" s="72"/>
      <c r="H278" s="72"/>
      <c r="I278" s="72"/>
      <c r="J278" s="72"/>
      <c r="K278" s="72"/>
      <c r="L278" s="72"/>
      <c r="M278" s="72"/>
      <c r="N278" s="72"/>
    </row>
    <row r="279" spans="1:14" x14ac:dyDescent="0.25">
      <c r="A279" s="72"/>
      <c r="B279" s="72"/>
      <c r="C279" s="72"/>
      <c r="D279" s="72"/>
      <c r="E279" s="72"/>
      <c r="F279" s="72"/>
      <c r="G279" s="72"/>
      <c r="H279" s="72"/>
      <c r="I279" s="72"/>
      <c r="J279" s="72"/>
      <c r="K279" s="72"/>
      <c r="L279" s="72"/>
      <c r="M279" s="72"/>
      <c r="N279" s="72"/>
    </row>
    <row r="280" spans="1:14" x14ac:dyDescent="0.25">
      <c r="A280" s="72"/>
      <c r="B280" s="72"/>
      <c r="C280" s="72"/>
      <c r="D280" s="72"/>
      <c r="E280" s="72"/>
      <c r="F280" s="72"/>
      <c r="G280" s="72"/>
      <c r="H280" s="72"/>
      <c r="I280" s="72"/>
      <c r="J280" s="72"/>
      <c r="K280" s="72"/>
      <c r="L280" s="72"/>
      <c r="M280" s="72"/>
      <c r="N280" s="72"/>
    </row>
    <row r="281" spans="1:14" x14ac:dyDescent="0.25">
      <c r="A281" s="72"/>
      <c r="B281" s="72"/>
      <c r="C281" s="72"/>
      <c r="D281" s="72"/>
      <c r="E281" s="72"/>
      <c r="F281" s="72"/>
      <c r="G281" s="72"/>
      <c r="H281" s="72"/>
      <c r="I281" s="72"/>
      <c r="J281" s="72"/>
      <c r="K281" s="72"/>
      <c r="L281" s="72"/>
      <c r="M281" s="72"/>
      <c r="N281" s="72"/>
    </row>
    <row r="282" spans="1:14" x14ac:dyDescent="0.25">
      <c r="A282" s="72"/>
      <c r="B282" s="72"/>
      <c r="C282" s="72"/>
      <c r="D282" s="72"/>
      <c r="E282" s="72"/>
      <c r="F282" s="72"/>
      <c r="G282" s="72"/>
      <c r="H282" s="72"/>
      <c r="I282" s="72"/>
      <c r="J282" s="72"/>
      <c r="K282" s="72"/>
      <c r="L282" s="72"/>
      <c r="M282" s="72"/>
      <c r="N282" s="72"/>
    </row>
    <row r="283" spans="1:14" x14ac:dyDescent="0.25">
      <c r="A283" s="72"/>
      <c r="B283" s="72"/>
      <c r="C283" s="72"/>
      <c r="D283" s="72"/>
      <c r="E283" s="72"/>
      <c r="F283" s="72"/>
      <c r="G283" s="72"/>
      <c r="H283" s="72"/>
      <c r="I283" s="72"/>
      <c r="J283" s="72"/>
      <c r="K283" s="72"/>
      <c r="L283" s="72"/>
      <c r="M283" s="72"/>
      <c r="N283" s="72"/>
    </row>
    <row r="284" spans="1:14" x14ac:dyDescent="0.25">
      <c r="A284" s="72"/>
      <c r="B284" s="72"/>
      <c r="C284" s="72"/>
      <c r="D284" s="72"/>
      <c r="E284" s="72"/>
      <c r="F284" s="72"/>
      <c r="G284" s="72"/>
      <c r="H284" s="72"/>
      <c r="I284" s="72"/>
      <c r="J284" s="72"/>
      <c r="K284" s="72"/>
      <c r="L284" s="72"/>
      <c r="M284" s="72"/>
      <c r="N284" s="72"/>
    </row>
    <row r="285" spans="1:14" x14ac:dyDescent="0.25">
      <c r="A285" s="72"/>
      <c r="B285" s="72"/>
      <c r="C285" s="72"/>
      <c r="D285" s="72"/>
      <c r="E285" s="72"/>
      <c r="F285" s="72"/>
      <c r="G285" s="72"/>
      <c r="H285" s="72"/>
      <c r="I285" s="72"/>
      <c r="J285" s="72"/>
      <c r="K285" s="72"/>
      <c r="L285" s="72"/>
      <c r="M285" s="72"/>
      <c r="N285" s="72"/>
    </row>
    <row r="286" spans="1:14" x14ac:dyDescent="0.25">
      <c r="A286" s="72"/>
      <c r="B286" s="72"/>
      <c r="C286" s="72"/>
      <c r="D286" s="72"/>
      <c r="E286" s="72"/>
      <c r="F286" s="72"/>
      <c r="G286" s="72"/>
      <c r="H286" s="72"/>
      <c r="I286" s="72"/>
      <c r="J286" s="72"/>
      <c r="K286" s="72"/>
      <c r="L286" s="72"/>
      <c r="M286" s="72"/>
      <c r="N286" s="72"/>
    </row>
    <row r="287" spans="1:14" x14ac:dyDescent="0.25">
      <c r="A287" s="72"/>
      <c r="B287" s="72"/>
      <c r="C287" s="72"/>
      <c r="D287" s="72"/>
      <c r="E287" s="72"/>
      <c r="F287" s="72"/>
      <c r="G287" s="72"/>
      <c r="H287" s="72"/>
      <c r="I287" s="72"/>
      <c r="J287" s="72"/>
      <c r="K287" s="72"/>
      <c r="L287" s="72"/>
      <c r="M287" s="72"/>
      <c r="N287" s="72"/>
    </row>
    <row r="288" spans="1:14" x14ac:dyDescent="0.25">
      <c r="A288" s="72"/>
      <c r="B288" s="72"/>
      <c r="C288" s="72"/>
      <c r="D288" s="72"/>
      <c r="E288" s="72"/>
      <c r="F288" s="72"/>
      <c r="G288" s="72"/>
      <c r="H288" s="72"/>
      <c r="I288" s="72"/>
      <c r="J288" s="72"/>
      <c r="K288" s="72"/>
      <c r="L288" s="72"/>
      <c r="M288" s="72"/>
      <c r="N288" s="72"/>
    </row>
    <row r="289" spans="1:14" x14ac:dyDescent="0.25">
      <c r="A289" s="72"/>
      <c r="B289" s="72"/>
      <c r="C289" s="72"/>
      <c r="D289" s="72"/>
      <c r="E289" s="72"/>
      <c r="F289" s="72"/>
      <c r="G289" s="72"/>
      <c r="H289" s="72"/>
      <c r="I289" s="72"/>
      <c r="J289" s="72"/>
      <c r="K289" s="72"/>
      <c r="L289" s="72"/>
      <c r="M289" s="72"/>
      <c r="N289" s="72"/>
    </row>
    <row r="290" spans="1:14" x14ac:dyDescent="0.25">
      <c r="A290" s="72"/>
      <c r="B290" s="72"/>
      <c r="C290" s="72"/>
      <c r="D290" s="72"/>
      <c r="E290" s="72"/>
      <c r="F290" s="72"/>
      <c r="G290" s="72"/>
      <c r="H290" s="72"/>
      <c r="I290" s="72"/>
      <c r="J290" s="72"/>
      <c r="K290" s="72"/>
      <c r="L290" s="72"/>
      <c r="M290" s="72"/>
      <c r="N290" s="72"/>
    </row>
    <row r="291" spans="1:14" x14ac:dyDescent="0.25">
      <c r="A291" s="72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</row>
    <row r="292" spans="1:14" x14ac:dyDescent="0.25">
      <c r="A292" s="72"/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</row>
    <row r="293" spans="1:14" x14ac:dyDescent="0.25">
      <c r="A293" s="72"/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</row>
    <row r="294" spans="1:14" x14ac:dyDescent="0.25">
      <c r="A294" s="72"/>
      <c r="B294" s="72"/>
      <c r="C294" s="72"/>
      <c r="D294" s="72"/>
      <c r="E294" s="72"/>
      <c r="F294" s="72"/>
      <c r="G294" s="72"/>
      <c r="H294" s="72"/>
      <c r="I294" s="72"/>
      <c r="J294" s="72"/>
      <c r="K294" s="72"/>
      <c r="L294" s="72"/>
      <c r="M294" s="72"/>
      <c r="N294" s="72"/>
    </row>
    <row r="295" spans="1:14" x14ac:dyDescent="0.25">
      <c r="A295" s="72"/>
      <c r="B295" s="72"/>
      <c r="C295" s="72"/>
      <c r="D295" s="72"/>
      <c r="E295" s="72"/>
      <c r="F295" s="72"/>
      <c r="G295" s="72"/>
      <c r="H295" s="72"/>
      <c r="I295" s="72"/>
      <c r="J295" s="72"/>
      <c r="K295" s="72"/>
      <c r="L295" s="72"/>
      <c r="M295" s="72"/>
      <c r="N295" s="72"/>
    </row>
    <row r="296" spans="1:14" x14ac:dyDescent="0.25">
      <c r="A296" s="72"/>
      <c r="B296" s="72"/>
      <c r="C296" s="72"/>
      <c r="D296" s="72"/>
      <c r="E296" s="72"/>
      <c r="F296" s="72"/>
      <c r="G296" s="72"/>
      <c r="H296" s="72"/>
      <c r="I296" s="72"/>
      <c r="J296" s="72"/>
      <c r="K296" s="72"/>
      <c r="L296" s="72"/>
      <c r="M296" s="72"/>
      <c r="N296" s="72"/>
    </row>
    <row r="297" spans="1:14" x14ac:dyDescent="0.25">
      <c r="A297" s="72"/>
      <c r="B297" s="72"/>
      <c r="C297" s="72"/>
      <c r="D297" s="72"/>
      <c r="E297" s="72"/>
      <c r="F297" s="72"/>
      <c r="G297" s="72"/>
      <c r="H297" s="72"/>
      <c r="I297" s="72"/>
      <c r="J297" s="72"/>
      <c r="K297" s="72"/>
      <c r="L297" s="72"/>
      <c r="M297" s="72"/>
      <c r="N297" s="72"/>
    </row>
    <row r="298" spans="1:14" x14ac:dyDescent="0.25">
      <c r="A298" s="72"/>
      <c r="B298" s="72"/>
      <c r="C298" s="72"/>
      <c r="D298" s="72"/>
      <c r="E298" s="72"/>
      <c r="F298" s="72"/>
      <c r="G298" s="72"/>
      <c r="H298" s="72"/>
      <c r="I298" s="72"/>
      <c r="J298" s="72"/>
      <c r="K298" s="72"/>
      <c r="L298" s="72"/>
      <c r="M298" s="72"/>
      <c r="N298" s="72"/>
    </row>
    <row r="299" spans="1:14" x14ac:dyDescent="0.25">
      <c r="A299" s="72"/>
      <c r="B299" s="72"/>
      <c r="C299" s="72"/>
      <c r="D299" s="72"/>
      <c r="E299" s="72"/>
      <c r="F299" s="72"/>
      <c r="G299" s="72"/>
      <c r="H299" s="72"/>
      <c r="I299" s="72"/>
      <c r="J299" s="72"/>
      <c r="K299" s="72"/>
      <c r="L299" s="72"/>
      <c r="M299" s="72"/>
      <c r="N299" s="72"/>
    </row>
    <row r="300" spans="1:14" x14ac:dyDescent="0.25">
      <c r="A300" s="72"/>
      <c r="B300" s="72"/>
      <c r="C300" s="72"/>
      <c r="D300" s="72"/>
      <c r="E300" s="72"/>
      <c r="F300" s="72"/>
      <c r="G300" s="72"/>
      <c r="H300" s="72"/>
      <c r="I300" s="72"/>
      <c r="J300" s="72"/>
      <c r="K300" s="72"/>
      <c r="L300" s="72"/>
      <c r="M300" s="72"/>
      <c r="N300" s="72"/>
    </row>
    <row r="301" spans="1:14" x14ac:dyDescent="0.25">
      <c r="A301" s="72"/>
      <c r="B301" s="72"/>
      <c r="C301" s="72"/>
      <c r="D301" s="72"/>
      <c r="E301" s="72"/>
      <c r="F301" s="72"/>
      <c r="G301" s="72"/>
      <c r="H301" s="72"/>
      <c r="I301" s="72"/>
      <c r="J301" s="72"/>
      <c r="K301" s="72"/>
      <c r="L301" s="72"/>
      <c r="M301" s="72"/>
      <c r="N301" s="72"/>
    </row>
    <row r="302" spans="1:14" x14ac:dyDescent="0.25">
      <c r="A302" s="72"/>
      <c r="B302" s="72"/>
      <c r="C302" s="72"/>
      <c r="D302" s="72"/>
      <c r="E302" s="72"/>
      <c r="F302" s="72"/>
      <c r="G302" s="72"/>
      <c r="H302" s="72"/>
      <c r="I302" s="72"/>
      <c r="J302" s="72"/>
      <c r="K302" s="72"/>
      <c r="L302" s="72"/>
      <c r="M302" s="72"/>
      <c r="N302" s="72"/>
    </row>
    <row r="303" spans="1:14" x14ac:dyDescent="0.25">
      <c r="A303" s="72"/>
      <c r="B303" s="72"/>
      <c r="C303" s="72"/>
      <c r="D303" s="72"/>
      <c r="E303" s="72"/>
      <c r="F303" s="72"/>
      <c r="G303" s="72"/>
      <c r="H303" s="72"/>
      <c r="I303" s="72"/>
      <c r="J303" s="72"/>
      <c r="K303" s="72"/>
      <c r="L303" s="72"/>
      <c r="M303" s="72"/>
      <c r="N303" s="72"/>
    </row>
    <row r="304" spans="1:14" x14ac:dyDescent="0.25">
      <c r="A304" s="72"/>
      <c r="B304" s="72"/>
      <c r="C304" s="72"/>
      <c r="D304" s="72"/>
      <c r="E304" s="72"/>
      <c r="F304" s="72"/>
      <c r="G304" s="72"/>
      <c r="H304" s="72"/>
      <c r="I304" s="72"/>
      <c r="J304" s="72"/>
      <c r="K304" s="72"/>
      <c r="L304" s="72"/>
      <c r="M304" s="72"/>
      <c r="N304" s="72"/>
    </row>
    <row r="305" spans="1:14" x14ac:dyDescent="0.25">
      <c r="A305" s="72"/>
      <c r="B305" s="72"/>
      <c r="C305" s="72"/>
      <c r="D305" s="72"/>
      <c r="E305" s="72"/>
      <c r="F305" s="72"/>
      <c r="G305" s="72"/>
      <c r="H305" s="72"/>
      <c r="I305" s="72"/>
      <c r="J305" s="72"/>
      <c r="K305" s="72"/>
      <c r="L305" s="72"/>
      <c r="M305" s="72"/>
      <c r="N305" s="72"/>
    </row>
    <row r="306" spans="1:14" x14ac:dyDescent="0.25">
      <c r="A306" s="72"/>
      <c r="B306" s="72"/>
      <c r="C306" s="72"/>
      <c r="D306" s="72"/>
      <c r="E306" s="72"/>
      <c r="F306" s="72"/>
      <c r="G306" s="72"/>
      <c r="H306" s="72"/>
      <c r="I306" s="72"/>
      <c r="J306" s="72"/>
      <c r="K306" s="72"/>
      <c r="L306" s="72"/>
      <c r="M306" s="72"/>
      <c r="N306" s="72"/>
    </row>
    <row r="307" spans="1:14" x14ac:dyDescent="0.25">
      <c r="A307" s="72"/>
      <c r="B307" s="72"/>
      <c r="C307" s="72"/>
      <c r="D307" s="72"/>
      <c r="E307" s="72"/>
      <c r="F307" s="72"/>
      <c r="G307" s="72"/>
      <c r="H307" s="72"/>
      <c r="I307" s="72"/>
      <c r="J307" s="72"/>
      <c r="K307" s="72"/>
      <c r="L307" s="72"/>
      <c r="M307" s="72"/>
      <c r="N307" s="72"/>
    </row>
    <row r="308" spans="1:14" x14ac:dyDescent="0.25">
      <c r="A308" s="72"/>
      <c r="B308" s="72"/>
      <c r="C308" s="72"/>
      <c r="D308" s="72"/>
      <c r="E308" s="72"/>
      <c r="F308" s="72"/>
      <c r="G308" s="72"/>
      <c r="H308" s="72"/>
      <c r="I308" s="72"/>
      <c r="J308" s="72"/>
      <c r="K308" s="72"/>
      <c r="L308" s="72"/>
      <c r="M308" s="72"/>
      <c r="N308" s="72"/>
    </row>
    <row r="309" spans="1:14" x14ac:dyDescent="0.25">
      <c r="A309" s="72"/>
      <c r="B309" s="72"/>
      <c r="C309" s="72"/>
      <c r="D309" s="72"/>
      <c r="E309" s="72"/>
      <c r="F309" s="72"/>
      <c r="G309" s="72"/>
      <c r="H309" s="72"/>
      <c r="I309" s="72"/>
      <c r="J309" s="72"/>
      <c r="K309" s="72"/>
      <c r="L309" s="72"/>
      <c r="M309" s="72"/>
      <c r="N309" s="72"/>
    </row>
    <row r="310" spans="1:14" x14ac:dyDescent="0.25">
      <c r="A310" s="72"/>
      <c r="B310" s="72"/>
      <c r="C310" s="72"/>
      <c r="D310" s="72"/>
      <c r="E310" s="72"/>
      <c r="F310" s="72"/>
      <c r="G310" s="72"/>
      <c r="H310" s="72"/>
      <c r="I310" s="72"/>
      <c r="J310" s="72"/>
      <c r="K310" s="72"/>
      <c r="L310" s="72"/>
      <c r="M310" s="72"/>
      <c r="N310" s="72"/>
    </row>
    <row r="311" spans="1:14" x14ac:dyDescent="0.25">
      <c r="A311" s="72"/>
      <c r="B311" s="72"/>
      <c r="C311" s="72"/>
      <c r="D311" s="72"/>
      <c r="E311" s="72"/>
      <c r="F311" s="72"/>
      <c r="G311" s="72"/>
      <c r="H311" s="72"/>
      <c r="I311" s="72"/>
      <c r="J311" s="72"/>
      <c r="K311" s="72"/>
      <c r="L311" s="72"/>
      <c r="M311" s="72"/>
      <c r="N311" s="72"/>
    </row>
    <row r="312" spans="1:14" x14ac:dyDescent="0.25">
      <c r="A312" s="72"/>
      <c r="B312" s="72"/>
      <c r="C312" s="72"/>
      <c r="D312" s="72"/>
      <c r="E312" s="72"/>
      <c r="F312" s="72"/>
      <c r="G312" s="72"/>
      <c r="H312" s="72"/>
      <c r="I312" s="72"/>
      <c r="J312" s="72"/>
      <c r="K312" s="72"/>
      <c r="L312" s="72"/>
      <c r="M312" s="72"/>
      <c r="N312" s="72"/>
    </row>
    <row r="313" spans="1:14" x14ac:dyDescent="0.25">
      <c r="A313" s="72"/>
      <c r="B313" s="72"/>
      <c r="C313" s="72"/>
      <c r="D313" s="72"/>
      <c r="E313" s="72"/>
      <c r="F313" s="72"/>
      <c r="G313" s="72"/>
      <c r="H313" s="72"/>
      <c r="I313" s="72"/>
      <c r="J313" s="72"/>
      <c r="K313" s="72"/>
      <c r="L313" s="72"/>
      <c r="M313" s="72"/>
      <c r="N313" s="72"/>
    </row>
    <row r="314" spans="1:14" x14ac:dyDescent="0.25">
      <c r="A314" s="72"/>
      <c r="B314" s="72"/>
      <c r="C314" s="72"/>
      <c r="D314" s="72"/>
      <c r="E314" s="72"/>
      <c r="F314" s="72"/>
      <c r="G314" s="72"/>
      <c r="H314" s="72"/>
      <c r="I314" s="72"/>
      <c r="J314" s="72"/>
      <c r="K314" s="72"/>
      <c r="L314" s="72"/>
      <c r="M314" s="72"/>
      <c r="N314" s="72"/>
    </row>
    <row r="315" spans="1:14" x14ac:dyDescent="0.25">
      <c r="A315" s="72"/>
      <c r="B315" s="72"/>
      <c r="C315" s="72"/>
      <c r="D315" s="72"/>
      <c r="E315" s="72"/>
      <c r="F315" s="72"/>
      <c r="G315" s="72"/>
      <c r="H315" s="72"/>
      <c r="I315" s="72"/>
      <c r="J315" s="72"/>
      <c r="K315" s="72"/>
      <c r="L315" s="72"/>
      <c r="M315" s="72"/>
      <c r="N315" s="72"/>
    </row>
    <row r="316" spans="1:14" x14ac:dyDescent="0.25">
      <c r="A316" s="72"/>
      <c r="B316" s="72"/>
      <c r="C316" s="72"/>
      <c r="D316" s="72"/>
      <c r="E316" s="72"/>
      <c r="F316" s="72"/>
      <c r="G316" s="72"/>
      <c r="H316" s="72"/>
      <c r="I316" s="72"/>
      <c r="J316" s="72"/>
      <c r="K316" s="72"/>
      <c r="L316" s="72"/>
      <c r="M316" s="72"/>
      <c r="N316" s="72"/>
    </row>
    <row r="317" spans="1:14" x14ac:dyDescent="0.25">
      <c r="A317" s="72"/>
      <c r="B317" s="72"/>
      <c r="C317" s="72"/>
      <c r="D317" s="72"/>
      <c r="E317" s="72"/>
      <c r="F317" s="72"/>
      <c r="G317" s="72"/>
      <c r="H317" s="72"/>
      <c r="I317" s="72"/>
      <c r="J317" s="72"/>
      <c r="K317" s="72"/>
      <c r="L317" s="72"/>
      <c r="M317" s="72"/>
      <c r="N317" s="72"/>
    </row>
    <row r="318" spans="1:14" x14ac:dyDescent="0.25">
      <c r="A318" s="72"/>
      <c r="B318" s="72"/>
      <c r="C318" s="72"/>
      <c r="D318" s="72"/>
      <c r="E318" s="72"/>
      <c r="F318" s="72"/>
      <c r="G318" s="72"/>
      <c r="H318" s="72"/>
      <c r="I318" s="72"/>
      <c r="J318" s="72"/>
      <c r="K318" s="72"/>
      <c r="L318" s="72"/>
      <c r="M318" s="72"/>
      <c r="N318" s="72"/>
    </row>
    <row r="319" spans="1:14" x14ac:dyDescent="0.25">
      <c r="A319" s="72"/>
      <c r="B319" s="72"/>
      <c r="C319" s="72"/>
      <c r="D319" s="72"/>
      <c r="E319" s="72"/>
      <c r="F319" s="72"/>
      <c r="G319" s="72"/>
      <c r="H319" s="72"/>
      <c r="I319" s="72"/>
      <c r="J319" s="72"/>
      <c r="K319" s="72"/>
      <c r="L319" s="72"/>
      <c r="M319" s="72"/>
      <c r="N319" s="72"/>
    </row>
    <row r="320" spans="1:14" x14ac:dyDescent="0.25">
      <c r="A320" s="72"/>
      <c r="B320" s="72"/>
      <c r="C320" s="72"/>
      <c r="D320" s="72"/>
      <c r="E320" s="72"/>
      <c r="F320" s="72"/>
      <c r="G320" s="72"/>
      <c r="H320" s="72"/>
      <c r="I320" s="72"/>
      <c r="J320" s="72"/>
      <c r="K320" s="72"/>
      <c r="L320" s="72"/>
      <c r="M320" s="72"/>
      <c r="N320" s="72"/>
    </row>
    <row r="321" spans="1:14" x14ac:dyDescent="0.25">
      <c r="A321" s="72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</row>
    <row r="322" spans="1:14" x14ac:dyDescent="0.25">
      <c r="A322" s="72"/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</row>
    <row r="323" spans="1:14" x14ac:dyDescent="0.25">
      <c r="A323" s="72"/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</row>
    <row r="324" spans="1:14" x14ac:dyDescent="0.25">
      <c r="A324" s="72"/>
      <c r="B324" s="72"/>
      <c r="C324" s="72"/>
      <c r="D324" s="72"/>
      <c r="E324" s="72"/>
      <c r="F324" s="72"/>
      <c r="G324" s="72"/>
      <c r="H324" s="72"/>
      <c r="I324" s="72"/>
      <c r="J324" s="72"/>
      <c r="K324" s="72"/>
      <c r="L324" s="72"/>
      <c r="M324" s="72"/>
      <c r="N324" s="72"/>
    </row>
    <row r="325" spans="1:14" x14ac:dyDescent="0.25">
      <c r="A325" s="72"/>
      <c r="B325" s="72"/>
      <c r="C325" s="72"/>
      <c r="D325" s="72"/>
      <c r="E325" s="72"/>
      <c r="F325" s="72"/>
      <c r="G325" s="72"/>
      <c r="H325" s="72"/>
      <c r="I325" s="72"/>
      <c r="J325" s="72"/>
      <c r="K325" s="72"/>
      <c r="L325" s="72"/>
      <c r="M325" s="72"/>
      <c r="N325" s="72"/>
    </row>
    <row r="326" spans="1:14" x14ac:dyDescent="0.25">
      <c r="A326" s="72"/>
      <c r="B326" s="72"/>
      <c r="C326" s="72"/>
      <c r="D326" s="72"/>
      <c r="E326" s="72"/>
      <c r="F326" s="72"/>
      <c r="G326" s="72"/>
      <c r="H326" s="72"/>
      <c r="I326" s="72"/>
      <c r="J326" s="72"/>
      <c r="K326" s="72"/>
      <c r="L326" s="72"/>
      <c r="M326" s="72"/>
      <c r="N326" s="72"/>
    </row>
    <row r="327" spans="1:14" x14ac:dyDescent="0.25">
      <c r="A327" s="72"/>
      <c r="B327" s="72"/>
      <c r="C327" s="72"/>
      <c r="D327" s="72"/>
      <c r="E327" s="72"/>
      <c r="F327" s="72"/>
      <c r="G327" s="72"/>
      <c r="H327" s="72"/>
      <c r="I327" s="72"/>
      <c r="J327" s="72"/>
      <c r="K327" s="72"/>
      <c r="L327" s="72"/>
      <c r="M327" s="72"/>
      <c r="N327" s="72"/>
    </row>
    <row r="328" spans="1:14" x14ac:dyDescent="0.25">
      <c r="A328" s="72"/>
      <c r="B328" s="72"/>
      <c r="C328" s="72"/>
      <c r="D328" s="72"/>
      <c r="E328" s="72"/>
      <c r="F328" s="72"/>
      <c r="G328" s="72"/>
      <c r="H328" s="72"/>
      <c r="I328" s="72"/>
      <c r="J328" s="72"/>
      <c r="K328" s="72"/>
      <c r="L328" s="72"/>
      <c r="M328" s="72"/>
      <c r="N328" s="72"/>
    </row>
    <row r="329" spans="1:14" x14ac:dyDescent="0.25">
      <c r="A329" s="72"/>
      <c r="B329" s="72"/>
      <c r="C329" s="72"/>
      <c r="D329" s="72"/>
      <c r="E329" s="72"/>
      <c r="F329" s="72"/>
      <c r="G329" s="72"/>
      <c r="H329" s="72"/>
      <c r="I329" s="72"/>
      <c r="J329" s="72"/>
      <c r="K329" s="72"/>
      <c r="L329" s="72"/>
      <c r="M329" s="72"/>
      <c r="N329" s="72"/>
    </row>
    <row r="330" spans="1:14" x14ac:dyDescent="0.25">
      <c r="A330" s="72"/>
      <c r="B330" s="72"/>
      <c r="C330" s="72"/>
      <c r="D330" s="72"/>
      <c r="E330" s="72"/>
      <c r="F330" s="72"/>
      <c r="G330" s="72"/>
      <c r="H330" s="72"/>
      <c r="I330" s="72"/>
      <c r="J330" s="72"/>
      <c r="K330" s="72"/>
      <c r="L330" s="72"/>
      <c r="M330" s="72"/>
      <c r="N330" s="72"/>
    </row>
    <row r="331" spans="1:14" x14ac:dyDescent="0.25">
      <c r="A331" s="72"/>
      <c r="B331" s="72"/>
      <c r="C331" s="72"/>
      <c r="D331" s="72"/>
      <c r="E331" s="72"/>
      <c r="F331" s="72"/>
      <c r="G331" s="72"/>
      <c r="H331" s="72"/>
      <c r="I331" s="72"/>
      <c r="J331" s="72"/>
      <c r="K331" s="72"/>
      <c r="L331" s="72"/>
      <c r="M331" s="72"/>
      <c r="N331" s="72"/>
    </row>
    <row r="332" spans="1:14" x14ac:dyDescent="0.25">
      <c r="A332" s="72"/>
      <c r="B332" s="72"/>
      <c r="C332" s="72"/>
      <c r="D332" s="72"/>
      <c r="E332" s="72"/>
      <c r="F332" s="72"/>
      <c r="G332" s="72"/>
      <c r="H332" s="72"/>
      <c r="I332" s="72"/>
      <c r="J332" s="72"/>
      <c r="K332" s="72"/>
      <c r="L332" s="72"/>
      <c r="M332" s="72"/>
      <c r="N332" s="72"/>
    </row>
    <row r="333" spans="1:14" x14ac:dyDescent="0.25">
      <c r="A333" s="72"/>
      <c r="B333" s="72"/>
      <c r="C333" s="72"/>
      <c r="D333" s="72"/>
      <c r="E333" s="72"/>
      <c r="F333" s="72"/>
      <c r="G333" s="72"/>
      <c r="H333" s="72"/>
      <c r="I333" s="72"/>
      <c r="J333" s="72"/>
      <c r="K333" s="72"/>
      <c r="L333" s="72"/>
      <c r="M333" s="72"/>
      <c r="N333" s="72"/>
    </row>
    <row r="334" spans="1:14" x14ac:dyDescent="0.25">
      <c r="A334" s="72"/>
      <c r="B334" s="72"/>
      <c r="C334" s="72"/>
      <c r="D334" s="72"/>
      <c r="E334" s="72"/>
      <c r="F334" s="72"/>
      <c r="G334" s="72"/>
      <c r="H334" s="72"/>
      <c r="I334" s="72"/>
      <c r="J334" s="72"/>
      <c r="K334" s="72"/>
      <c r="L334" s="72"/>
      <c r="M334" s="72"/>
      <c r="N334" s="72"/>
    </row>
    <row r="335" spans="1:14" x14ac:dyDescent="0.25">
      <c r="A335" s="72"/>
      <c r="B335" s="72"/>
      <c r="C335" s="72"/>
      <c r="D335" s="72"/>
      <c r="E335" s="72"/>
      <c r="F335" s="72"/>
      <c r="G335" s="72"/>
      <c r="H335" s="72"/>
      <c r="I335" s="72"/>
      <c r="J335" s="72"/>
      <c r="K335" s="72"/>
      <c r="L335" s="72"/>
      <c r="M335" s="72"/>
      <c r="N335" s="72"/>
    </row>
    <row r="336" spans="1:14" x14ac:dyDescent="0.25">
      <c r="A336" s="72"/>
      <c r="B336" s="72"/>
      <c r="C336" s="72"/>
      <c r="D336" s="72"/>
      <c r="E336" s="72"/>
      <c r="F336" s="72"/>
      <c r="G336" s="72"/>
      <c r="H336" s="72"/>
      <c r="I336" s="72"/>
      <c r="J336" s="72"/>
      <c r="K336" s="72"/>
      <c r="L336" s="72"/>
      <c r="M336" s="72"/>
      <c r="N336" s="72"/>
    </row>
    <row r="337" spans="1:14" x14ac:dyDescent="0.25">
      <c r="A337" s="72"/>
      <c r="B337" s="72"/>
      <c r="C337" s="72"/>
      <c r="D337" s="72"/>
      <c r="E337" s="72"/>
      <c r="F337" s="72"/>
      <c r="G337" s="72"/>
      <c r="H337" s="72"/>
      <c r="I337" s="72"/>
      <c r="J337" s="72"/>
      <c r="K337" s="72"/>
      <c r="L337" s="72"/>
      <c r="M337" s="72"/>
      <c r="N337" s="72"/>
    </row>
    <row r="338" spans="1:14" x14ac:dyDescent="0.25">
      <c r="A338" s="72"/>
      <c r="B338" s="72"/>
      <c r="C338" s="72"/>
      <c r="D338" s="72"/>
      <c r="E338" s="72"/>
      <c r="F338" s="72"/>
      <c r="G338" s="72"/>
      <c r="H338" s="72"/>
      <c r="I338" s="72"/>
      <c r="J338" s="72"/>
      <c r="K338" s="72"/>
      <c r="L338" s="72"/>
      <c r="M338" s="72"/>
      <c r="N338" s="72"/>
    </row>
    <row r="339" spans="1:14" x14ac:dyDescent="0.25">
      <c r="A339" s="72"/>
      <c r="B339" s="72"/>
      <c r="C339" s="72"/>
      <c r="D339" s="72"/>
      <c r="E339" s="72"/>
      <c r="F339" s="72"/>
      <c r="G339" s="72"/>
      <c r="H339" s="72"/>
      <c r="I339" s="72"/>
      <c r="J339" s="72"/>
      <c r="K339" s="72"/>
      <c r="L339" s="72"/>
      <c r="M339" s="72"/>
      <c r="N339" s="72"/>
    </row>
    <row r="340" spans="1:14" x14ac:dyDescent="0.25">
      <c r="A340" s="72"/>
      <c r="B340" s="72"/>
      <c r="C340" s="72"/>
      <c r="D340" s="72"/>
      <c r="E340" s="72"/>
      <c r="F340" s="72"/>
      <c r="G340" s="72"/>
      <c r="H340" s="72"/>
      <c r="I340" s="72"/>
      <c r="J340" s="72"/>
      <c r="K340" s="72"/>
      <c r="L340" s="72"/>
      <c r="M340" s="72"/>
      <c r="N340" s="72"/>
    </row>
    <row r="341" spans="1:14" x14ac:dyDescent="0.25">
      <c r="A341" s="72"/>
      <c r="B341" s="72"/>
      <c r="C341" s="72"/>
      <c r="D341" s="72"/>
      <c r="E341" s="72"/>
      <c r="F341" s="72"/>
      <c r="G341" s="72"/>
      <c r="H341" s="72"/>
      <c r="I341" s="72"/>
      <c r="J341" s="72"/>
      <c r="K341" s="72"/>
      <c r="L341" s="72"/>
      <c r="M341" s="72"/>
      <c r="N341" s="72"/>
    </row>
    <row r="342" spans="1:14" x14ac:dyDescent="0.25">
      <c r="A342" s="72"/>
      <c r="B342" s="72"/>
      <c r="C342" s="72"/>
      <c r="D342" s="72"/>
      <c r="E342" s="72"/>
      <c r="F342" s="72"/>
      <c r="G342" s="72"/>
      <c r="H342" s="72"/>
      <c r="I342" s="72"/>
      <c r="J342" s="72"/>
      <c r="K342" s="72"/>
      <c r="L342" s="72"/>
      <c r="M342" s="72"/>
      <c r="N342" s="72"/>
    </row>
    <row r="343" spans="1:14" x14ac:dyDescent="0.25">
      <c r="A343" s="72"/>
      <c r="B343" s="72"/>
      <c r="C343" s="72"/>
      <c r="D343" s="72"/>
      <c r="E343" s="72"/>
      <c r="F343" s="72"/>
      <c r="G343" s="72"/>
      <c r="H343" s="72"/>
      <c r="I343" s="72"/>
      <c r="J343" s="72"/>
      <c r="K343" s="72"/>
      <c r="L343" s="72"/>
      <c r="M343" s="72"/>
      <c r="N343" s="72"/>
    </row>
    <row r="344" spans="1:14" x14ac:dyDescent="0.25">
      <c r="A344" s="72"/>
      <c r="B344" s="72"/>
      <c r="C344" s="72"/>
      <c r="D344" s="72"/>
      <c r="E344" s="72"/>
      <c r="F344" s="72"/>
      <c r="G344" s="72"/>
      <c r="H344" s="72"/>
      <c r="I344" s="72"/>
      <c r="J344" s="72"/>
      <c r="K344" s="72"/>
      <c r="L344" s="72"/>
      <c r="M344" s="72"/>
      <c r="N344" s="72"/>
    </row>
    <row r="345" spans="1:14" x14ac:dyDescent="0.25">
      <c r="A345" s="72"/>
      <c r="B345" s="72"/>
      <c r="C345" s="72"/>
      <c r="D345" s="72"/>
      <c r="E345" s="72"/>
      <c r="F345" s="72"/>
      <c r="G345" s="72"/>
      <c r="H345" s="72"/>
      <c r="I345" s="72"/>
      <c r="J345" s="72"/>
      <c r="K345" s="72"/>
      <c r="L345" s="72"/>
      <c r="M345" s="72"/>
      <c r="N345" s="72"/>
    </row>
    <row r="346" spans="1:14" x14ac:dyDescent="0.25">
      <c r="A346" s="72"/>
      <c r="B346" s="72"/>
      <c r="C346" s="72"/>
      <c r="D346" s="72"/>
      <c r="E346" s="72"/>
      <c r="F346" s="72"/>
      <c r="G346" s="72"/>
      <c r="H346" s="72"/>
      <c r="I346" s="72"/>
      <c r="J346" s="72"/>
      <c r="K346" s="72"/>
      <c r="L346" s="72"/>
      <c r="M346" s="72"/>
      <c r="N346" s="72"/>
    </row>
    <row r="347" spans="1:14" x14ac:dyDescent="0.25">
      <c r="A347" s="72"/>
      <c r="B347" s="72"/>
      <c r="C347" s="72"/>
      <c r="D347" s="72"/>
      <c r="E347" s="72"/>
      <c r="F347" s="72"/>
      <c r="G347" s="72"/>
      <c r="H347" s="72"/>
      <c r="I347" s="72"/>
      <c r="J347" s="72"/>
      <c r="K347" s="72"/>
      <c r="L347" s="72"/>
      <c r="M347" s="72"/>
      <c r="N347" s="72"/>
    </row>
    <row r="348" spans="1:14" x14ac:dyDescent="0.25">
      <c r="A348" s="72"/>
      <c r="B348" s="72"/>
      <c r="C348" s="72"/>
      <c r="D348" s="72"/>
      <c r="E348" s="72"/>
      <c r="F348" s="72"/>
      <c r="G348" s="72"/>
      <c r="H348" s="72"/>
      <c r="I348" s="72"/>
      <c r="J348" s="72"/>
      <c r="K348" s="72"/>
      <c r="L348" s="72"/>
      <c r="M348" s="72"/>
      <c r="N348" s="72"/>
    </row>
    <row r="349" spans="1:14" x14ac:dyDescent="0.25">
      <c r="A349" s="72"/>
      <c r="B349" s="72"/>
      <c r="C349" s="72"/>
      <c r="D349" s="72"/>
      <c r="E349" s="72"/>
      <c r="F349" s="72"/>
      <c r="G349" s="72"/>
      <c r="H349" s="72"/>
      <c r="I349" s="72"/>
      <c r="J349" s="72"/>
      <c r="K349" s="72"/>
      <c r="L349" s="72"/>
      <c r="M349" s="72"/>
      <c r="N349" s="72"/>
    </row>
    <row r="350" spans="1:14" x14ac:dyDescent="0.25">
      <c r="A350" s="72"/>
      <c r="B350" s="72"/>
      <c r="C350" s="72"/>
      <c r="D350" s="72"/>
      <c r="E350" s="72"/>
      <c r="F350" s="72"/>
      <c r="G350" s="72"/>
      <c r="H350" s="72"/>
      <c r="I350" s="72"/>
      <c r="J350" s="72"/>
      <c r="K350" s="72"/>
      <c r="L350" s="72"/>
      <c r="M350" s="72"/>
      <c r="N350" s="72"/>
    </row>
    <row r="351" spans="1:14" x14ac:dyDescent="0.25">
      <c r="A351" s="72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</row>
    <row r="352" spans="1:14" x14ac:dyDescent="0.25">
      <c r="A352" s="72"/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</row>
    <row r="353" spans="1:14" x14ac:dyDescent="0.25">
      <c r="A353" s="72"/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</row>
    <row r="354" spans="1:14" x14ac:dyDescent="0.25">
      <c r="A354" s="72"/>
      <c r="B354" s="72"/>
      <c r="C354" s="72"/>
      <c r="D354" s="72"/>
      <c r="E354" s="72"/>
      <c r="F354" s="72"/>
      <c r="G354" s="72"/>
      <c r="H354" s="72"/>
      <c r="I354" s="72"/>
      <c r="J354" s="72"/>
      <c r="K354" s="72"/>
      <c r="L354" s="72"/>
      <c r="M354" s="72"/>
      <c r="N354" s="72"/>
    </row>
    <row r="355" spans="1:14" x14ac:dyDescent="0.25">
      <c r="A355" s="72"/>
      <c r="B355" s="72"/>
      <c r="C355" s="72"/>
      <c r="D355" s="72"/>
      <c r="E355" s="72"/>
      <c r="F355" s="72"/>
      <c r="G355" s="72"/>
      <c r="H355" s="72"/>
      <c r="I355" s="72"/>
      <c r="J355" s="72"/>
      <c r="K355" s="72"/>
      <c r="L355" s="72"/>
      <c r="M355" s="72"/>
      <c r="N355" s="72"/>
    </row>
    <row r="356" spans="1:14" x14ac:dyDescent="0.25">
      <c r="A356" s="72"/>
      <c r="B356" s="72"/>
      <c r="C356" s="72"/>
      <c r="D356" s="72"/>
      <c r="E356" s="72"/>
      <c r="F356" s="72"/>
      <c r="G356" s="72"/>
      <c r="H356" s="72"/>
      <c r="I356" s="72"/>
      <c r="J356" s="72"/>
      <c r="K356" s="72"/>
      <c r="L356" s="72"/>
      <c r="M356" s="72"/>
      <c r="N356" s="72"/>
    </row>
    <row r="357" spans="1:14" x14ac:dyDescent="0.25">
      <c r="A357" s="72"/>
      <c r="B357" s="72"/>
      <c r="C357" s="72"/>
      <c r="D357" s="72"/>
      <c r="E357" s="72"/>
      <c r="F357" s="72"/>
      <c r="G357" s="72"/>
      <c r="H357" s="72"/>
      <c r="I357" s="72"/>
      <c r="J357" s="72"/>
      <c r="K357" s="72"/>
      <c r="L357" s="72"/>
      <c r="M357" s="72"/>
      <c r="N357" s="72"/>
    </row>
    <row r="358" spans="1:14" x14ac:dyDescent="0.25">
      <c r="A358" s="72"/>
      <c r="B358" s="72"/>
      <c r="C358" s="72"/>
      <c r="D358" s="72"/>
      <c r="E358" s="72"/>
      <c r="F358" s="72"/>
      <c r="G358" s="72"/>
      <c r="H358" s="72"/>
      <c r="I358" s="72"/>
      <c r="J358" s="72"/>
      <c r="K358" s="72"/>
      <c r="L358" s="72"/>
      <c r="M358" s="72"/>
      <c r="N358" s="72"/>
    </row>
    <row r="359" spans="1:14" x14ac:dyDescent="0.25">
      <c r="A359" s="72"/>
      <c r="B359" s="72"/>
      <c r="C359" s="72"/>
      <c r="D359" s="72"/>
      <c r="E359" s="72"/>
      <c r="F359" s="72"/>
      <c r="G359" s="72"/>
      <c r="H359" s="72"/>
      <c r="I359" s="72"/>
      <c r="J359" s="72"/>
      <c r="K359" s="72"/>
      <c r="L359" s="72"/>
      <c r="M359" s="72"/>
      <c r="N359" s="72"/>
    </row>
    <row r="360" spans="1:14" x14ac:dyDescent="0.25">
      <c r="A360" s="72"/>
      <c r="B360" s="72"/>
      <c r="C360" s="72"/>
      <c r="D360" s="72"/>
      <c r="E360" s="72"/>
      <c r="F360" s="72"/>
      <c r="G360" s="72"/>
      <c r="H360" s="72"/>
      <c r="I360" s="72"/>
      <c r="J360" s="72"/>
      <c r="K360" s="72"/>
      <c r="L360" s="72"/>
      <c r="M360" s="72"/>
      <c r="N360" s="72"/>
    </row>
    <row r="361" spans="1:14" x14ac:dyDescent="0.25">
      <c r="A361" s="72"/>
      <c r="B361" s="72"/>
      <c r="C361" s="72"/>
      <c r="D361" s="72"/>
      <c r="E361" s="72"/>
      <c r="F361" s="72"/>
      <c r="G361" s="72"/>
      <c r="H361" s="72"/>
      <c r="I361" s="72"/>
      <c r="J361" s="72"/>
      <c r="K361" s="72"/>
      <c r="L361" s="72"/>
      <c r="M361" s="72"/>
      <c r="N361" s="72"/>
    </row>
  </sheetData>
  <sheetProtection pivotTables="0"/>
  <hyperlinks>
    <hyperlink ref="J3" location="Start" display="&lt;--  Start" xr:uid="{00000000-0004-0000-0D00-000000000000}"/>
  </hyperlinks>
  <pageMargins left="0.7" right="0.7" top="0.75" bottom="0.75" header="0.3" footer="0.3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/>
  <dimension ref="B3:I84"/>
  <sheetViews>
    <sheetView topLeftCell="A28" workbookViewId="0">
      <selection activeCell="E80" sqref="E80"/>
    </sheetView>
  </sheetViews>
  <sheetFormatPr baseColWidth="10" defaultColWidth="9.28515625" defaultRowHeight="15" x14ac:dyDescent="0.25"/>
  <cols>
    <col min="2" max="2" width="14.5703125" customWidth="1"/>
    <col min="3" max="3" width="13" customWidth="1"/>
    <col min="4" max="4" width="11.7109375" customWidth="1"/>
  </cols>
  <sheetData>
    <row r="3" spans="2:9" x14ac:dyDescent="0.25">
      <c r="B3" s="2" t="s">
        <v>168</v>
      </c>
    </row>
    <row r="4" spans="2:9" x14ac:dyDescent="0.25">
      <c r="B4" s="4">
        <f>DATE(E4,D4,C4)</f>
        <v>46023</v>
      </c>
      <c r="C4">
        <v>1</v>
      </c>
      <c r="D4">
        <v>1</v>
      </c>
      <c r="E4">
        <f>'1. Start'!C5</f>
        <v>2026</v>
      </c>
    </row>
    <row r="5" spans="2:9" x14ac:dyDescent="0.25">
      <c r="B5" s="4">
        <f>DATE(E5,D5,C5)</f>
        <v>46387</v>
      </c>
      <c r="C5">
        <v>31</v>
      </c>
      <c r="D5">
        <v>12</v>
      </c>
      <c r="E5">
        <f>'1. Start'!C5</f>
        <v>2026</v>
      </c>
    </row>
    <row r="6" spans="2:9" x14ac:dyDescent="0.25">
      <c r="B6" s="4"/>
      <c r="C6" s="4"/>
    </row>
    <row r="7" spans="2:9" x14ac:dyDescent="0.25">
      <c r="B7" s="4"/>
      <c r="C7" s="4"/>
    </row>
    <row r="8" spans="2:9" x14ac:dyDescent="0.25">
      <c r="B8" s="4"/>
      <c r="C8" s="4"/>
    </row>
    <row r="10" spans="2:9" x14ac:dyDescent="0.25">
      <c r="B10" s="2" t="s">
        <v>118</v>
      </c>
      <c r="C10" t="s">
        <v>169</v>
      </c>
      <c r="D10" t="s">
        <v>170</v>
      </c>
      <c r="E10" s="427" t="s">
        <v>169</v>
      </c>
      <c r="F10" s="427"/>
      <c r="G10" s="427" t="s">
        <v>170</v>
      </c>
      <c r="H10" s="427"/>
    </row>
    <row r="11" spans="2:9" x14ac:dyDescent="0.25">
      <c r="B11" t="s">
        <v>21</v>
      </c>
      <c r="C11" s="4">
        <f>DATE(I11,F11,E11)</f>
        <v>46023</v>
      </c>
      <c r="D11" s="4">
        <f>DATE(I11,H11,G11)</f>
        <v>46387</v>
      </c>
      <c r="E11">
        <v>1</v>
      </c>
      <c r="F11">
        <v>1</v>
      </c>
      <c r="G11">
        <v>31</v>
      </c>
      <c r="H11">
        <v>12</v>
      </c>
      <c r="I11">
        <f>'1. Start'!C5</f>
        <v>2026</v>
      </c>
    </row>
    <row r="12" spans="2:9" x14ac:dyDescent="0.25">
      <c r="B12" t="s">
        <v>67</v>
      </c>
      <c r="C12" s="4">
        <f>DATE(I12,F12,E12)</f>
        <v>46023</v>
      </c>
      <c r="D12" s="4">
        <f>DATE(I12,H12,G12)</f>
        <v>46112</v>
      </c>
      <c r="E12">
        <v>1</v>
      </c>
      <c r="F12">
        <v>1</v>
      </c>
      <c r="G12">
        <v>31</v>
      </c>
      <c r="H12">
        <v>3</v>
      </c>
      <c r="I12">
        <f>'1. Start'!C5</f>
        <v>2026</v>
      </c>
    </row>
    <row r="13" spans="2:9" x14ac:dyDescent="0.25">
      <c r="B13" t="s">
        <v>68</v>
      </c>
      <c r="C13" s="4">
        <f>DATE(I13,F13,E13)</f>
        <v>46113</v>
      </c>
      <c r="D13" s="4">
        <f>DATE(I13,H13,G13)</f>
        <v>46203</v>
      </c>
      <c r="E13">
        <v>1</v>
      </c>
      <c r="F13">
        <v>4</v>
      </c>
      <c r="G13">
        <v>30</v>
      </c>
      <c r="H13">
        <v>6</v>
      </c>
      <c r="I13">
        <f>'1. Start'!C5</f>
        <v>2026</v>
      </c>
    </row>
    <row r="14" spans="2:9" x14ac:dyDescent="0.25">
      <c r="B14" t="s">
        <v>69</v>
      </c>
      <c r="C14" s="4">
        <f>DATE(I14,F14,E14)</f>
        <v>46204</v>
      </c>
      <c r="D14" s="4">
        <f>DATE(I14,H14,G14)</f>
        <v>46295</v>
      </c>
      <c r="E14">
        <v>1</v>
      </c>
      <c r="F14">
        <v>7</v>
      </c>
      <c r="G14">
        <v>30</v>
      </c>
      <c r="H14">
        <v>9</v>
      </c>
      <c r="I14">
        <f>'1. Start'!C5</f>
        <v>2026</v>
      </c>
    </row>
    <row r="15" spans="2:9" x14ac:dyDescent="0.25">
      <c r="B15" t="s">
        <v>70</v>
      </c>
      <c r="C15" s="4">
        <f>DATE(I15,F15,E15)</f>
        <v>46296</v>
      </c>
      <c r="D15" s="4">
        <f>DATE(I15,H15,G15)</f>
        <v>46387</v>
      </c>
      <c r="E15">
        <v>1</v>
      </c>
      <c r="F15">
        <v>10</v>
      </c>
      <c r="G15">
        <v>31</v>
      </c>
      <c r="H15">
        <v>12</v>
      </c>
      <c r="I15">
        <f>'1. Start'!C5</f>
        <v>2026</v>
      </c>
    </row>
    <row r="18" spans="2:3" x14ac:dyDescent="0.25">
      <c r="B18" s="2" t="s">
        <v>171</v>
      </c>
    </row>
    <row r="19" spans="2:3" x14ac:dyDescent="0.25">
      <c r="B19">
        <v>3999</v>
      </c>
      <c r="C19" t="s">
        <v>71</v>
      </c>
    </row>
    <row r="20" spans="2:3" x14ac:dyDescent="0.25">
      <c r="B20">
        <v>4999</v>
      </c>
      <c r="C20" t="s">
        <v>73</v>
      </c>
    </row>
    <row r="21" spans="2:3" x14ac:dyDescent="0.25">
      <c r="B21">
        <v>5999</v>
      </c>
      <c r="C21" t="s">
        <v>74</v>
      </c>
    </row>
    <row r="22" spans="2:3" x14ac:dyDescent="0.25">
      <c r="B22">
        <v>7999</v>
      </c>
      <c r="C22" t="s">
        <v>75</v>
      </c>
    </row>
    <row r="25" spans="2:3" x14ac:dyDescent="0.25">
      <c r="B25" t="s">
        <v>172</v>
      </c>
    </row>
    <row r="26" spans="2:3" x14ac:dyDescent="0.25">
      <c r="B26" s="112" t="s">
        <v>173</v>
      </c>
    </row>
    <row r="27" spans="2:3" x14ac:dyDescent="0.25">
      <c r="B27" s="113" t="s">
        <v>174</v>
      </c>
    </row>
    <row r="29" spans="2:3" x14ac:dyDescent="0.25">
      <c r="B29" t="s">
        <v>175</v>
      </c>
      <c r="C29">
        <v>1</v>
      </c>
    </row>
    <row r="30" spans="2:3" x14ac:dyDescent="0.25">
      <c r="B30" t="s">
        <v>176</v>
      </c>
      <c r="C30">
        <v>2</v>
      </c>
    </row>
    <row r="31" spans="2:3" x14ac:dyDescent="0.25">
      <c r="B31" t="s">
        <v>77</v>
      </c>
      <c r="C31">
        <v>3</v>
      </c>
    </row>
    <row r="34" spans="2:3" x14ac:dyDescent="0.25">
      <c r="B34" t="s">
        <v>177</v>
      </c>
      <c r="C34" t="s">
        <v>178</v>
      </c>
    </row>
    <row r="35" spans="2:3" x14ac:dyDescent="0.25">
      <c r="B35" t="str">
        <f>CONCATENATE('1. Start'!B45,". ",'1. Start'!C45)</f>
        <v xml:space="preserve">101. </v>
      </c>
      <c r="C35" t="str">
        <f>CONCATENATE('1. Start'!B24,".  ",'1. Start'!C24)</f>
        <v xml:space="preserve">1.  </v>
      </c>
    </row>
    <row r="36" spans="2:3" x14ac:dyDescent="0.25">
      <c r="B36" t="str">
        <f>CONCATENATE('1. Start'!B46,". ",'1. Start'!C46)</f>
        <v xml:space="preserve">102. </v>
      </c>
      <c r="C36" t="str">
        <f>CONCATENATE('1. Start'!B25,".  ",'1. Start'!C25)</f>
        <v xml:space="preserve">2.  </v>
      </c>
    </row>
    <row r="37" spans="2:3" x14ac:dyDescent="0.25">
      <c r="B37" t="str">
        <f>CONCATENATE('1. Start'!B47,". ",'1. Start'!C47)</f>
        <v xml:space="preserve">103. </v>
      </c>
      <c r="C37" t="str">
        <f>CONCATENATE('1. Start'!B26,".  ",'1. Start'!C26)</f>
        <v xml:space="preserve">3.  </v>
      </c>
    </row>
    <row r="38" spans="2:3" x14ac:dyDescent="0.25">
      <c r="B38" t="str">
        <f>CONCATENATE('1. Start'!B48,". ",'1. Start'!C48)</f>
        <v xml:space="preserve">104. </v>
      </c>
      <c r="C38" t="str">
        <f>CONCATENATE('1. Start'!B27,".  ",'1. Start'!C27)</f>
        <v xml:space="preserve">4.  </v>
      </c>
    </row>
    <row r="39" spans="2:3" x14ac:dyDescent="0.25">
      <c r="B39" t="str">
        <f>CONCATENATE('1. Start'!B49,". ",'1. Start'!C49)</f>
        <v xml:space="preserve">105. </v>
      </c>
      <c r="C39" t="str">
        <f>CONCATENATE('1. Start'!B28,".  ",'1. Start'!C28)</f>
        <v xml:space="preserve">5.  </v>
      </c>
    </row>
    <row r="40" spans="2:3" x14ac:dyDescent="0.25">
      <c r="B40" t="str">
        <f>CONCATENATE('1. Start'!B50,". ",'1. Start'!C50)</f>
        <v xml:space="preserve">106. </v>
      </c>
      <c r="C40" t="str">
        <f>CONCATENATE('1. Start'!B29,".  ",'1. Start'!C29)</f>
        <v xml:space="preserve">6.  </v>
      </c>
    </row>
    <row r="41" spans="2:3" x14ac:dyDescent="0.25">
      <c r="B41" t="str">
        <f>CONCATENATE('1. Start'!B51,". ",'1. Start'!C51)</f>
        <v xml:space="preserve">107. </v>
      </c>
      <c r="C41" t="str">
        <f>CONCATENATE('1. Start'!B30,".  ",'1. Start'!C30)</f>
        <v xml:space="preserve">7.  </v>
      </c>
    </row>
    <row r="42" spans="2:3" x14ac:dyDescent="0.25">
      <c r="B42" t="str">
        <f>CONCATENATE('1. Start'!B52,". ",'1. Start'!C52)</f>
        <v xml:space="preserve">108. </v>
      </c>
      <c r="C42" t="str">
        <f>CONCATENATE('1. Start'!B31,".  ",'1. Start'!C31)</f>
        <v xml:space="preserve">8.  </v>
      </c>
    </row>
    <row r="43" spans="2:3" x14ac:dyDescent="0.25">
      <c r="B43" t="str">
        <f>CONCATENATE('1. Start'!B53,". ",'1. Start'!C53)</f>
        <v xml:space="preserve">109. </v>
      </c>
      <c r="C43" t="str">
        <f>CONCATENATE('1. Start'!B32,".  ",'1. Start'!C32)</f>
        <v xml:space="preserve">9.  </v>
      </c>
    </row>
    <row r="44" spans="2:3" x14ac:dyDescent="0.25">
      <c r="B44" t="str">
        <f>CONCATENATE('1. Start'!B54,". ",'1. Start'!C54)</f>
        <v xml:space="preserve">110. </v>
      </c>
      <c r="C44" t="str">
        <f>CONCATENATE('1. Start'!B33,".  ",'1. Start'!C33)</f>
        <v xml:space="preserve">10.  </v>
      </c>
    </row>
    <row r="45" spans="2:3" x14ac:dyDescent="0.25">
      <c r="B45" t="str">
        <f>CONCATENATE('1. Start'!B55,". ",'1. Start'!C55)</f>
        <v xml:space="preserve">111. </v>
      </c>
      <c r="C45" t="str">
        <f>CONCATENATE('1. Start'!B34,".  ",'1. Start'!C34)</f>
        <v xml:space="preserve">11.  </v>
      </c>
    </row>
    <row r="46" spans="2:3" x14ac:dyDescent="0.25">
      <c r="B46" t="str">
        <f>CONCATENATE('1. Start'!B56,". ",'1. Start'!C56)</f>
        <v xml:space="preserve">112. </v>
      </c>
      <c r="C46" t="str">
        <f>CONCATENATE('1. Start'!B35,".  ",'1. Start'!C35)</f>
        <v xml:space="preserve">12.  </v>
      </c>
    </row>
    <row r="47" spans="2:3" x14ac:dyDescent="0.25">
      <c r="B47" t="str">
        <f>CONCATENATE('1. Start'!B57,". ",'1. Start'!C57)</f>
        <v xml:space="preserve">113. </v>
      </c>
      <c r="C47" t="str">
        <f>CONCATENATE('1. Start'!B36,".  ",'1. Start'!C36)</f>
        <v xml:space="preserve">13.  </v>
      </c>
    </row>
    <row r="48" spans="2:3" x14ac:dyDescent="0.25">
      <c r="B48" t="str">
        <f>CONCATENATE('1. Start'!B58,". ",'1. Start'!C58)</f>
        <v xml:space="preserve">114. </v>
      </c>
      <c r="C48" t="str">
        <f>CONCATENATE('1. Start'!B37,".  ",'1. Start'!C37)</f>
        <v xml:space="preserve">14.  </v>
      </c>
    </row>
    <row r="49" spans="2:3" x14ac:dyDescent="0.25">
      <c r="B49" t="str">
        <f>CONCATENATE('1. Start'!B59,". ",'1. Start'!C59)</f>
        <v xml:space="preserve">115. </v>
      </c>
      <c r="C49" t="str">
        <f>CONCATENATE('1. Start'!B38,".  ",'1. Start'!C38)</f>
        <v xml:space="preserve">15.  </v>
      </c>
    </row>
    <row r="50" spans="2:3" x14ac:dyDescent="0.25">
      <c r="B50" t="str">
        <f>CONCATENATE('1. Start'!B60,". ",'1. Start'!C60)</f>
        <v xml:space="preserve">116. </v>
      </c>
    </row>
    <row r="51" spans="2:3" x14ac:dyDescent="0.25">
      <c r="B51" t="str">
        <f>CONCATENATE('1. Start'!B61,". ",'1. Start'!C61)</f>
        <v xml:space="preserve">117. </v>
      </c>
    </row>
    <row r="52" spans="2:3" x14ac:dyDescent="0.25">
      <c r="B52" t="str">
        <f>CONCATENATE('1. Start'!B62,". ",'1. Start'!C62)</f>
        <v xml:space="preserve">118. </v>
      </c>
    </row>
    <row r="53" spans="2:3" x14ac:dyDescent="0.25">
      <c r="B53" t="str">
        <f>CONCATENATE('1. Start'!B63,". ",'1. Start'!C63)</f>
        <v xml:space="preserve">119. </v>
      </c>
    </row>
    <row r="54" spans="2:3" x14ac:dyDescent="0.25">
      <c r="B54" t="str">
        <f>CONCATENATE('1. Start'!B64,". ",'1. Start'!C64)</f>
        <v xml:space="preserve">120. </v>
      </c>
    </row>
    <row r="55" spans="2:3" x14ac:dyDescent="0.25">
      <c r="B55" t="str">
        <f>CONCATENATE('1. Start'!B65,". ",'1. Start'!C65)</f>
        <v xml:space="preserve">121. </v>
      </c>
    </row>
    <row r="56" spans="2:3" x14ac:dyDescent="0.25">
      <c r="B56" t="str">
        <f>CONCATENATE('1. Start'!B66,". ",'1. Start'!C66)</f>
        <v xml:space="preserve">122. </v>
      </c>
    </row>
    <row r="57" spans="2:3" x14ac:dyDescent="0.25">
      <c r="B57" t="str">
        <f>CONCATENATE('1. Start'!B67,". ",'1. Start'!C67)</f>
        <v xml:space="preserve">123. </v>
      </c>
    </row>
    <row r="58" spans="2:3" x14ac:dyDescent="0.25">
      <c r="B58" t="str">
        <f>CONCATENATE('1. Start'!B68,". ",'1. Start'!C68)</f>
        <v xml:space="preserve">124. </v>
      </c>
    </row>
    <row r="59" spans="2:3" x14ac:dyDescent="0.25">
      <c r="B59" t="str">
        <f>CONCATENATE('1. Start'!B69,". ",'1. Start'!C69)</f>
        <v xml:space="preserve">125. </v>
      </c>
    </row>
    <row r="60" spans="2:3" x14ac:dyDescent="0.25">
      <c r="B60" t="str">
        <f>CONCATENATE('1. Start'!B70,". ",'1. Start'!C70)</f>
        <v xml:space="preserve">126. </v>
      </c>
    </row>
    <row r="61" spans="2:3" x14ac:dyDescent="0.25">
      <c r="B61" t="str">
        <f>CONCATENATE('1. Start'!B71,". ",'1. Start'!C71)</f>
        <v xml:space="preserve">127. </v>
      </c>
    </row>
    <row r="62" spans="2:3" x14ac:dyDescent="0.25">
      <c r="B62" t="str">
        <f>CONCATENATE('1. Start'!B72,". ",'1. Start'!C72)</f>
        <v xml:space="preserve">128. </v>
      </c>
    </row>
    <row r="63" spans="2:3" x14ac:dyDescent="0.25">
      <c r="B63" t="str">
        <f>CONCATENATE('1. Start'!B73,". ",'1. Start'!C73)</f>
        <v xml:space="preserve">129. </v>
      </c>
    </row>
    <row r="64" spans="2:3" x14ac:dyDescent="0.25">
      <c r="B64" t="str">
        <f>CONCATENATE('1. Start'!B74,". ",'1. Start'!C74)</f>
        <v xml:space="preserve">130. </v>
      </c>
    </row>
    <row r="65" spans="2:2" x14ac:dyDescent="0.25">
      <c r="B65" t="str">
        <f>CONCATENATE('1. Start'!B75,". ",'1. Start'!C75)</f>
        <v xml:space="preserve">131. </v>
      </c>
    </row>
    <row r="66" spans="2:2" x14ac:dyDescent="0.25">
      <c r="B66" t="str">
        <f>CONCATENATE('1. Start'!B76,". ",'1. Start'!C76)</f>
        <v xml:space="preserve">132. </v>
      </c>
    </row>
    <row r="67" spans="2:2" x14ac:dyDescent="0.25">
      <c r="B67" t="str">
        <f>CONCATENATE('1. Start'!B77,". ",'1. Start'!C77)</f>
        <v xml:space="preserve">133. </v>
      </c>
    </row>
    <row r="68" spans="2:2" x14ac:dyDescent="0.25">
      <c r="B68" t="str">
        <f>CONCATENATE('1. Start'!B78,". ",'1. Start'!C78)</f>
        <v xml:space="preserve">134. </v>
      </c>
    </row>
    <row r="69" spans="2:2" x14ac:dyDescent="0.25">
      <c r="B69" t="str">
        <f>CONCATENATE('1. Start'!B79,". ",'1. Start'!C79)</f>
        <v xml:space="preserve">135. </v>
      </c>
    </row>
    <row r="70" spans="2:2" x14ac:dyDescent="0.25">
      <c r="B70" t="str">
        <f>CONCATENATE('1. Start'!B80,". ",'1. Start'!C80)</f>
        <v xml:space="preserve">136. </v>
      </c>
    </row>
    <row r="71" spans="2:2" x14ac:dyDescent="0.25">
      <c r="B71" t="str">
        <f>CONCATENATE('1. Start'!B81,". ",'1. Start'!C81)</f>
        <v xml:space="preserve">137. </v>
      </c>
    </row>
    <row r="72" spans="2:2" x14ac:dyDescent="0.25">
      <c r="B72" t="str">
        <f>CONCATENATE('1. Start'!B82,". ",'1. Start'!C82)</f>
        <v xml:space="preserve">138. </v>
      </c>
    </row>
    <row r="73" spans="2:2" x14ac:dyDescent="0.25">
      <c r="B73" t="str">
        <f>CONCATENATE('1. Start'!B83,". ",'1. Start'!C83)</f>
        <v xml:space="preserve">139. </v>
      </c>
    </row>
    <row r="74" spans="2:2" x14ac:dyDescent="0.25">
      <c r="B74" t="str">
        <f>CONCATENATE('1. Start'!B84,". ",'1. Start'!C84)</f>
        <v xml:space="preserve">140. </v>
      </c>
    </row>
    <row r="75" spans="2:2" x14ac:dyDescent="0.25">
      <c r="B75" t="str">
        <f>CONCATENATE('1. Start'!B85,". ",'1. Start'!C85)</f>
        <v xml:space="preserve">141. </v>
      </c>
    </row>
    <row r="76" spans="2:2" x14ac:dyDescent="0.25">
      <c r="B76" t="str">
        <f>CONCATENATE('1. Start'!B86,". ",'1. Start'!C86)</f>
        <v xml:space="preserve">142. </v>
      </c>
    </row>
    <row r="77" spans="2:2" x14ac:dyDescent="0.25">
      <c r="B77" t="str">
        <f>CONCATENATE('1. Start'!B87,". ",'1. Start'!C87)</f>
        <v xml:space="preserve">143. </v>
      </c>
    </row>
    <row r="78" spans="2:2" x14ac:dyDescent="0.25">
      <c r="B78" t="str">
        <f>CONCATENATE('1. Start'!B88,". ",'1. Start'!C88)</f>
        <v xml:space="preserve">144. </v>
      </c>
    </row>
    <row r="79" spans="2:2" x14ac:dyDescent="0.25">
      <c r="B79" t="str">
        <f>CONCATENATE('1. Start'!B89,". ",'1. Start'!C89)</f>
        <v xml:space="preserve">145. </v>
      </c>
    </row>
    <row r="80" spans="2:2" x14ac:dyDescent="0.25">
      <c r="B80" t="str">
        <f>CONCATENATE('1. Start'!B90,". ",'1. Start'!C90)</f>
        <v xml:space="preserve">146. </v>
      </c>
    </row>
    <row r="81" spans="2:2" x14ac:dyDescent="0.25">
      <c r="B81" t="str">
        <f>CONCATENATE('1. Start'!B91,". ",'1. Start'!C91)</f>
        <v xml:space="preserve">147. </v>
      </c>
    </row>
    <row r="82" spans="2:2" x14ac:dyDescent="0.25">
      <c r="B82" t="str">
        <f>CONCATENATE('1. Start'!B92,". ",'1. Start'!C92)</f>
        <v xml:space="preserve">148. </v>
      </c>
    </row>
    <row r="83" spans="2:2" x14ac:dyDescent="0.25">
      <c r="B83" t="str">
        <f>CONCATENATE('1. Start'!B93,". ",'1. Start'!C93)</f>
        <v xml:space="preserve">149. </v>
      </c>
    </row>
    <row r="84" spans="2:2" x14ac:dyDescent="0.25">
      <c r="B84" t="str">
        <f>CONCATENATE('1. Start'!B94,". ",'1. Start'!C94)</f>
        <v xml:space="preserve">150. </v>
      </c>
    </row>
  </sheetData>
  <sheetProtection sheet="1" objects="1" scenarios="1" selectLockedCells="1" selectUnlockedCells="1"/>
  <mergeCells count="2">
    <mergeCell ref="G10:H10"/>
    <mergeCell ref="E10:F10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4">
    <tabColor theme="1"/>
    <pageSetUpPr fitToPage="1"/>
  </sheetPr>
  <dimension ref="B2:J36"/>
  <sheetViews>
    <sheetView showGridLines="0" workbookViewId="0">
      <selection activeCell="J14" sqref="J14"/>
    </sheetView>
  </sheetViews>
  <sheetFormatPr baseColWidth="10" defaultColWidth="11.42578125" defaultRowHeight="15" x14ac:dyDescent="0.25"/>
  <cols>
    <col min="1" max="1" width="8.28515625" customWidth="1"/>
    <col min="2" max="2" width="35.28515625" customWidth="1"/>
    <col min="3" max="3" width="5.28515625" bestFit="1" customWidth="1"/>
    <col min="4" max="4" width="11.7109375" customWidth="1"/>
    <col min="5" max="5" width="14" customWidth="1"/>
    <col min="6" max="6" width="12.7109375" customWidth="1"/>
    <col min="7" max="7" width="13.42578125" customWidth="1"/>
    <col min="8" max="8" width="18.7109375" bestFit="1" customWidth="1"/>
  </cols>
  <sheetData>
    <row r="2" spans="2:10" ht="15.75" thickBot="1" x14ac:dyDescent="0.3">
      <c r="G2" s="276" t="s">
        <v>57</v>
      </c>
    </row>
    <row r="3" spans="2:10" ht="15.75" thickTop="1" x14ac:dyDescent="0.25"/>
    <row r="4" spans="2:10" ht="23.25" x14ac:dyDescent="0.35">
      <c r="B4" s="428">
        <f>'1. Start'!C7</f>
        <v>0</v>
      </c>
      <c r="C4" s="429"/>
      <c r="D4" s="429"/>
      <c r="E4" s="429"/>
      <c r="F4" s="429"/>
      <c r="G4" s="10"/>
      <c r="H4" s="10"/>
    </row>
    <row r="5" spans="2:10" x14ac:dyDescent="0.25">
      <c r="B5" s="11"/>
      <c r="C5" s="10"/>
      <c r="D5" s="12"/>
      <c r="E5" s="12"/>
      <c r="F5" s="12"/>
      <c r="G5" s="10"/>
      <c r="H5" s="10"/>
    </row>
    <row r="6" spans="2:10" ht="18.75" x14ac:dyDescent="0.25">
      <c r="B6" s="430" t="s">
        <v>23</v>
      </c>
      <c r="C6" s="429"/>
      <c r="D6" s="429"/>
      <c r="E6" s="429"/>
      <c r="F6" s="429"/>
      <c r="G6" s="10"/>
      <c r="H6" s="10"/>
    </row>
    <row r="7" spans="2:10" ht="18.75" x14ac:dyDescent="0.3">
      <c r="B7" s="431"/>
      <c r="C7" s="431"/>
      <c r="D7" s="431"/>
      <c r="E7" s="431"/>
      <c r="F7" s="431"/>
      <c r="H7" s="10"/>
    </row>
    <row r="8" spans="2:10" ht="18.75" x14ac:dyDescent="0.3">
      <c r="B8" s="421"/>
      <c r="C8" s="421"/>
      <c r="D8" s="421"/>
      <c r="E8" s="421"/>
      <c r="F8" s="421"/>
      <c r="G8" s="10"/>
      <c r="H8" s="10"/>
    </row>
    <row r="9" spans="2:10" x14ac:dyDescent="0.25">
      <c r="B9" s="10"/>
      <c r="C9" s="286" t="s">
        <v>179</v>
      </c>
      <c r="D9" s="411">
        <f>'1. Start'!C5</f>
        <v>2026</v>
      </c>
      <c r="E9" s="411" t="str">
        <f>CONCATENATE("Budsjett ",'1. Start'!C5)</f>
        <v>Budsjett 2026</v>
      </c>
      <c r="F9" s="411">
        <f>'1. Start'!C5-1</f>
        <v>2025</v>
      </c>
      <c r="G9" s="10"/>
      <c r="H9" s="10"/>
    </row>
    <row r="10" spans="2:10" x14ac:dyDescent="0.25">
      <c r="B10" s="288" t="s">
        <v>180</v>
      </c>
      <c r="C10" s="287"/>
      <c r="D10" s="287"/>
      <c r="E10" s="287"/>
      <c r="F10" s="287"/>
      <c r="G10" s="10"/>
      <c r="H10" s="406" t="s">
        <v>169</v>
      </c>
      <c r="I10" s="407" t="s">
        <v>170</v>
      </c>
      <c r="J10" s="127"/>
    </row>
    <row r="11" spans="2:10" x14ac:dyDescent="0.25">
      <c r="B11" s="289" t="s">
        <v>181</v>
      </c>
      <c r="C11" s="340">
        <v>2</v>
      </c>
      <c r="D11" s="290">
        <f>SUMIFS('5. Registrere Transaksjoner'!$Q$8:$Q$1006,'5. Registrere Transaksjoner'!$I$8:$I$1006,"&gt;="&amp;H11,'5. Registrere Transaksjoner'!$I$8:$I$1006,"&lt;"&amp;I11)*(-1)+SUMIFS('5. Registrere Transaksjoner'!$R$8:$R$1006,'5. Registrere Transaksjoner'!$K$8:$K$1006,"&gt;="&amp;H11,'5. Registrere Transaksjoner'!$K$8:$K$1006,"&lt;"&amp;I11)*(-1)</f>
        <v>0</v>
      </c>
      <c r="E11" s="287"/>
      <c r="F11" s="306">
        <v>0</v>
      </c>
      <c r="G11" s="10"/>
      <c r="H11" s="349">
        <v>3000</v>
      </c>
      <c r="I11" s="349">
        <v>3399</v>
      </c>
      <c r="J11" s="127"/>
    </row>
    <row r="12" spans="2:10" x14ac:dyDescent="0.25">
      <c r="B12" s="289" t="s">
        <v>182</v>
      </c>
      <c r="C12" s="340">
        <v>3</v>
      </c>
      <c r="D12" s="290">
        <f>SUMIFS('5. Registrere Transaksjoner'!$Q$8:$Q$1006,'5. Registrere Transaksjoner'!$I$8:$I$1006,"&gt;="&amp;H12,'5. Registrere Transaksjoner'!$I$8:$I$1006,"&lt;"&amp;I12)*(-1)+SUMIFS('5. Registrere Transaksjoner'!$R$8:$R$1006,'5. Registrere Transaksjoner'!$K$8:$K$1006,"&gt;="&amp;H12,'5. Registrere Transaksjoner'!$K$8:$K$1006,"&lt;"&amp;I12)*(-1)</f>
        <v>0</v>
      </c>
      <c r="E12" s="287"/>
      <c r="F12" s="306">
        <v>0</v>
      </c>
      <c r="G12" s="10"/>
      <c r="H12" s="349">
        <v>3400</v>
      </c>
      <c r="I12" s="349">
        <v>3499</v>
      </c>
      <c r="J12" s="127"/>
    </row>
    <row r="13" spans="2:10" x14ac:dyDescent="0.25">
      <c r="B13" s="289" t="s">
        <v>183</v>
      </c>
      <c r="C13" s="340">
        <v>4</v>
      </c>
      <c r="D13" s="290">
        <f>SUMIFS('5. Registrere Transaksjoner'!$Q$8:$Q$1006,'5. Registrere Transaksjoner'!$I$8:$I$1006,"&gt;="&amp;H13,'5. Registrere Transaksjoner'!$I$8:$I$1006,"&lt;"&amp;I13)*(-1)+SUMIFS('5. Registrere Transaksjoner'!$R$8:$R$1006,'5. Registrere Transaksjoner'!$K$8:$K$1006,"&gt;="&amp;H13,'5. Registrere Transaksjoner'!$K$8:$K$1006,"&lt;"&amp;I13)*(-1)</f>
        <v>0</v>
      </c>
      <c r="E13" s="290"/>
      <c r="F13" s="306">
        <v>0</v>
      </c>
      <c r="G13" s="10"/>
      <c r="H13" s="349">
        <v>3500</v>
      </c>
      <c r="I13" s="349">
        <v>3999</v>
      </c>
      <c r="J13" s="127"/>
    </row>
    <row r="14" spans="2:10" x14ac:dyDescent="0.25">
      <c r="B14" s="291" t="s">
        <v>184</v>
      </c>
      <c r="C14" s="292"/>
      <c r="D14" s="293">
        <f>SUM(D11:D13)</f>
        <v>0</v>
      </c>
      <c r="E14" s="293">
        <f>'3. Budsjett'!L14*(-1)</f>
        <v>0</v>
      </c>
      <c r="F14" s="293">
        <f t="shared" ref="F14" si="0">SUM(F11:F13)</f>
        <v>0</v>
      </c>
      <c r="G14" s="10"/>
      <c r="H14" s="349"/>
      <c r="I14" s="349"/>
      <c r="J14" s="127"/>
    </row>
    <row r="15" spans="2:10" x14ac:dyDescent="0.25">
      <c r="B15" s="89"/>
      <c r="C15" s="89"/>
      <c r="D15" s="89"/>
      <c r="E15" s="89"/>
      <c r="F15" s="89"/>
      <c r="H15" s="349"/>
      <c r="I15" s="349"/>
    </row>
    <row r="16" spans="2:10" x14ac:dyDescent="0.25">
      <c r="B16" s="288" t="s">
        <v>185</v>
      </c>
      <c r="C16" s="287"/>
      <c r="D16" s="287"/>
      <c r="E16" s="287"/>
      <c r="F16" s="287"/>
      <c r="G16" s="10"/>
      <c r="H16" s="349"/>
      <c r="I16" s="349"/>
    </row>
    <row r="17" spans="2:9" x14ac:dyDescent="0.25">
      <c r="B17" s="294" t="s">
        <v>186</v>
      </c>
      <c r="C17" s="341">
        <v>5</v>
      </c>
      <c r="D17" s="290">
        <f>SUMIFS('5. Registrere Transaksjoner'!$Q$8:$Q$1006,'5. Registrere Transaksjoner'!$I$8:$I$1006,"&gt;="&amp;H17,'5. Registrere Transaksjoner'!$I$8:$I$1006,"&lt;"&amp;I17)+SUMIFS('5. Registrere Transaksjoner'!$R$8:$R$1006,'5. Registrere Transaksjoner'!$K$8:$K$1006,"&gt;="&amp;H17,'5. Registrere Transaksjoner'!$K$8:$K$1006,"&lt;"&amp;I17)</f>
        <v>0</v>
      </c>
      <c r="E17" s="290">
        <f>'3. Budsjett'!L15</f>
        <v>0</v>
      </c>
      <c r="F17" s="306">
        <v>0</v>
      </c>
      <c r="G17" s="10"/>
      <c r="H17" s="349">
        <v>4000</v>
      </c>
      <c r="I17" s="349">
        <v>4999</v>
      </c>
    </row>
    <row r="18" spans="2:9" x14ac:dyDescent="0.25">
      <c r="B18" s="294" t="s">
        <v>187</v>
      </c>
      <c r="C18" s="341">
        <v>6</v>
      </c>
      <c r="D18" s="290">
        <f>SUMIFS('5. Registrere Transaksjoner'!$Q$8:$Q$1006,'5. Registrere Transaksjoner'!$I$8:$I$1006,"&gt;="&amp;H18,'5. Registrere Transaksjoner'!$I$8:$I$1006,"&lt;"&amp;I18)+SUMIFS('5. Registrere Transaksjoner'!$R$8:$R$1006,'5. Registrere Transaksjoner'!$K$8:$K$1006,"&gt;="&amp;H18,'5. Registrere Transaksjoner'!$K$8:$K$1006,"&lt;"&amp;I18)</f>
        <v>0</v>
      </c>
      <c r="E18" s="290">
        <f>'3. Budsjett'!L16</f>
        <v>0</v>
      </c>
      <c r="F18" s="306">
        <v>0</v>
      </c>
      <c r="G18" s="10"/>
      <c r="H18" s="349">
        <v>5000</v>
      </c>
      <c r="I18" s="349">
        <v>5999</v>
      </c>
    </row>
    <row r="19" spans="2:9" x14ac:dyDescent="0.25">
      <c r="B19" s="289" t="s">
        <v>188</v>
      </c>
      <c r="C19" s="340" t="s">
        <v>189</v>
      </c>
      <c r="D19" s="290">
        <f>SUMIFS('5. Registrere Transaksjoner'!$Q$8:$Q$1006,'5. Registrere Transaksjoner'!$I$8:$I$1006,"&gt;="&amp;H19,'5. Registrere Transaksjoner'!$I$8:$I$1006,"&lt;"&amp;I19)+SUMIFS('5. Registrere Transaksjoner'!$R$8:$R$1006,'5. Registrere Transaksjoner'!$K$8:$K$1006,"&gt;="&amp;H19,'5. Registrere Transaksjoner'!$K$8:$K$1006,"&lt;"&amp;I19)</f>
        <v>0</v>
      </c>
      <c r="E19" s="290">
        <f>'3. Budsjett'!L17</f>
        <v>0</v>
      </c>
      <c r="F19" s="306">
        <v>0</v>
      </c>
      <c r="G19" s="10"/>
      <c r="H19" s="349">
        <v>6000</v>
      </c>
      <c r="I19" s="349">
        <v>7999</v>
      </c>
    </row>
    <row r="20" spans="2:9" x14ac:dyDescent="0.25">
      <c r="B20" s="291" t="s">
        <v>190</v>
      </c>
      <c r="C20" s="292"/>
      <c r="D20" s="293">
        <f>SUM(D17:D19)</f>
        <v>0</v>
      </c>
      <c r="E20" s="293">
        <f t="shared" ref="E20:F20" si="1">SUM(E17:E19)</f>
        <v>0</v>
      </c>
      <c r="F20" s="293">
        <f t="shared" si="1"/>
        <v>0</v>
      </c>
      <c r="G20" s="10"/>
      <c r="H20" s="349"/>
      <c r="I20" s="349"/>
    </row>
    <row r="21" spans="2:9" x14ac:dyDescent="0.25">
      <c r="B21" s="89"/>
      <c r="C21" s="89"/>
      <c r="D21" s="89"/>
      <c r="E21" s="89"/>
      <c r="F21" s="89"/>
      <c r="H21" s="349"/>
      <c r="I21" s="349"/>
    </row>
    <row r="22" spans="2:9" ht="15.75" thickBot="1" x14ac:dyDescent="0.3">
      <c r="B22" s="295" t="s">
        <v>191</v>
      </c>
      <c r="C22" s="296"/>
      <c r="D22" s="297">
        <f>D14-D20</f>
        <v>0</v>
      </c>
      <c r="E22" s="297">
        <f t="shared" ref="E22:F22" si="2">E14-E20</f>
        <v>0</v>
      </c>
      <c r="F22" s="297">
        <f t="shared" si="2"/>
        <v>0</v>
      </c>
      <c r="G22" s="10"/>
      <c r="H22" s="349"/>
      <c r="I22" s="349"/>
    </row>
    <row r="23" spans="2:9" x14ac:dyDescent="0.25">
      <c r="B23" s="287"/>
      <c r="C23" s="287"/>
      <c r="D23" s="287"/>
      <c r="E23" s="287"/>
      <c r="F23" s="287"/>
      <c r="G23" s="10"/>
      <c r="H23" s="349"/>
      <c r="I23" s="349"/>
    </row>
    <row r="24" spans="2:9" x14ac:dyDescent="0.25">
      <c r="B24" s="298" t="s">
        <v>192</v>
      </c>
      <c r="C24" s="342"/>
      <c r="D24" s="287"/>
      <c r="E24" s="287"/>
      <c r="F24" s="287"/>
      <c r="G24" s="10"/>
      <c r="H24" s="349"/>
      <c r="I24" s="349"/>
    </row>
    <row r="25" spans="2:9" x14ac:dyDescent="0.25">
      <c r="B25" s="299" t="s">
        <v>193</v>
      </c>
      <c r="C25" s="343">
        <v>8</v>
      </c>
      <c r="D25" s="290">
        <f>SUMIFS('5. Registrere Transaksjoner'!$Q$8:$Q$1006,'5. Registrere Transaksjoner'!$I$8:$I$1006,"&gt;="&amp;H25,'5. Registrere Transaksjoner'!$I$8:$I$1006,"&lt;"&amp;I25)*(-1)+SUMIFS('5. Registrere Transaksjoner'!$R$8:$R$1006,'5. Registrere Transaksjoner'!$K$8:$K$1006,"&gt;="&amp;H25,'5. Registrere Transaksjoner'!$K$8:$K$1006,"&lt;"&amp;I25)*(-1)</f>
        <v>0</v>
      </c>
      <c r="E25" s="287"/>
      <c r="F25" s="306">
        <v>0</v>
      </c>
      <c r="G25" s="10"/>
      <c r="H25" s="349">
        <v>8000</v>
      </c>
      <c r="I25" s="349">
        <v>8099</v>
      </c>
    </row>
    <row r="26" spans="2:9" x14ac:dyDescent="0.25">
      <c r="B26" s="289" t="s">
        <v>194</v>
      </c>
      <c r="C26" s="343">
        <v>9</v>
      </c>
      <c r="D26" s="290">
        <f>SUMIFS('5. Registrere Transaksjoner'!$Q$8:$Q$1006,'5. Registrere Transaksjoner'!$I$8:$I$1006,"&gt;="&amp;H26,'5. Registrere Transaksjoner'!$I$8:$I$1006,"&lt;"&amp;I26)+SUMIFS('5. Registrere Transaksjoner'!$R$8:$R$1006,'5. Registrere Transaksjoner'!$K$8:$K$1006,"&gt;="&amp;H26,'5. Registrere Transaksjoner'!$K$8:$K$1006,"&lt;"&amp;I26)</f>
        <v>0</v>
      </c>
      <c r="E26" s="287"/>
      <c r="F26" s="306">
        <v>0</v>
      </c>
      <c r="G26" s="10"/>
      <c r="H26" s="349">
        <v>8100</v>
      </c>
      <c r="I26" s="349">
        <v>8199</v>
      </c>
    </row>
    <row r="27" spans="2:9" x14ac:dyDescent="0.25">
      <c r="B27" s="291" t="s">
        <v>195</v>
      </c>
      <c r="C27" s="292"/>
      <c r="D27" s="293">
        <f>SUM(D25-D26)</f>
        <v>0</v>
      </c>
      <c r="E27" s="293"/>
      <c r="F27" s="293">
        <f>SUM(F25:F26)</f>
        <v>0</v>
      </c>
      <c r="G27" s="10"/>
      <c r="H27" s="348"/>
      <c r="I27" s="127"/>
    </row>
    <row r="28" spans="2:9" x14ac:dyDescent="0.25">
      <c r="B28" s="288"/>
      <c r="C28" s="300"/>
      <c r="D28" s="287"/>
      <c r="E28" s="287"/>
      <c r="F28" s="287"/>
      <c r="G28" s="10"/>
      <c r="H28" s="348"/>
      <c r="I28" s="127"/>
    </row>
    <row r="29" spans="2:9" ht="15.75" thickBot="1" x14ac:dyDescent="0.3">
      <c r="B29" s="301" t="s">
        <v>196</v>
      </c>
      <c r="C29" s="302"/>
      <c r="D29" s="303">
        <f>D22+D25-D26</f>
        <v>0</v>
      </c>
      <c r="E29" s="303">
        <f t="shared" ref="E29:F29" si="3">E22+E25-E26</f>
        <v>0</v>
      </c>
      <c r="F29" s="303">
        <f t="shared" si="3"/>
        <v>0</v>
      </c>
      <c r="G29" s="10"/>
      <c r="H29" s="348"/>
      <c r="I29" s="127"/>
    </row>
    <row r="30" spans="2:9" ht="15.75" thickTop="1" x14ac:dyDescent="0.25">
      <c r="B30" s="287"/>
      <c r="C30" s="287"/>
      <c r="D30" s="287"/>
      <c r="E30" s="287"/>
      <c r="F30" s="287"/>
      <c r="G30" s="10"/>
      <c r="H30" s="349"/>
      <c r="I30" s="127"/>
    </row>
    <row r="31" spans="2:9" x14ac:dyDescent="0.25">
      <c r="B31" s="89"/>
      <c r="C31" s="89"/>
      <c r="D31" s="89"/>
      <c r="E31" s="89"/>
      <c r="F31" s="89"/>
      <c r="H31" s="127"/>
      <c r="I31" s="127"/>
    </row>
    <row r="32" spans="2:9" x14ac:dyDescent="0.25">
      <c r="B32" s="288" t="s">
        <v>197</v>
      </c>
      <c r="C32" s="300"/>
      <c r="D32" s="290"/>
      <c r="E32" s="290"/>
      <c r="F32" s="290"/>
      <c r="G32" s="13"/>
      <c r="H32" s="349"/>
      <c r="I32" s="127"/>
    </row>
    <row r="33" spans="2:9" x14ac:dyDescent="0.25">
      <c r="B33" s="299" t="s">
        <v>198</v>
      </c>
      <c r="C33" s="340">
        <v>10</v>
      </c>
      <c r="D33" s="306"/>
      <c r="F33">
        <v>0</v>
      </c>
      <c r="G33" s="13"/>
      <c r="H33" s="349"/>
      <c r="I33" s="127"/>
    </row>
    <row r="34" spans="2:9" x14ac:dyDescent="0.25">
      <c r="B34" s="299" t="s">
        <v>199</v>
      </c>
      <c r="C34" s="340">
        <v>11</v>
      </c>
      <c r="D34" s="290">
        <f>D29-D33</f>
        <v>0</v>
      </c>
      <c r="E34" s="290"/>
      <c r="F34" s="306">
        <v>0</v>
      </c>
      <c r="G34" s="13"/>
      <c r="H34" s="349"/>
      <c r="I34" s="127"/>
    </row>
    <row r="35" spans="2:9" ht="15.75" thickBot="1" x14ac:dyDescent="0.3">
      <c r="B35" s="304" t="s">
        <v>200</v>
      </c>
      <c r="C35" s="305"/>
      <c r="D35" s="303">
        <f>SUM(D33:D34)</f>
        <v>0</v>
      </c>
      <c r="E35" s="303"/>
      <c r="F35" s="303">
        <f>SUM(F34:F34)</f>
        <v>0</v>
      </c>
      <c r="G35" s="13"/>
      <c r="H35" s="349"/>
      <c r="I35" s="127"/>
    </row>
    <row r="36" spans="2:9" ht="15.75" thickTop="1" x14ac:dyDescent="0.25"/>
  </sheetData>
  <sheetProtection sheet="1" objects="1" scenarios="1"/>
  <mergeCells count="3">
    <mergeCell ref="B4:F4"/>
    <mergeCell ref="B6:F6"/>
    <mergeCell ref="B7:F7"/>
  </mergeCells>
  <hyperlinks>
    <hyperlink ref="G2" location="Start" display="&lt;--  Start" xr:uid="{00000000-0004-0000-0F00-000000000000}"/>
  </hyperlink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>
    <tabColor theme="1"/>
    <pageSetUpPr fitToPage="1"/>
  </sheetPr>
  <dimension ref="A1:J82"/>
  <sheetViews>
    <sheetView showGridLines="0" workbookViewId="0">
      <selection activeCell="B11" sqref="B11"/>
    </sheetView>
  </sheetViews>
  <sheetFormatPr baseColWidth="10" defaultColWidth="11.42578125" defaultRowHeight="15" x14ac:dyDescent="0.25"/>
  <cols>
    <col min="2" max="2" width="48.5703125" bestFit="1" customWidth="1"/>
    <col min="3" max="3" width="14.7109375" bestFit="1" customWidth="1"/>
    <col min="4" max="4" width="7.5703125" bestFit="1" customWidth="1"/>
    <col min="5" max="5" width="8.7109375" bestFit="1" customWidth="1"/>
    <col min="6" max="6" width="4.28515625" customWidth="1"/>
    <col min="7" max="7" width="8.7109375" bestFit="1" customWidth="1"/>
    <col min="9" max="9" width="17.7109375" style="127" bestFit="1" customWidth="1"/>
    <col min="10" max="10" width="11.42578125" style="127"/>
  </cols>
  <sheetData>
    <row r="1" spans="1:9" ht="23.25" x14ac:dyDescent="0.35">
      <c r="A1" s="14"/>
      <c r="B1" s="432">
        <f>'1. Start'!C7</f>
        <v>0</v>
      </c>
      <c r="C1" s="433"/>
      <c r="D1" s="433"/>
      <c r="E1" s="433"/>
      <c r="F1" s="433"/>
      <c r="G1" s="433"/>
      <c r="H1" s="15"/>
      <c r="I1" s="348"/>
    </row>
    <row r="2" spans="1:9" ht="15.75" thickBot="1" x14ac:dyDescent="0.3">
      <c r="A2" s="10"/>
      <c r="B2" s="10"/>
      <c r="C2" s="10"/>
      <c r="D2" s="10"/>
      <c r="E2" s="16"/>
      <c r="F2" s="17"/>
      <c r="G2" s="17"/>
      <c r="H2" s="276" t="s">
        <v>57</v>
      </c>
      <c r="I2" s="348"/>
    </row>
    <row r="3" spans="1:9" ht="24" thickTop="1" x14ac:dyDescent="0.35">
      <c r="A3" s="18"/>
      <c r="B3" s="19" t="s">
        <v>37</v>
      </c>
      <c r="C3" s="19"/>
      <c r="D3" s="19"/>
      <c r="E3" s="20"/>
      <c r="F3" s="20"/>
      <c r="G3" s="20"/>
      <c r="H3" s="10"/>
      <c r="I3" s="348"/>
    </row>
    <row r="4" spans="1:9" ht="23.25" x14ac:dyDescent="0.35">
      <c r="A4" s="18"/>
      <c r="B4" s="19"/>
      <c r="C4" s="19"/>
      <c r="D4" s="21"/>
      <c r="E4" s="367"/>
      <c r="F4" s="367"/>
      <c r="G4" s="367"/>
      <c r="H4" s="287"/>
      <c r="I4" s="348"/>
    </row>
    <row r="5" spans="1:9" ht="23.25" x14ac:dyDescent="0.35">
      <c r="A5" s="18"/>
      <c r="B5" s="19"/>
      <c r="C5" s="19"/>
      <c r="D5" s="21"/>
      <c r="E5" s="367"/>
      <c r="F5" s="367"/>
      <c r="G5" s="367"/>
      <c r="H5" s="287"/>
      <c r="I5" s="348"/>
    </row>
    <row r="6" spans="1:9" ht="18.75" x14ac:dyDescent="0.3">
      <c r="A6" s="22"/>
      <c r="B6" s="23" t="s">
        <v>201</v>
      </c>
      <c r="C6" s="23"/>
      <c r="D6" s="22" t="s">
        <v>179</v>
      </c>
      <c r="E6" s="368">
        <f>'1. Start'!C5</f>
        <v>2026</v>
      </c>
      <c r="F6" s="369"/>
      <c r="G6" s="368">
        <f>'1. Start'!C5-1</f>
        <v>2025</v>
      </c>
      <c r="H6" s="370"/>
      <c r="I6" s="408"/>
    </row>
    <row r="7" spans="1:9" x14ac:dyDescent="0.25">
      <c r="A7" s="24"/>
      <c r="B7" s="25"/>
      <c r="C7" s="25"/>
      <c r="D7" s="24"/>
      <c r="E7" s="371"/>
      <c r="F7" s="372"/>
      <c r="G7" s="371"/>
      <c r="H7" s="287"/>
      <c r="I7" s="348"/>
    </row>
    <row r="8" spans="1:9" x14ac:dyDescent="0.25">
      <c r="A8" s="24"/>
      <c r="B8" s="412" t="s">
        <v>202</v>
      </c>
      <c r="C8" s="25"/>
      <c r="D8" s="24"/>
      <c r="E8" s="373"/>
      <c r="F8" s="374"/>
      <c r="G8" s="373"/>
      <c r="H8" s="287"/>
      <c r="I8" s="348"/>
    </row>
    <row r="9" spans="1:9" ht="7.5" customHeight="1" x14ac:dyDescent="0.25">
      <c r="A9" s="24"/>
      <c r="B9" s="25"/>
      <c r="C9" s="25"/>
      <c r="D9" s="24"/>
      <c r="E9" s="373"/>
      <c r="F9" s="374"/>
      <c r="G9" s="373"/>
      <c r="H9" s="287"/>
      <c r="I9" s="348"/>
    </row>
    <row r="10" spans="1:9" x14ac:dyDescent="0.25">
      <c r="A10" s="24"/>
      <c r="B10" s="25" t="s">
        <v>203</v>
      </c>
      <c r="C10" s="25"/>
      <c r="D10" s="362"/>
      <c r="E10" s="373"/>
      <c r="F10" s="374"/>
      <c r="G10" s="373"/>
      <c r="H10" s="287"/>
      <c r="I10" s="348"/>
    </row>
    <row r="11" spans="1:9" x14ac:dyDescent="0.25">
      <c r="A11" s="26"/>
      <c r="B11" s="27" t="s">
        <v>204</v>
      </c>
      <c r="C11" s="27"/>
      <c r="D11" s="340">
        <v>12</v>
      </c>
      <c r="E11" s="373">
        <f>SUM('9. Balanse'!H8:H10)</f>
        <v>0</v>
      </c>
      <c r="F11" s="373"/>
      <c r="G11" s="375">
        <f>SUM('9. Balanse'!D8:D10)</f>
        <v>0</v>
      </c>
      <c r="H11" s="287"/>
      <c r="I11" s="409" t="s">
        <v>205</v>
      </c>
    </row>
    <row r="12" spans="1:9" x14ac:dyDescent="0.25">
      <c r="A12" s="26"/>
      <c r="B12" s="28" t="s">
        <v>206</v>
      </c>
      <c r="C12" s="28"/>
      <c r="D12" s="330"/>
      <c r="E12" s="376">
        <f>E11</f>
        <v>0</v>
      </c>
      <c r="F12" s="376"/>
      <c r="G12" s="376">
        <f>G11</f>
        <v>0</v>
      </c>
      <c r="H12" s="287"/>
      <c r="I12" s="348"/>
    </row>
    <row r="13" spans="1:9" x14ac:dyDescent="0.25">
      <c r="A13" s="26"/>
      <c r="B13" s="29"/>
      <c r="C13" s="29"/>
      <c r="D13" s="328"/>
      <c r="E13" s="373"/>
      <c r="F13" s="373"/>
      <c r="G13" s="373"/>
      <c r="H13" s="287"/>
      <c r="I13" s="348"/>
    </row>
    <row r="14" spans="1:9" x14ac:dyDescent="0.25">
      <c r="A14" s="26"/>
      <c r="B14" s="25" t="s">
        <v>207</v>
      </c>
      <c r="C14" s="25"/>
      <c r="D14" s="329"/>
      <c r="E14" s="373"/>
      <c r="F14" s="374"/>
      <c r="G14" s="373"/>
      <c r="H14" s="287"/>
      <c r="I14" s="348"/>
    </row>
    <row r="15" spans="1:9" x14ac:dyDescent="0.25">
      <c r="A15" s="26"/>
      <c r="B15" s="27" t="s">
        <v>208</v>
      </c>
      <c r="C15" s="27"/>
      <c r="D15" s="340">
        <v>13</v>
      </c>
      <c r="E15" s="373">
        <f>'9. Balanse'!H16</f>
        <v>0</v>
      </c>
      <c r="F15" s="373"/>
      <c r="G15" s="375">
        <f>'9. Balanse'!D16</f>
        <v>0</v>
      </c>
      <c r="H15" s="287"/>
      <c r="I15" s="409" t="s">
        <v>209</v>
      </c>
    </row>
    <row r="16" spans="1:9" x14ac:dyDescent="0.25">
      <c r="A16" s="26"/>
      <c r="B16" s="28" t="s">
        <v>210</v>
      </c>
      <c r="C16" s="28"/>
      <c r="D16" s="330"/>
      <c r="E16" s="376">
        <f>E15</f>
        <v>0</v>
      </c>
      <c r="F16" s="376"/>
      <c r="G16" s="376">
        <f>G15</f>
        <v>0</v>
      </c>
      <c r="H16" s="287"/>
      <c r="I16" s="348"/>
    </row>
    <row r="17" spans="1:9" x14ac:dyDescent="0.25">
      <c r="A17" s="26"/>
      <c r="B17" s="29"/>
      <c r="C17" s="29"/>
      <c r="D17" s="329"/>
      <c r="E17" s="373"/>
      <c r="F17" s="373"/>
      <c r="G17" s="373"/>
      <c r="H17" s="287"/>
      <c r="I17" s="348"/>
    </row>
    <row r="18" spans="1:9" ht="15.75" thickBot="1" x14ac:dyDescent="0.3">
      <c r="A18" s="26"/>
      <c r="B18" s="30" t="s">
        <v>211</v>
      </c>
      <c r="C18" s="30"/>
      <c r="D18" s="363"/>
      <c r="E18" s="377">
        <f>E12+E16</f>
        <v>0</v>
      </c>
      <c r="F18" s="378"/>
      <c r="G18" s="377">
        <f>G12+G16</f>
        <v>0</v>
      </c>
      <c r="H18" s="287"/>
      <c r="I18" s="348"/>
    </row>
    <row r="19" spans="1:9" x14ac:dyDescent="0.25">
      <c r="A19" s="26"/>
      <c r="B19" s="29"/>
      <c r="C19" s="29"/>
      <c r="D19" s="329"/>
      <c r="E19" s="373"/>
      <c r="F19" s="373"/>
      <c r="G19" s="373"/>
      <c r="H19" s="287"/>
      <c r="I19" s="348"/>
    </row>
    <row r="20" spans="1:9" x14ac:dyDescent="0.25">
      <c r="A20" s="26"/>
      <c r="B20" s="412" t="s">
        <v>212</v>
      </c>
      <c r="C20" s="25"/>
      <c r="D20" s="329"/>
      <c r="E20" s="373"/>
      <c r="F20" s="373"/>
      <c r="G20" s="373"/>
      <c r="H20" s="287"/>
      <c r="I20" s="348"/>
    </row>
    <row r="21" spans="1:9" ht="7.5" customHeight="1" x14ac:dyDescent="0.25">
      <c r="A21" s="26"/>
      <c r="B21" s="25"/>
      <c r="C21" s="25"/>
      <c r="D21" s="329"/>
      <c r="E21" s="373"/>
      <c r="F21" s="373"/>
      <c r="G21" s="373"/>
      <c r="H21" s="287"/>
      <c r="I21" s="348"/>
    </row>
    <row r="22" spans="1:9" x14ac:dyDescent="0.25">
      <c r="A22" s="26"/>
      <c r="B22" s="25" t="s">
        <v>213</v>
      </c>
      <c r="C22" s="25"/>
      <c r="D22" s="329"/>
      <c r="E22" s="373"/>
      <c r="F22" s="373"/>
      <c r="G22" s="373"/>
      <c r="H22" s="287"/>
      <c r="I22" s="348"/>
    </row>
    <row r="23" spans="1:9" x14ac:dyDescent="0.25">
      <c r="A23" s="26"/>
      <c r="B23" s="27" t="s">
        <v>214</v>
      </c>
      <c r="C23" s="27"/>
      <c r="D23" s="340">
        <v>14</v>
      </c>
      <c r="E23" s="373">
        <f>'9. Balanse'!H11</f>
        <v>0</v>
      </c>
      <c r="F23" s="373"/>
      <c r="G23" s="373">
        <f>'9. Balanse'!D11</f>
        <v>0</v>
      </c>
      <c r="H23" s="287"/>
      <c r="I23" s="409" t="s">
        <v>215</v>
      </c>
    </row>
    <row r="24" spans="1:9" x14ac:dyDescent="0.25">
      <c r="A24" s="26"/>
      <c r="B24" s="31" t="s">
        <v>216</v>
      </c>
      <c r="C24" s="31"/>
      <c r="D24" s="330"/>
      <c r="E24" s="376">
        <f>E23</f>
        <v>0</v>
      </c>
      <c r="F24" s="376"/>
      <c r="G24" s="376">
        <f>G23</f>
        <v>0</v>
      </c>
      <c r="H24" s="287"/>
      <c r="I24" s="348"/>
    </row>
    <row r="25" spans="1:9" x14ac:dyDescent="0.25">
      <c r="A25" s="26"/>
      <c r="B25" s="25"/>
      <c r="C25" s="25"/>
      <c r="D25" s="329"/>
      <c r="E25" s="373"/>
      <c r="F25" s="373"/>
      <c r="G25" s="373"/>
      <c r="H25" s="287"/>
      <c r="I25" s="348"/>
    </row>
    <row r="26" spans="1:9" x14ac:dyDescent="0.25">
      <c r="A26" s="26"/>
      <c r="B26" s="32" t="s">
        <v>217</v>
      </c>
      <c r="C26" s="32"/>
      <c r="D26" s="329"/>
      <c r="E26" s="373"/>
      <c r="F26" s="373"/>
      <c r="G26" s="373"/>
      <c r="H26" s="287"/>
      <c r="I26" s="348"/>
    </row>
    <row r="27" spans="1:9" x14ac:dyDescent="0.25">
      <c r="A27" s="26"/>
      <c r="B27" s="27" t="s">
        <v>218</v>
      </c>
      <c r="C27" s="27"/>
      <c r="D27" s="340">
        <v>15</v>
      </c>
      <c r="E27" s="373">
        <f>SUM('9. Balanse'!H12:H13)</f>
        <v>0</v>
      </c>
      <c r="F27" s="373"/>
      <c r="G27" s="373">
        <f>SUM('9. Balanse'!D12:D13)</f>
        <v>0</v>
      </c>
      <c r="H27" s="287"/>
      <c r="I27" s="409" t="s">
        <v>219</v>
      </c>
    </row>
    <row r="28" spans="1:9" x14ac:dyDescent="0.25">
      <c r="A28" s="26"/>
      <c r="B28" s="27" t="s">
        <v>220</v>
      </c>
      <c r="C28" s="27"/>
      <c r="D28" s="340">
        <v>16</v>
      </c>
      <c r="E28" s="373">
        <f>SUM('9. Balanse'!H14:H15)</f>
        <v>0</v>
      </c>
      <c r="F28" s="373"/>
      <c r="G28" s="375">
        <f>SUM('9. Balanse'!D14:D15)</f>
        <v>0</v>
      </c>
      <c r="H28" s="287"/>
      <c r="I28" s="409" t="s">
        <v>221</v>
      </c>
    </row>
    <row r="29" spans="1:9" x14ac:dyDescent="0.25">
      <c r="A29" s="26"/>
      <c r="B29" s="31" t="s">
        <v>222</v>
      </c>
      <c r="C29" s="31"/>
      <c r="D29" s="330"/>
      <c r="E29" s="376">
        <f>SUM(E27:E28)</f>
        <v>0</v>
      </c>
      <c r="F29" s="376"/>
      <c r="G29" s="376">
        <f>SUM(G27:G28)</f>
        <v>0</v>
      </c>
      <c r="H29" s="287"/>
      <c r="I29" s="348"/>
    </row>
    <row r="30" spans="1:9" x14ac:dyDescent="0.25">
      <c r="A30" s="26"/>
      <c r="B30" s="27"/>
      <c r="C30" s="27"/>
      <c r="D30" s="329"/>
      <c r="E30" s="373"/>
      <c r="F30" s="373"/>
      <c r="G30" s="373"/>
      <c r="H30" s="287"/>
      <c r="I30" s="348"/>
    </row>
    <row r="31" spans="1:9" x14ac:dyDescent="0.25">
      <c r="A31" s="26"/>
      <c r="B31" s="31" t="s">
        <v>223</v>
      </c>
      <c r="C31" s="31"/>
      <c r="D31" s="361">
        <v>17</v>
      </c>
      <c r="E31" s="376">
        <f>SUM('9. Balanse'!H17:H22)</f>
        <v>0</v>
      </c>
      <c r="F31" s="376"/>
      <c r="G31" s="376">
        <f>SUM('9. Balanse'!D17:D22)</f>
        <v>0</v>
      </c>
      <c r="H31" s="287"/>
      <c r="I31" s="409" t="s">
        <v>224</v>
      </c>
    </row>
    <row r="32" spans="1:9" x14ac:dyDescent="0.25">
      <c r="A32" s="26"/>
      <c r="B32" s="27" t="s">
        <v>225</v>
      </c>
      <c r="C32" s="27"/>
      <c r="D32" s="329"/>
      <c r="E32" s="373"/>
      <c r="F32" s="373"/>
      <c r="G32" s="379"/>
      <c r="H32" s="287"/>
      <c r="I32" s="348"/>
    </row>
    <row r="33" spans="1:9" ht="15.75" thickBot="1" x14ac:dyDescent="0.3">
      <c r="A33" s="26"/>
      <c r="B33" s="30" t="s">
        <v>226</v>
      </c>
      <c r="C33" s="30"/>
      <c r="D33" s="363"/>
      <c r="E33" s="377">
        <f>E24+E29+E31</f>
        <v>0</v>
      </c>
      <c r="F33" s="378"/>
      <c r="G33" s="377">
        <f>G24+G29+G31</f>
        <v>0</v>
      </c>
      <c r="H33" s="287"/>
      <c r="I33" s="348"/>
    </row>
    <row r="34" spans="1:9" x14ac:dyDescent="0.25">
      <c r="A34" s="26"/>
      <c r="B34" s="27"/>
      <c r="C34" s="27"/>
      <c r="D34" s="329"/>
      <c r="E34" s="373"/>
      <c r="F34" s="373"/>
      <c r="G34" s="373"/>
      <c r="H34" s="287"/>
      <c r="I34" s="348"/>
    </row>
    <row r="35" spans="1:9" x14ac:dyDescent="0.25">
      <c r="A35" s="26"/>
      <c r="B35" s="27"/>
      <c r="C35" s="27"/>
      <c r="D35" s="329"/>
      <c r="E35" s="373"/>
      <c r="F35" s="373"/>
      <c r="G35" s="373"/>
      <c r="H35" s="287"/>
      <c r="I35" s="348"/>
    </row>
    <row r="36" spans="1:9" ht="15.75" thickBot="1" x14ac:dyDescent="0.3">
      <c r="A36" s="26"/>
      <c r="B36" s="34" t="s">
        <v>227</v>
      </c>
      <c r="C36" s="34"/>
      <c r="D36" s="331"/>
      <c r="E36" s="380">
        <f>E18+E33</f>
        <v>0</v>
      </c>
      <c r="F36" s="381"/>
      <c r="G36" s="380">
        <f>G18+G33</f>
        <v>0</v>
      </c>
      <c r="H36" s="287"/>
      <c r="I36" s="348"/>
    </row>
    <row r="37" spans="1:9" ht="15.75" thickTop="1" x14ac:dyDescent="0.25">
      <c r="A37" s="35"/>
      <c r="B37" s="27"/>
      <c r="C37" s="27"/>
      <c r="D37" s="364"/>
      <c r="E37" s="373"/>
      <c r="F37" s="373"/>
      <c r="G37" s="373"/>
      <c r="H37" s="287"/>
      <c r="I37" s="348"/>
    </row>
    <row r="38" spans="1:9" ht="18.75" x14ac:dyDescent="0.3">
      <c r="A38" s="22"/>
      <c r="B38" s="23" t="s">
        <v>228</v>
      </c>
      <c r="C38" s="23"/>
      <c r="D38" s="365" t="s">
        <v>179</v>
      </c>
      <c r="E38" s="368">
        <f>'1. Start'!C5</f>
        <v>2026</v>
      </c>
      <c r="F38" s="369"/>
      <c r="G38" s="368">
        <f>'1. Start'!C5-1</f>
        <v>2025</v>
      </c>
      <c r="H38" s="370"/>
      <c r="I38" s="408"/>
    </row>
    <row r="39" spans="1:9" x14ac:dyDescent="0.25">
      <c r="A39" s="10"/>
      <c r="B39" s="27"/>
      <c r="C39" s="27"/>
      <c r="D39" s="329"/>
      <c r="E39" s="373"/>
      <c r="F39" s="373"/>
      <c r="G39" s="373"/>
      <c r="H39" s="287"/>
      <c r="I39" s="348"/>
    </row>
    <row r="40" spans="1:9" x14ac:dyDescent="0.25">
      <c r="A40" s="10"/>
      <c r="B40" s="25" t="s">
        <v>229</v>
      </c>
      <c r="C40" s="27"/>
      <c r="D40" s="329"/>
      <c r="E40" s="373"/>
      <c r="F40" s="373"/>
      <c r="G40" s="373"/>
      <c r="H40" s="287"/>
      <c r="I40" s="348"/>
    </row>
    <row r="41" spans="1:9" x14ac:dyDescent="0.25">
      <c r="A41" s="10"/>
      <c r="B41" s="27" t="s">
        <v>230</v>
      </c>
      <c r="C41" s="27"/>
      <c r="D41" s="340">
        <v>18</v>
      </c>
      <c r="E41" s="373">
        <f>G41+'13. Resultatregnskap 3112'!D33</f>
        <v>0</v>
      </c>
      <c r="F41" s="373"/>
      <c r="G41" s="373">
        <f>'9. Balanse'!D23*(-1)</f>
        <v>0</v>
      </c>
      <c r="H41" s="287"/>
      <c r="I41" s="409" t="s">
        <v>231</v>
      </c>
    </row>
    <row r="42" spans="1:9" x14ac:dyDescent="0.25">
      <c r="A42" s="10"/>
      <c r="B42" s="327" t="s">
        <v>232</v>
      </c>
      <c r="C42" s="25"/>
      <c r="D42" s="340">
        <v>19</v>
      </c>
      <c r="E42" s="375">
        <f>G42+'13. Resultatregnskap 3112'!D34</f>
        <v>0</v>
      </c>
      <c r="F42" s="373"/>
      <c r="G42" s="375">
        <f>'9. Balanse'!D24*(-1)</f>
        <v>0</v>
      </c>
      <c r="H42" s="287"/>
      <c r="I42" s="409" t="s">
        <v>231</v>
      </c>
    </row>
    <row r="43" spans="1:9" x14ac:dyDescent="0.25">
      <c r="A43" s="26"/>
      <c r="B43" s="32"/>
      <c r="C43" s="32"/>
      <c r="D43" s="329"/>
      <c r="E43" s="373"/>
      <c r="F43" s="373"/>
      <c r="G43" s="373"/>
      <c r="H43" s="287"/>
      <c r="I43" s="348"/>
    </row>
    <row r="44" spans="1:9" ht="15.75" thickBot="1" x14ac:dyDescent="0.3">
      <c r="A44" s="26"/>
      <c r="B44" s="30" t="s">
        <v>233</v>
      </c>
      <c r="C44" s="30"/>
      <c r="D44" s="363"/>
      <c r="E44" s="377">
        <f>SUM(E41:E42)</f>
        <v>0</v>
      </c>
      <c r="F44" s="378"/>
      <c r="G44" s="377">
        <f>SUM(G41:G42)</f>
        <v>0</v>
      </c>
      <c r="H44" s="287"/>
      <c r="I44" s="348"/>
    </row>
    <row r="45" spans="1:9" x14ac:dyDescent="0.25">
      <c r="A45" s="26"/>
      <c r="B45" s="32"/>
      <c r="C45" s="32"/>
      <c r="D45" s="329"/>
      <c r="E45" s="373"/>
      <c r="F45" s="373"/>
      <c r="G45" s="373"/>
      <c r="H45" s="287"/>
      <c r="I45" s="348"/>
    </row>
    <row r="46" spans="1:9" x14ac:dyDescent="0.25">
      <c r="A46" s="26"/>
      <c r="B46" s="413" t="s">
        <v>234</v>
      </c>
      <c r="C46" s="32"/>
      <c r="D46" s="329"/>
      <c r="E46" s="373"/>
      <c r="F46" s="373"/>
      <c r="G46" s="373"/>
      <c r="H46" s="287"/>
      <c r="I46" s="348"/>
    </row>
    <row r="47" spans="1:9" ht="7.5" customHeight="1" x14ac:dyDescent="0.25">
      <c r="A47" s="26"/>
      <c r="B47" s="32"/>
      <c r="C47" s="32"/>
      <c r="D47" s="329"/>
      <c r="E47" s="373"/>
      <c r="F47" s="373"/>
      <c r="G47" s="373"/>
      <c r="H47" s="287"/>
      <c r="I47" s="348"/>
    </row>
    <row r="48" spans="1:9" x14ac:dyDescent="0.25">
      <c r="A48" s="26"/>
      <c r="B48" s="32" t="s">
        <v>235</v>
      </c>
      <c r="C48" s="32"/>
      <c r="D48" s="329"/>
      <c r="E48" s="373"/>
      <c r="F48" s="373"/>
      <c r="G48" s="373"/>
      <c r="H48" s="287"/>
      <c r="I48" s="348"/>
    </row>
    <row r="49" spans="1:10" x14ac:dyDescent="0.25">
      <c r="A49" s="26"/>
      <c r="B49" s="27" t="s">
        <v>236</v>
      </c>
      <c r="C49" s="27"/>
      <c r="D49" s="340">
        <v>20</v>
      </c>
      <c r="E49" s="373">
        <f>SUM('9. Balanse'!H25:H26)*(-1)</f>
        <v>0</v>
      </c>
      <c r="F49" s="373"/>
      <c r="G49" s="375">
        <f>SUM('9. Balanse'!D25:D26)*(-1)</f>
        <v>0</v>
      </c>
      <c r="H49" s="287"/>
      <c r="I49" s="409" t="s">
        <v>237</v>
      </c>
      <c r="J49" s="409" t="s">
        <v>238</v>
      </c>
    </row>
    <row r="50" spans="1:10" x14ac:dyDescent="0.25">
      <c r="A50" s="26"/>
      <c r="B50" s="31" t="s">
        <v>239</v>
      </c>
      <c r="C50" s="31"/>
      <c r="D50" s="330"/>
      <c r="E50" s="376">
        <f>E49</f>
        <v>0</v>
      </c>
      <c r="F50" s="376"/>
      <c r="G50" s="376">
        <f>G49</f>
        <v>0</v>
      </c>
      <c r="H50" s="287"/>
    </row>
    <row r="51" spans="1:10" x14ac:dyDescent="0.25">
      <c r="A51" s="26"/>
      <c r="B51" s="27"/>
      <c r="C51" s="27"/>
      <c r="D51" s="329"/>
      <c r="E51" s="373"/>
      <c r="F51" s="373"/>
      <c r="G51" s="373"/>
      <c r="H51" s="287"/>
      <c r="I51" s="348"/>
    </row>
    <row r="52" spans="1:10" x14ac:dyDescent="0.25">
      <c r="A52" s="26"/>
      <c r="B52" s="32" t="s">
        <v>240</v>
      </c>
      <c r="C52" s="32"/>
      <c r="D52" s="329"/>
      <c r="E52" s="373"/>
      <c r="F52" s="373"/>
      <c r="G52" s="373"/>
      <c r="H52" s="287"/>
      <c r="I52" s="348"/>
    </row>
    <row r="53" spans="1:10" x14ac:dyDescent="0.25">
      <c r="A53" s="26"/>
      <c r="B53" s="27" t="s">
        <v>241</v>
      </c>
      <c r="C53" s="27"/>
      <c r="D53" s="340">
        <v>21</v>
      </c>
      <c r="E53" s="373">
        <f>'9. Balanse'!H27*(-1)</f>
        <v>0</v>
      </c>
      <c r="F53" s="373"/>
      <c r="G53" s="375">
        <f>'9. Balanse'!D27*(-1)</f>
        <v>0</v>
      </c>
      <c r="H53" s="287"/>
      <c r="I53" s="348"/>
    </row>
    <row r="54" spans="1:10" x14ac:dyDescent="0.25">
      <c r="A54" s="26"/>
      <c r="B54" s="27" t="s">
        <v>242</v>
      </c>
      <c r="C54" s="27"/>
      <c r="D54" s="340">
        <v>22</v>
      </c>
      <c r="E54" s="373">
        <f>SUM('9. Balanse'!H28:H35)*(-1)</f>
        <v>0</v>
      </c>
      <c r="F54" s="373"/>
      <c r="G54" s="375">
        <f>SUM('9. Balanse'!D28:D35)*(-1)</f>
        <v>0</v>
      </c>
      <c r="H54" s="287"/>
      <c r="I54" s="409" t="s">
        <v>243</v>
      </c>
    </row>
    <row r="55" spans="1:10" x14ac:dyDescent="0.25">
      <c r="A55" s="26"/>
      <c r="B55" s="27" t="s">
        <v>244</v>
      </c>
      <c r="C55" s="27"/>
      <c r="D55" s="340">
        <v>23</v>
      </c>
      <c r="E55" s="373">
        <f>SUM('9. Balanse'!H36:H37)*(-1)</f>
        <v>0</v>
      </c>
      <c r="F55" s="373"/>
      <c r="G55" s="375">
        <f>('9. Balanse'!D36+'9. Balanse'!D37)*(-1)</f>
        <v>0</v>
      </c>
      <c r="H55" s="287"/>
      <c r="I55" s="409" t="s">
        <v>245</v>
      </c>
    </row>
    <row r="56" spans="1:10" x14ac:dyDescent="0.25">
      <c r="A56" s="26"/>
      <c r="B56" s="31" t="s">
        <v>246</v>
      </c>
      <c r="C56" s="31"/>
      <c r="D56" s="330"/>
      <c r="E56" s="376">
        <f>SUM(E53:E55)</f>
        <v>0</v>
      </c>
      <c r="F56" s="376"/>
      <c r="G56" s="376">
        <f>SUM(G53:G55)</f>
        <v>0</v>
      </c>
      <c r="H56" s="287"/>
      <c r="I56" s="409" t="s">
        <v>247</v>
      </c>
    </row>
    <row r="57" spans="1:10" x14ac:dyDescent="0.25">
      <c r="A57" s="26"/>
      <c r="B57" s="27"/>
      <c r="C57" s="27"/>
      <c r="D57" s="366"/>
      <c r="E57" s="373"/>
      <c r="F57" s="373"/>
      <c r="G57" s="373"/>
      <c r="H57" s="287"/>
      <c r="I57" s="348"/>
    </row>
    <row r="58" spans="1:10" ht="15.75" thickBot="1" x14ac:dyDescent="0.3">
      <c r="A58" s="26"/>
      <c r="B58" s="30" t="s">
        <v>248</v>
      </c>
      <c r="C58" s="30"/>
      <c r="D58" s="333"/>
      <c r="E58" s="377">
        <f>E50+E56</f>
        <v>0</v>
      </c>
      <c r="F58" s="377"/>
      <c r="G58" s="377">
        <f>G50+G56</f>
        <v>0</v>
      </c>
      <c r="H58" s="287"/>
      <c r="I58" s="348"/>
    </row>
    <row r="59" spans="1:10" x14ac:dyDescent="0.25">
      <c r="A59" s="26"/>
      <c r="B59" s="10"/>
      <c r="C59" s="10"/>
      <c r="D59" s="329"/>
      <c r="E59" s="373"/>
      <c r="F59" s="382"/>
      <c r="G59" s="373"/>
      <c r="H59" s="287"/>
      <c r="I59" s="348"/>
    </row>
    <row r="60" spans="1:10" x14ac:dyDescent="0.25">
      <c r="A60" s="26"/>
      <c r="B60" s="10"/>
      <c r="C60" s="10"/>
      <c r="D60" s="329"/>
      <c r="E60" s="373"/>
      <c r="F60" s="382"/>
      <c r="G60" s="373"/>
      <c r="H60" s="287"/>
      <c r="I60" s="348"/>
    </row>
    <row r="61" spans="1:10" ht="15.75" thickBot="1" x14ac:dyDescent="0.3">
      <c r="A61" s="26"/>
      <c r="B61" s="34" t="s">
        <v>249</v>
      </c>
      <c r="C61" s="34"/>
      <c r="D61" s="332"/>
      <c r="E61" s="380">
        <f>E44+E58</f>
        <v>0</v>
      </c>
      <c r="F61" s="383"/>
      <c r="G61" s="380">
        <f>G44+G58</f>
        <v>0</v>
      </c>
      <c r="H61" s="287"/>
      <c r="I61" s="410"/>
    </row>
    <row r="62" spans="1:10" ht="15.75" thickTop="1" x14ac:dyDescent="0.25">
      <c r="A62" s="26"/>
      <c r="B62" s="25"/>
      <c r="C62" s="25"/>
      <c r="D62" s="24"/>
      <c r="E62" s="33"/>
      <c r="F62" s="17"/>
      <c r="G62" s="33"/>
      <c r="H62" s="10"/>
      <c r="I62" s="348"/>
    </row>
    <row r="63" spans="1:10" x14ac:dyDescent="0.25">
      <c r="A63" s="26"/>
      <c r="B63" s="25"/>
      <c r="C63" s="25"/>
      <c r="D63" s="24"/>
      <c r="E63" s="33"/>
      <c r="F63" s="17"/>
      <c r="G63" s="33"/>
      <c r="H63" s="10"/>
      <c r="I63" s="348"/>
    </row>
    <row r="64" spans="1:10" x14ac:dyDescent="0.25">
      <c r="A64" s="26"/>
      <c r="B64" s="329"/>
      <c r="C64" s="334" t="s">
        <v>250</v>
      </c>
      <c r="D64" s="328"/>
      <c r="E64" s="335"/>
      <c r="F64" s="335"/>
      <c r="G64" s="335"/>
      <c r="H64" s="10"/>
      <c r="I64" s="348"/>
    </row>
    <row r="65" spans="1:9" x14ac:dyDescent="0.25">
      <c r="A65" s="26"/>
      <c r="B65" s="329"/>
      <c r="C65" s="329"/>
      <c r="D65" s="329"/>
      <c r="E65" s="329"/>
      <c r="F65" s="329"/>
      <c r="G65" s="336"/>
      <c r="H65" s="10"/>
      <c r="I65" s="348"/>
    </row>
    <row r="66" spans="1:9" x14ac:dyDescent="0.25">
      <c r="A66" s="10"/>
      <c r="B66" s="329"/>
      <c r="C66" s="329"/>
      <c r="D66" s="329"/>
      <c r="E66" s="329"/>
      <c r="F66" s="329"/>
      <c r="G66" s="336"/>
      <c r="H66" s="10"/>
      <c r="I66" s="348"/>
    </row>
    <row r="67" spans="1:9" x14ac:dyDescent="0.25">
      <c r="A67" s="10"/>
      <c r="B67" s="328" t="s">
        <v>251</v>
      </c>
      <c r="C67" s="328" t="s">
        <v>251</v>
      </c>
      <c r="D67" s="328"/>
      <c r="E67" s="337"/>
      <c r="F67" s="328" t="s">
        <v>251</v>
      </c>
      <c r="G67" s="328"/>
      <c r="H67" s="10"/>
      <c r="I67" s="348"/>
    </row>
    <row r="68" spans="1:9" x14ac:dyDescent="0.25">
      <c r="A68" s="10"/>
      <c r="B68" s="328" t="s">
        <v>252</v>
      </c>
      <c r="C68" s="328" t="s">
        <v>253</v>
      </c>
      <c r="D68" s="328"/>
      <c r="E68" s="328"/>
      <c r="F68" s="328" t="s">
        <v>254</v>
      </c>
      <c r="G68" s="328"/>
      <c r="H68" s="26"/>
      <c r="I68" s="348"/>
    </row>
    <row r="69" spans="1:9" x14ac:dyDescent="0.25">
      <c r="A69" s="10"/>
      <c r="B69" s="328"/>
      <c r="C69" s="328"/>
      <c r="D69" s="328"/>
      <c r="E69" s="328"/>
      <c r="F69" s="328"/>
      <c r="G69" s="328"/>
      <c r="H69" s="26"/>
      <c r="I69" s="348"/>
    </row>
    <row r="70" spans="1:9" x14ac:dyDescent="0.25">
      <c r="A70" s="10"/>
      <c r="B70" s="328"/>
      <c r="C70" s="328"/>
      <c r="D70" s="328"/>
      <c r="E70" s="337"/>
      <c r="F70" s="328"/>
      <c r="G70" s="338"/>
      <c r="H70" s="26"/>
      <c r="I70" s="348"/>
    </row>
    <row r="71" spans="1:9" x14ac:dyDescent="0.25">
      <c r="A71" s="10"/>
      <c r="B71" s="328" t="s">
        <v>251</v>
      </c>
      <c r="C71" s="328" t="s">
        <v>251</v>
      </c>
      <c r="D71" s="328"/>
      <c r="E71" s="337"/>
      <c r="F71" s="328" t="s">
        <v>251</v>
      </c>
      <c r="G71" s="328"/>
      <c r="H71" s="26"/>
      <c r="I71" s="348"/>
    </row>
    <row r="72" spans="1:9" x14ac:dyDescent="0.25">
      <c r="A72" s="10"/>
      <c r="B72" s="328" t="s">
        <v>254</v>
      </c>
      <c r="C72" s="328" t="s">
        <v>254</v>
      </c>
      <c r="D72" s="328"/>
      <c r="E72" s="328"/>
      <c r="F72" s="328" t="s">
        <v>254</v>
      </c>
      <c r="G72" s="328"/>
      <c r="H72" s="26"/>
      <c r="I72" s="348"/>
    </row>
    <row r="73" spans="1:9" x14ac:dyDescent="0.25">
      <c r="A73" s="10"/>
      <c r="B73" s="328"/>
      <c r="C73" s="328"/>
      <c r="D73" s="328"/>
      <c r="E73" s="328"/>
      <c r="F73" s="328"/>
      <c r="G73" s="328"/>
      <c r="H73" s="26"/>
      <c r="I73" s="348"/>
    </row>
    <row r="74" spans="1:9" x14ac:dyDescent="0.25">
      <c r="A74" s="10"/>
      <c r="B74" s="328"/>
      <c r="C74" s="328"/>
      <c r="D74" s="329"/>
      <c r="E74" s="328"/>
      <c r="F74" s="328"/>
      <c r="G74" s="338"/>
      <c r="H74" s="26"/>
      <c r="I74" s="348"/>
    </row>
    <row r="75" spans="1:9" x14ac:dyDescent="0.25">
      <c r="A75" s="10"/>
      <c r="B75" s="328" t="s">
        <v>251</v>
      </c>
      <c r="C75" s="328" t="s">
        <v>251</v>
      </c>
      <c r="D75" s="328"/>
      <c r="E75" s="337"/>
      <c r="F75" s="339" t="s">
        <v>251</v>
      </c>
      <c r="G75" s="328"/>
      <c r="H75" s="26"/>
      <c r="I75" s="348"/>
    </row>
    <row r="76" spans="1:9" x14ac:dyDescent="0.25">
      <c r="A76" s="10"/>
      <c r="B76" s="328" t="s">
        <v>254</v>
      </c>
      <c r="C76" s="328" t="s">
        <v>254</v>
      </c>
      <c r="D76" s="328"/>
      <c r="E76" s="337"/>
      <c r="F76" s="339" t="s">
        <v>255</v>
      </c>
      <c r="G76" s="328"/>
      <c r="H76" s="26"/>
      <c r="I76" s="348"/>
    </row>
    <row r="77" spans="1:9" x14ac:dyDescent="0.25">
      <c r="A77" s="10"/>
      <c r="B77" s="65"/>
      <c r="C77" s="65"/>
      <c r="D77" s="65"/>
      <c r="E77" s="65"/>
      <c r="F77" s="65"/>
      <c r="G77" s="65"/>
      <c r="H77" s="26"/>
    </row>
    <row r="78" spans="1:9" x14ac:dyDescent="0.25">
      <c r="B78" s="65"/>
      <c r="C78" s="65"/>
      <c r="D78" s="65"/>
      <c r="E78" s="65"/>
      <c r="F78" s="65"/>
      <c r="G78" s="65"/>
    </row>
    <row r="79" spans="1:9" x14ac:dyDescent="0.25">
      <c r="B79" s="65"/>
      <c r="C79" s="65"/>
      <c r="D79" s="65"/>
      <c r="E79" s="65"/>
      <c r="F79" s="65"/>
      <c r="G79" s="65"/>
    </row>
    <row r="80" spans="1:9" x14ac:dyDescent="0.25">
      <c r="B80" s="65"/>
      <c r="C80" s="65"/>
      <c r="D80" s="65"/>
      <c r="E80" s="65"/>
      <c r="F80" s="65"/>
      <c r="G80" s="65"/>
    </row>
    <row r="81" spans="2:7" x14ac:dyDescent="0.25">
      <c r="B81" s="65"/>
      <c r="C81" s="65"/>
      <c r="D81" s="65"/>
      <c r="E81" s="65"/>
      <c r="F81" s="65"/>
      <c r="G81" s="65"/>
    </row>
    <row r="82" spans="2:7" x14ac:dyDescent="0.25">
      <c r="B82" s="65"/>
      <c r="C82" s="65"/>
      <c r="D82" s="65"/>
      <c r="E82" s="65"/>
      <c r="F82" s="65"/>
      <c r="G82" s="65"/>
    </row>
  </sheetData>
  <sheetProtection sheet="1" objects="1" scenarios="1"/>
  <mergeCells count="1">
    <mergeCell ref="B1:G1"/>
  </mergeCells>
  <hyperlinks>
    <hyperlink ref="H2" location="Start" display="&lt;--  Start" xr:uid="{00000000-0004-0000-1000-000000000000}"/>
  </hyperlinks>
  <pageMargins left="0.7" right="0.7" top="0.75" bottom="0.75" header="0.3" footer="0.3"/>
  <pageSetup paperSize="9" scale="64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1">
    <tabColor theme="1"/>
  </sheetPr>
  <dimension ref="A1:K130"/>
  <sheetViews>
    <sheetView showGridLines="0" workbookViewId="0">
      <selection activeCell="I11" sqref="I11"/>
    </sheetView>
  </sheetViews>
  <sheetFormatPr baseColWidth="10" defaultColWidth="0" defaultRowHeight="15" zeroHeight="1" x14ac:dyDescent="0.25"/>
  <cols>
    <col min="1" max="1" width="9.28515625" customWidth="1"/>
    <col min="2" max="2" width="9.7109375" customWidth="1"/>
    <col min="3" max="3" width="41.7109375" customWidth="1"/>
    <col min="4" max="4" width="15.28515625" customWidth="1"/>
    <col min="5" max="6" width="9.28515625" customWidth="1"/>
    <col min="7" max="7" width="28.7109375" customWidth="1"/>
    <col min="8" max="8" width="9.28515625" customWidth="1"/>
    <col min="9" max="9" width="11.28515625" customWidth="1"/>
    <col min="10" max="10" width="2.7109375" customWidth="1"/>
    <col min="11" max="11" width="9.28515625" customWidth="1"/>
    <col min="12" max="16384" width="9.28515625" hidden="1"/>
  </cols>
  <sheetData>
    <row r="1" spans="2:9" x14ac:dyDescent="0.25"/>
    <row r="2" spans="2:9" ht="15.75" thickBot="1" x14ac:dyDescent="0.3">
      <c r="I2" s="276" t="s">
        <v>57</v>
      </c>
    </row>
    <row r="3" spans="2:9" ht="15.75" thickTop="1" x14ac:dyDescent="0.25"/>
    <row r="4" spans="2:9" ht="21.75" customHeight="1" x14ac:dyDescent="0.35">
      <c r="B4" s="432" t="str">
        <f>CONCATENATE('1. Start'!C7," - ",'1. Start'!C5)</f>
        <v xml:space="preserve"> - 2026</v>
      </c>
      <c r="C4" s="432"/>
      <c r="D4" s="432"/>
      <c r="E4" s="422"/>
      <c r="F4" s="422"/>
      <c r="G4" s="422"/>
      <c r="H4" s="422"/>
    </row>
    <row r="5" spans="2:9" x14ac:dyDescent="0.25"/>
    <row r="6" spans="2:9" ht="15.75" thickBot="1" x14ac:dyDescent="0.3">
      <c r="B6" s="279" t="s">
        <v>256</v>
      </c>
      <c r="C6" s="277" t="s">
        <v>61</v>
      </c>
      <c r="D6" s="279" t="s">
        <v>102</v>
      </c>
      <c r="G6" s="347" t="s">
        <v>257</v>
      </c>
    </row>
    <row r="7" spans="2:9" x14ac:dyDescent="0.25">
      <c r="B7" s="420">
        <f>Kontoplan!D6</f>
        <v>1100</v>
      </c>
      <c r="C7" t="str">
        <f>Kontoplan!E6</f>
        <v>Idrettsanlegg, bygninger etc</v>
      </c>
      <c r="D7" s="220">
        <f>INDEX('9. Balanse'!$H$8:$H$37,MATCH(B7,'9. Balanse'!$B$8:$B$37,0))</f>
        <v>0</v>
      </c>
      <c r="G7" s="127" t="str">
        <f t="shared" ref="G7:G38" si="0">IF(D7=0,"Ingen verdi","Verdi")</f>
        <v>Ingen verdi</v>
      </c>
    </row>
    <row r="8" spans="2:9" x14ac:dyDescent="0.25">
      <c r="B8" s="420">
        <f>Kontoplan!D7</f>
        <v>1200</v>
      </c>
      <c r="C8" t="str">
        <f>Kontoplan!E7</f>
        <v>Idrettsutstyr</v>
      </c>
      <c r="D8" s="220">
        <f>INDEX('9. Balanse'!$H$8:$H$37,MATCH(B8,'9. Balanse'!$B$8:$B$37,0))</f>
        <v>0</v>
      </c>
      <c r="G8" s="127" t="str">
        <f t="shared" si="0"/>
        <v>Ingen verdi</v>
      </c>
    </row>
    <row r="9" spans="2:9" x14ac:dyDescent="0.25">
      <c r="B9" s="420">
        <f>Kontoplan!D8</f>
        <v>1250</v>
      </c>
      <c r="C9" t="str">
        <f>Kontoplan!E8</f>
        <v>Inventar</v>
      </c>
      <c r="D9" s="220">
        <f>INDEX('9. Balanse'!$H$8:$H$37,MATCH(B9,'9. Balanse'!$B$8:$B$37,0))</f>
        <v>0</v>
      </c>
      <c r="G9" s="127" t="str">
        <f t="shared" si="0"/>
        <v>Ingen verdi</v>
      </c>
    </row>
    <row r="10" spans="2:9" x14ac:dyDescent="0.25">
      <c r="B10" s="420">
        <f>Kontoplan!D9</f>
        <v>1460</v>
      </c>
      <c r="C10" t="str">
        <f>Kontoplan!E9</f>
        <v>Innkjøpte varer for videresalg</v>
      </c>
      <c r="D10" s="220">
        <f>INDEX('9. Balanse'!$H$8:$H$37,MATCH(B10,'9. Balanse'!$B$8:$B$37,0))</f>
        <v>0</v>
      </c>
      <c r="G10" s="127" t="str">
        <f t="shared" si="0"/>
        <v>Ingen verdi</v>
      </c>
    </row>
    <row r="11" spans="2:9" x14ac:dyDescent="0.25">
      <c r="B11" s="420">
        <f>Kontoplan!D10</f>
        <v>1500</v>
      </c>
      <c r="C11" t="str">
        <f>Kontoplan!E10</f>
        <v>Kundefordringer</v>
      </c>
      <c r="D11" s="220">
        <f>INDEX('9. Balanse'!$H$8:$H$37,MATCH(B11,'9. Balanse'!$B$8:$B$37,0))</f>
        <v>0</v>
      </c>
      <c r="G11" s="127" t="str">
        <f t="shared" si="0"/>
        <v>Ingen verdi</v>
      </c>
    </row>
    <row r="12" spans="2:9" x14ac:dyDescent="0.25">
      <c r="B12" s="420">
        <f>Kontoplan!D11</f>
        <v>1580</v>
      </c>
      <c r="C12" t="str">
        <f>Kontoplan!E11</f>
        <v>Avsetning tap på fordringer</v>
      </c>
      <c r="D12" s="220">
        <f>INDEX('9. Balanse'!$H$8:$H$37,MATCH(B12,'9. Balanse'!$B$8:$B$37,0))</f>
        <v>0</v>
      </c>
      <c r="G12" s="127" t="str">
        <f t="shared" si="0"/>
        <v>Ingen verdi</v>
      </c>
    </row>
    <row r="13" spans="2:9" x14ac:dyDescent="0.25">
      <c r="B13" s="420">
        <f>Kontoplan!D12</f>
        <v>1700</v>
      </c>
      <c r="C13" t="str">
        <f>Kontoplan!E12</f>
        <v>Forskuddsbetalte kostnader</v>
      </c>
      <c r="D13" s="220">
        <f>INDEX('9. Balanse'!$H$8:$H$37,MATCH(B13,'9. Balanse'!$B$8:$B$37,0))</f>
        <v>0</v>
      </c>
      <c r="G13" s="127" t="str">
        <f t="shared" si="0"/>
        <v>Ingen verdi</v>
      </c>
    </row>
    <row r="14" spans="2:9" x14ac:dyDescent="0.25">
      <c r="B14" s="420">
        <f>Kontoplan!D13</f>
        <v>1750</v>
      </c>
      <c r="C14" t="str">
        <f>Kontoplan!E13</f>
        <v>Påløpte inntekter</v>
      </c>
      <c r="D14" s="220">
        <f>INDEX('9. Balanse'!$H$8:$H$37,MATCH(B14,'9. Balanse'!$B$8:$B$37,0))</f>
        <v>0</v>
      </c>
      <c r="G14" s="127" t="str">
        <f t="shared" si="0"/>
        <v>Ingen verdi</v>
      </c>
    </row>
    <row r="15" spans="2:9" x14ac:dyDescent="0.25">
      <c r="B15" s="420">
        <f>Kontoplan!D14</f>
        <v>1800</v>
      </c>
      <c r="C15" t="str">
        <f>Kontoplan!E14</f>
        <v>Aksjer</v>
      </c>
      <c r="D15" s="220">
        <f>INDEX('9. Balanse'!$H$8:$H$37,MATCH(B15,'9. Balanse'!$B$8:$B$37,0))</f>
        <v>0</v>
      </c>
      <c r="G15" s="127" t="str">
        <f t="shared" si="0"/>
        <v>Ingen verdi</v>
      </c>
    </row>
    <row r="16" spans="2:9" x14ac:dyDescent="0.25">
      <c r="B16" s="420">
        <f>Kontoplan!D15</f>
        <v>1910</v>
      </c>
      <c r="C16" t="str">
        <f>Kontoplan!E15</f>
        <v>Kasse</v>
      </c>
      <c r="D16" s="220">
        <f>INDEX('9. Balanse'!$H$8:$H$37,MATCH(B16,'9. Balanse'!$B$8:$B$37,0))</f>
        <v>0</v>
      </c>
      <c r="G16" s="127" t="str">
        <f t="shared" si="0"/>
        <v>Ingen verdi</v>
      </c>
    </row>
    <row r="17" spans="2:7" x14ac:dyDescent="0.25">
      <c r="B17" s="420">
        <f>Kontoplan!D16</f>
        <v>1920</v>
      </c>
      <c r="C17">
        <f>Kontoplan!E16</f>
        <v>0</v>
      </c>
      <c r="D17" s="220">
        <f>INDEX('9. Balanse'!$H$8:$H$37,MATCH(B17,'9. Balanse'!$B$8:$B$37,0))</f>
        <v>0</v>
      </c>
      <c r="G17" s="127" t="str">
        <f t="shared" si="0"/>
        <v>Ingen verdi</v>
      </c>
    </row>
    <row r="18" spans="2:7" x14ac:dyDescent="0.25">
      <c r="B18" s="420">
        <f>Kontoplan!D17</f>
        <v>1921</v>
      </c>
      <c r="C18">
        <f>Kontoplan!E17</f>
        <v>0</v>
      </c>
      <c r="D18" s="220">
        <f>INDEX('9. Balanse'!$H$8:$H$37,MATCH(B18,'9. Balanse'!$B$8:$B$37,0))</f>
        <v>0</v>
      </c>
      <c r="G18" s="127" t="str">
        <f t="shared" si="0"/>
        <v>Ingen verdi</v>
      </c>
    </row>
    <row r="19" spans="2:7" x14ac:dyDescent="0.25">
      <c r="B19" s="420">
        <f>Kontoplan!D18</f>
        <v>1922</v>
      </c>
      <c r="C19">
        <f>Kontoplan!E18</f>
        <v>0</v>
      </c>
      <c r="D19" s="220">
        <f>INDEX('9. Balanse'!$H$8:$H$37,MATCH(B19,'9. Balanse'!$B$8:$B$37,0))</f>
        <v>0</v>
      </c>
      <c r="G19" s="127" t="str">
        <f t="shared" si="0"/>
        <v>Ingen verdi</v>
      </c>
    </row>
    <row r="20" spans="2:7" x14ac:dyDescent="0.25">
      <c r="B20" s="420">
        <f>Kontoplan!D19</f>
        <v>1923</v>
      </c>
      <c r="C20">
        <f>Kontoplan!E19</f>
        <v>0</v>
      </c>
      <c r="D20" s="220">
        <f>INDEX('9. Balanse'!$H$8:$H$37,MATCH(B20,'9. Balanse'!$B$8:$B$37,0))</f>
        <v>0</v>
      </c>
      <c r="G20" s="127" t="str">
        <f t="shared" si="0"/>
        <v>Ingen verdi</v>
      </c>
    </row>
    <row r="21" spans="2:7" x14ac:dyDescent="0.25">
      <c r="B21" s="420">
        <f>Kontoplan!D20</f>
        <v>1950</v>
      </c>
      <c r="C21" t="str">
        <f>Kontoplan!E20</f>
        <v>Bankinnskudd, skattetrekk</v>
      </c>
      <c r="D21" s="220">
        <f>INDEX('9. Balanse'!$H$8:$H$37,MATCH(B21,'9. Balanse'!$B$8:$B$37,0))</f>
        <v>0</v>
      </c>
      <c r="G21" s="127" t="str">
        <f t="shared" si="0"/>
        <v>Ingen verdi</v>
      </c>
    </row>
    <row r="22" spans="2:7" x14ac:dyDescent="0.25">
      <c r="B22" s="420">
        <f>Kontoplan!D21</f>
        <v>2000</v>
      </c>
      <c r="C22" t="str">
        <f>Kontoplan!E21</f>
        <v>Egenkapital bundet</v>
      </c>
      <c r="D22" s="220">
        <f>INDEX('9. Balanse'!$H$8:$H$37,MATCH(B22,'9. Balanse'!$B$8:$B$37,0))</f>
        <v>0</v>
      </c>
      <c r="G22" s="127" t="str">
        <f t="shared" si="0"/>
        <v>Ingen verdi</v>
      </c>
    </row>
    <row r="23" spans="2:7" x14ac:dyDescent="0.25">
      <c r="B23" s="420">
        <f>Kontoplan!D22</f>
        <v>2050</v>
      </c>
      <c r="C23" t="str">
        <f>CONCATENATE(Kontoplan!E22," IB")</f>
        <v>Annen egenkapital IB</v>
      </c>
      <c r="D23" s="220">
        <f>INDEX('9. Balanse'!$H$8:$H$37,MATCH(B23,'9. Balanse'!$B$8:$B$37,0))</f>
        <v>0</v>
      </c>
      <c r="G23" s="127" t="str">
        <f t="shared" si="0"/>
        <v>Ingen verdi</v>
      </c>
    </row>
    <row r="24" spans="2:7" x14ac:dyDescent="0.25">
      <c r="B24" s="420">
        <f>Kontoplan!D23</f>
        <v>2180</v>
      </c>
      <c r="C24" t="str">
        <f>Kontoplan!E23</f>
        <v>Andre avsetninger for forpliktelser</v>
      </c>
      <c r="D24" s="220">
        <f>INDEX('9. Balanse'!$H$8:$H$37,MATCH(B24,'9. Balanse'!$B$8:$B$37,0))</f>
        <v>0</v>
      </c>
      <c r="G24" s="127" t="str">
        <f t="shared" si="0"/>
        <v>Ingen verdi</v>
      </c>
    </row>
    <row r="25" spans="2:7" x14ac:dyDescent="0.25">
      <c r="B25" s="420">
        <f>Kontoplan!D24</f>
        <v>2220</v>
      </c>
      <c r="C25" t="str">
        <f>Kontoplan!E24</f>
        <v>Gjeld til kredittinstitusjoner</v>
      </c>
      <c r="D25" s="220">
        <f>INDEX('9. Balanse'!$H$8:$H$37,MATCH(B25,'9. Balanse'!$B$8:$B$37,0))</f>
        <v>0</v>
      </c>
      <c r="G25" s="127" t="str">
        <f t="shared" si="0"/>
        <v>Ingen verdi</v>
      </c>
    </row>
    <row r="26" spans="2:7" x14ac:dyDescent="0.25">
      <c r="B26" s="420">
        <f>Kontoplan!D25</f>
        <v>2400</v>
      </c>
      <c r="C26" t="str">
        <f>Kontoplan!E25</f>
        <v>Leverandørgjeld</v>
      </c>
      <c r="D26" s="220">
        <f>INDEX('9. Balanse'!$H$8:$H$37,MATCH(B26,'9. Balanse'!$B$8:$B$37,0))</f>
        <v>0</v>
      </c>
      <c r="G26" s="127" t="str">
        <f t="shared" si="0"/>
        <v>Ingen verdi</v>
      </c>
    </row>
    <row r="27" spans="2:7" x14ac:dyDescent="0.25">
      <c r="B27" s="420">
        <f>Kontoplan!D26</f>
        <v>2600</v>
      </c>
      <c r="C27" t="str">
        <f>Kontoplan!E26</f>
        <v>Forskuddstrekk</v>
      </c>
      <c r="D27" s="220">
        <f>INDEX('9. Balanse'!$H$8:$H$37,MATCH(B27,'9. Balanse'!$B$8:$B$37,0))</f>
        <v>0</v>
      </c>
      <c r="G27" s="127" t="str">
        <f t="shared" si="0"/>
        <v>Ingen verdi</v>
      </c>
    </row>
    <row r="28" spans="2:7" x14ac:dyDescent="0.25">
      <c r="B28" s="420">
        <f>Kontoplan!D27</f>
        <v>2610</v>
      </c>
      <c r="C28" t="str">
        <f>Kontoplan!E27</f>
        <v>Andre trekk</v>
      </c>
      <c r="D28" s="220">
        <f>INDEX('9. Balanse'!$H$8:$H$37,MATCH(B28,'9. Balanse'!$B$8:$B$37,0))</f>
        <v>0</v>
      </c>
      <c r="G28" s="127" t="str">
        <f t="shared" si="0"/>
        <v>Ingen verdi</v>
      </c>
    </row>
    <row r="29" spans="2:7" x14ac:dyDescent="0.25">
      <c r="B29" s="420">
        <f>Kontoplan!D28</f>
        <v>2700</v>
      </c>
      <c r="C29" t="str">
        <f>Kontoplan!E28</f>
        <v>Utgående merverdiavgift</v>
      </c>
      <c r="D29" s="220">
        <f>INDEX('9. Balanse'!$H$8:$H$37,MATCH(B29,'9. Balanse'!$B$8:$B$37,0))</f>
        <v>0</v>
      </c>
      <c r="G29" s="127" t="str">
        <f t="shared" si="0"/>
        <v>Ingen verdi</v>
      </c>
    </row>
    <row r="30" spans="2:7" x14ac:dyDescent="0.25">
      <c r="B30" s="420">
        <f>Kontoplan!D29</f>
        <v>2710</v>
      </c>
      <c r="C30" t="str">
        <f>Kontoplan!E29</f>
        <v>Inngående merverdiavgift</v>
      </c>
      <c r="D30" s="220">
        <f>INDEX('9. Balanse'!$H$8:$H$37,MATCH(B30,'9. Balanse'!$B$8:$B$37,0))</f>
        <v>0</v>
      </c>
      <c r="G30" s="127" t="str">
        <f t="shared" si="0"/>
        <v>Ingen verdi</v>
      </c>
    </row>
    <row r="31" spans="2:7" x14ac:dyDescent="0.25">
      <c r="B31" s="420">
        <f>Kontoplan!D30</f>
        <v>2740</v>
      </c>
      <c r="C31" t="str">
        <f>Kontoplan!E30</f>
        <v>Oppgjørskonto merverdiavgift</v>
      </c>
      <c r="D31" s="220">
        <f>INDEX('9. Balanse'!$H$8:$H$37,MATCH(B31,'9. Balanse'!$B$8:$B$37,0))</f>
        <v>0</v>
      </c>
      <c r="G31" s="127" t="str">
        <f t="shared" si="0"/>
        <v>Ingen verdi</v>
      </c>
    </row>
    <row r="32" spans="2:7" x14ac:dyDescent="0.25">
      <c r="B32" s="420">
        <f>Kontoplan!D31</f>
        <v>2770</v>
      </c>
      <c r="C32" t="str">
        <f>Kontoplan!E31</f>
        <v>Skyldig arbeidsgiveravgift</v>
      </c>
      <c r="D32" s="220">
        <f>INDEX('9. Balanse'!$H$8:$H$37,MATCH(B32,'9. Balanse'!$B$8:$B$37,0))</f>
        <v>0</v>
      </c>
      <c r="G32" s="127" t="str">
        <f t="shared" si="0"/>
        <v>Ingen verdi</v>
      </c>
    </row>
    <row r="33" spans="2:7" x14ac:dyDescent="0.25">
      <c r="B33" s="420">
        <f>Kontoplan!D32</f>
        <v>2940</v>
      </c>
      <c r="C33" t="str">
        <f>Kontoplan!E32</f>
        <v>Feriepenger</v>
      </c>
      <c r="D33" s="220">
        <f>INDEX('9. Balanse'!$H$8:$H$37,MATCH(B33,'9. Balanse'!$B$8:$B$37,0))</f>
        <v>0</v>
      </c>
      <c r="G33" s="127" t="str">
        <f t="shared" si="0"/>
        <v>Ingen verdi</v>
      </c>
    </row>
    <row r="34" spans="2:7" x14ac:dyDescent="0.25">
      <c r="B34" s="420">
        <f>Kontoplan!D33</f>
        <v>2941</v>
      </c>
      <c r="C34" t="str">
        <f>Kontoplan!E33</f>
        <v>Arbeidsgiveravgift av påløpte feriepenger</v>
      </c>
      <c r="D34" s="220">
        <f>INDEX('9. Balanse'!$H$8:$H$37,MATCH(B34,'9. Balanse'!$B$8:$B$37,0))</f>
        <v>0</v>
      </c>
      <c r="G34" s="127" t="str">
        <f t="shared" si="0"/>
        <v>Ingen verdi</v>
      </c>
    </row>
    <row r="35" spans="2:7" x14ac:dyDescent="0.25">
      <c r="B35" s="420">
        <f>Kontoplan!D34</f>
        <v>2960</v>
      </c>
      <c r="C35" t="str">
        <f>Kontoplan!E34</f>
        <v>Påløpt kostnad og forskuddsbetalt inntekt</v>
      </c>
      <c r="D35" s="220">
        <f>INDEX('9. Balanse'!$H$8:$H$37,MATCH(B35,'9. Balanse'!$B$8:$B$37,0))</f>
        <v>0</v>
      </c>
      <c r="G35" s="127" t="str">
        <f t="shared" si="0"/>
        <v>Ingen verdi</v>
      </c>
    </row>
    <row r="36" spans="2:7" x14ac:dyDescent="0.25">
      <c r="B36" s="420">
        <f>Kontoplan!D35</f>
        <v>2980</v>
      </c>
      <c r="C36" t="str">
        <f>Kontoplan!E35</f>
        <v>Avsetninger og forpliktelser</v>
      </c>
      <c r="D36" s="220">
        <f>INDEX('9. Balanse'!$H$8:$H$37,MATCH(B36,'9. Balanse'!$B$8:$B$37,0))</f>
        <v>0</v>
      </c>
      <c r="G36" s="127" t="str">
        <f t="shared" si="0"/>
        <v>Ingen verdi</v>
      </c>
    </row>
    <row r="37" spans="2:7" x14ac:dyDescent="0.25">
      <c r="B37" s="420">
        <f>Kontoplan!D36</f>
        <v>3010</v>
      </c>
      <c r="C37" t="str">
        <f>Kontoplan!E36</f>
        <v>Salgsinntekter, avgiftspliktig</v>
      </c>
      <c r="D37" s="220">
        <f>SUMIFS('Underlag HB'!$C$2:$C$1999,'Underlag HB'!$B$2:$B$1999,'15. Saldobalanse'!B37)</f>
        <v>0</v>
      </c>
      <c r="G37" s="127" t="str">
        <f t="shared" si="0"/>
        <v>Ingen verdi</v>
      </c>
    </row>
    <row r="38" spans="2:7" x14ac:dyDescent="0.25">
      <c r="B38" s="420">
        <f>Kontoplan!D37</f>
        <v>3020</v>
      </c>
      <c r="C38" t="str">
        <f>Kontoplan!E37</f>
        <v>Sponsorinntekter, avgiftspliktig</v>
      </c>
      <c r="D38" s="220">
        <f>SUMIFS('Underlag HB'!$C$2:$C$1999,'Underlag HB'!$B$2:$B$1999,'15. Saldobalanse'!B38)</f>
        <v>0</v>
      </c>
      <c r="G38" s="127" t="str">
        <f t="shared" si="0"/>
        <v>Ingen verdi</v>
      </c>
    </row>
    <row r="39" spans="2:7" x14ac:dyDescent="0.25">
      <c r="B39" s="420">
        <f>Kontoplan!D38</f>
        <v>3021</v>
      </c>
      <c r="C39" t="str">
        <f>Kontoplan!E38</f>
        <v>Barteravtaler, avgiftspliktig</v>
      </c>
      <c r="D39" s="220">
        <f>SUMIFS('Underlag HB'!$C$2:$C$1999,'Underlag HB'!$B$2:$B$1999,'15. Saldobalanse'!B39)</f>
        <v>0</v>
      </c>
      <c r="G39" s="127" t="str">
        <f t="shared" ref="G39:G70" si="1">IF(D39=0,"Ingen verdi","Verdi")</f>
        <v>Ingen verdi</v>
      </c>
    </row>
    <row r="40" spans="2:7" x14ac:dyDescent="0.25">
      <c r="B40" s="420">
        <f>Kontoplan!D39</f>
        <v>3030</v>
      </c>
      <c r="C40" t="str">
        <f>Kontoplan!E39</f>
        <v>Salg av annonser, avgiftspiktig</v>
      </c>
      <c r="D40" s="220">
        <f>SUMIFS('Underlag HB'!$C$2:$C$1999,'Underlag HB'!$B$2:$B$1999,'15. Saldobalanse'!B40)</f>
        <v>0</v>
      </c>
      <c r="G40" s="127" t="str">
        <f t="shared" si="1"/>
        <v>Ingen verdi</v>
      </c>
    </row>
    <row r="41" spans="2:7" x14ac:dyDescent="0.25">
      <c r="B41" s="420">
        <f>Kontoplan!D40</f>
        <v>3110</v>
      </c>
      <c r="C41" t="str">
        <f>Kontoplan!E40</f>
        <v>Salgsinntekter, avgiftsfri</v>
      </c>
      <c r="D41" s="220">
        <f>SUMIFS('Underlag HB'!$C$2:$C$1999,'Underlag HB'!$B$2:$B$1999,'15. Saldobalanse'!B41)</f>
        <v>0</v>
      </c>
      <c r="G41" s="127" t="str">
        <f t="shared" si="1"/>
        <v>Ingen verdi</v>
      </c>
    </row>
    <row r="42" spans="2:7" x14ac:dyDescent="0.25">
      <c r="B42" s="420">
        <f>Kontoplan!D41</f>
        <v>3120</v>
      </c>
      <c r="C42" t="str">
        <f>Kontoplan!E41</f>
        <v>Sponsorinntekter, avgiftsfri</v>
      </c>
      <c r="D42" s="220">
        <f>SUMIFS('Underlag HB'!$C$2:$C$1999,'Underlag HB'!$B$2:$B$1999,'15. Saldobalanse'!B42)</f>
        <v>0</v>
      </c>
      <c r="G42" s="127" t="str">
        <f t="shared" si="1"/>
        <v>Ingen verdi</v>
      </c>
    </row>
    <row r="43" spans="2:7" x14ac:dyDescent="0.25">
      <c r="B43" s="420">
        <f>Kontoplan!D42</f>
        <v>3121</v>
      </c>
      <c r="C43" t="str">
        <f>Kontoplan!E42</f>
        <v>Barteravtaler, avgiftsfri</v>
      </c>
      <c r="D43" s="220">
        <f>SUMIFS('Underlag HB'!$C$2:$C$1999,'Underlag HB'!$B$2:$B$1999,'15. Saldobalanse'!B43)</f>
        <v>0</v>
      </c>
      <c r="G43" s="127" t="str">
        <f t="shared" si="1"/>
        <v>Ingen verdi</v>
      </c>
    </row>
    <row r="44" spans="2:7" x14ac:dyDescent="0.25">
      <c r="B44" s="420">
        <f>Kontoplan!D43</f>
        <v>3130</v>
      </c>
      <c r="C44" t="str">
        <f>Kontoplan!E43</f>
        <v>Salg av annonser, avgiftsfri</v>
      </c>
      <c r="D44" s="220">
        <f>SUMIFS('Underlag HB'!$C$2:$C$1999,'Underlag HB'!$B$2:$B$1999,'15. Saldobalanse'!B44)</f>
        <v>0</v>
      </c>
      <c r="G44" s="127" t="str">
        <f t="shared" si="1"/>
        <v>Ingen verdi</v>
      </c>
    </row>
    <row r="45" spans="2:7" x14ac:dyDescent="0.25">
      <c r="B45" s="420">
        <f>Kontoplan!D44</f>
        <v>3210</v>
      </c>
      <c r="C45" t="str">
        <f>Kontoplan!E44</f>
        <v>Kiosksalg etc</v>
      </c>
      <c r="D45" s="220">
        <f>SUMIFS('Underlag HB'!$C$2:$C$1999,'Underlag HB'!$B$2:$B$1999,'15. Saldobalanse'!B45)</f>
        <v>0</v>
      </c>
      <c r="G45" s="127" t="str">
        <f t="shared" si="1"/>
        <v>Ingen verdi</v>
      </c>
    </row>
    <row r="46" spans="2:7" x14ac:dyDescent="0.25">
      <c r="B46" s="420">
        <f>Kontoplan!D45</f>
        <v>3211</v>
      </c>
      <c r="C46" t="str">
        <f>Kontoplan!E45</f>
        <v>Andre interne salg</v>
      </c>
      <c r="D46" s="220">
        <f>SUMIFS('Underlag HB'!$C$2:$C$1999,'Underlag HB'!$B$2:$B$1999,'15. Saldobalanse'!B46)</f>
        <v>0</v>
      </c>
      <c r="G46" s="127" t="str">
        <f t="shared" si="1"/>
        <v>Ingen verdi</v>
      </c>
    </row>
    <row r="47" spans="2:7" x14ac:dyDescent="0.25">
      <c r="B47" s="420">
        <f>Kontoplan!D46</f>
        <v>3250</v>
      </c>
      <c r="C47" t="str">
        <f>Kontoplan!E46</f>
        <v>Inntekter fra egne arrangementer</v>
      </c>
      <c r="D47" s="220">
        <f>SUMIFS('Underlag HB'!$C$2:$C$1999,'Underlag HB'!$B$2:$B$1999,'15. Saldobalanse'!B47)</f>
        <v>0</v>
      </c>
      <c r="G47" s="127" t="str">
        <f t="shared" si="1"/>
        <v>Ingen verdi</v>
      </c>
    </row>
    <row r="48" spans="2:7" x14ac:dyDescent="0.25">
      <c r="B48" s="420">
        <f>Kontoplan!D47</f>
        <v>3400</v>
      </c>
      <c r="C48" t="str">
        <f>Kontoplan!E47</f>
        <v>Offentlige tilskudd</v>
      </c>
      <c r="D48" s="220">
        <f>SUMIFS('Underlag HB'!$C$2:$C$1999,'Underlag HB'!$B$2:$B$1999,'15. Saldobalanse'!B48)</f>
        <v>0</v>
      </c>
      <c r="G48" s="127" t="str">
        <f t="shared" si="1"/>
        <v>Ingen verdi</v>
      </c>
    </row>
    <row r="49" spans="2:7" x14ac:dyDescent="0.25">
      <c r="B49" s="420">
        <f>Kontoplan!D48</f>
        <v>3440</v>
      </c>
      <c r="C49" t="str">
        <f>Kontoplan!E48</f>
        <v>Andre tilskudd</v>
      </c>
      <c r="D49" s="220">
        <f>SUMIFS('Underlag HB'!$C$2:$C$1999,'Underlag HB'!$B$2:$B$1999,'15. Saldobalanse'!B49)</f>
        <v>0</v>
      </c>
      <c r="G49" s="127" t="str">
        <f t="shared" si="1"/>
        <v>Ingen verdi</v>
      </c>
    </row>
    <row r="50" spans="2:7" x14ac:dyDescent="0.25">
      <c r="B50" s="420">
        <f>Kontoplan!D49</f>
        <v>3600</v>
      </c>
      <c r="C50" t="str">
        <f>Kontoplan!E49</f>
        <v>Leieinntekter</v>
      </c>
      <c r="D50" s="220">
        <f>SUMIFS('Underlag HB'!$C$2:$C$1999,'Underlag HB'!$B$2:$B$1999,'15. Saldobalanse'!B50)</f>
        <v>0</v>
      </c>
      <c r="G50" s="127" t="str">
        <f t="shared" si="1"/>
        <v>Ingen verdi</v>
      </c>
    </row>
    <row r="51" spans="2:7" x14ac:dyDescent="0.25">
      <c r="B51" s="420">
        <f>Kontoplan!D50</f>
        <v>3910</v>
      </c>
      <c r="C51" t="str">
        <f>Kontoplan!E50</f>
        <v>Kursinntekter</v>
      </c>
      <c r="D51" s="220">
        <f>SUMIFS('Underlag HB'!$C$2:$C$1999,'Underlag HB'!$B$2:$B$1999,'15. Saldobalanse'!B51)</f>
        <v>0</v>
      </c>
      <c r="G51" s="127" t="str">
        <f t="shared" si="1"/>
        <v>Ingen verdi</v>
      </c>
    </row>
    <row r="52" spans="2:7" x14ac:dyDescent="0.25">
      <c r="B52" s="420">
        <f>Kontoplan!D51</f>
        <v>3920</v>
      </c>
      <c r="C52" t="str">
        <f>Kontoplan!E51</f>
        <v>Medlemskontingenter</v>
      </c>
      <c r="D52" s="220">
        <f>SUMIFS('Underlag HB'!$C$2:$C$1999,'Underlag HB'!$B$2:$B$1999,'15. Saldobalanse'!B52)</f>
        <v>0</v>
      </c>
      <c r="G52" s="127" t="str">
        <f t="shared" si="1"/>
        <v>Ingen verdi</v>
      </c>
    </row>
    <row r="53" spans="2:7" x14ac:dyDescent="0.25">
      <c r="B53" s="420">
        <f>Kontoplan!D52</f>
        <v>3930</v>
      </c>
      <c r="C53" t="str">
        <f>Kontoplan!E52</f>
        <v>Treningsavgifter</v>
      </c>
      <c r="D53" s="220">
        <f>SUMIFS('Underlag HB'!$C$2:$C$1999,'Underlag HB'!$B$2:$B$1999,'15. Saldobalanse'!B53)</f>
        <v>0</v>
      </c>
      <c r="G53" s="127" t="str">
        <f t="shared" si="1"/>
        <v>Ingen verdi</v>
      </c>
    </row>
    <row r="54" spans="2:7" x14ac:dyDescent="0.25">
      <c r="B54" s="420">
        <f>Kontoplan!D53</f>
        <v>3940</v>
      </c>
      <c r="C54" t="str">
        <f>Kontoplan!E53</f>
        <v>Egenandeler</v>
      </c>
      <c r="D54" s="220">
        <f>SUMIFS('Underlag HB'!$C$2:$C$1999,'Underlag HB'!$B$2:$B$1999,'15. Saldobalanse'!B54)</f>
        <v>0</v>
      </c>
      <c r="G54" s="127" t="str">
        <f t="shared" si="1"/>
        <v>Ingen verdi</v>
      </c>
    </row>
    <row r="55" spans="2:7" x14ac:dyDescent="0.25">
      <c r="B55" s="420">
        <f>Kontoplan!D54</f>
        <v>3950</v>
      </c>
      <c r="C55" t="str">
        <f>Kontoplan!E54</f>
        <v>Turneringsinntekter etc</v>
      </c>
      <c r="D55" s="220">
        <f>SUMIFS('Underlag HB'!$C$2:$C$1999,'Underlag HB'!$B$2:$B$1999,'15. Saldobalanse'!B55)</f>
        <v>0</v>
      </c>
      <c r="G55" s="127" t="str">
        <f t="shared" si="1"/>
        <v>Ingen verdi</v>
      </c>
    </row>
    <row r="56" spans="2:7" x14ac:dyDescent="0.25">
      <c r="B56" s="420">
        <f>Kontoplan!D55</f>
        <v>3960</v>
      </c>
      <c r="C56" t="str">
        <f>Kontoplan!E55</f>
        <v>Lotterier, bingo etc</v>
      </c>
      <c r="D56" s="220">
        <f>SUMIFS('Underlag HB'!$C$2:$C$1999,'Underlag HB'!$B$2:$B$1999,'15. Saldobalanse'!B56)</f>
        <v>0</v>
      </c>
      <c r="G56" s="127" t="str">
        <f t="shared" si="1"/>
        <v>Ingen verdi</v>
      </c>
    </row>
    <row r="57" spans="2:7" x14ac:dyDescent="0.25">
      <c r="B57" s="420">
        <f>Kontoplan!D56</f>
        <v>3990</v>
      </c>
      <c r="C57" t="str">
        <f>Kontoplan!E56</f>
        <v>Andre inntekter</v>
      </c>
      <c r="D57" s="220">
        <f>SUMIFS('Underlag HB'!$C$2:$C$1999,'Underlag HB'!$B$2:$B$1999,'15. Saldobalanse'!B57)</f>
        <v>0</v>
      </c>
      <c r="G57" s="127" t="str">
        <f t="shared" si="1"/>
        <v>Ingen verdi</v>
      </c>
    </row>
    <row r="58" spans="2:7" x14ac:dyDescent="0.25">
      <c r="B58" s="420">
        <f>Kontoplan!D57</f>
        <v>3997</v>
      </c>
      <c r="C58">
        <f>Kontoplan!E57</f>
        <v>0</v>
      </c>
      <c r="D58" s="220">
        <f>SUMIFS('Underlag HB'!$C$2:$C$1999,'Underlag HB'!$B$2:$B$1999,'15. Saldobalanse'!B58)</f>
        <v>0</v>
      </c>
      <c r="G58" s="127" t="str">
        <f t="shared" si="1"/>
        <v>Ingen verdi</v>
      </c>
    </row>
    <row r="59" spans="2:7" x14ac:dyDescent="0.25">
      <c r="B59" s="420">
        <f>Kontoplan!D58</f>
        <v>3998</v>
      </c>
      <c r="C59">
        <f>Kontoplan!E58</f>
        <v>0</v>
      </c>
      <c r="D59" s="220">
        <f>SUMIFS('Underlag HB'!$C$2:$C$1999,'Underlag HB'!$B$2:$B$1999,'15. Saldobalanse'!B59)</f>
        <v>0</v>
      </c>
      <c r="G59" s="127" t="str">
        <f t="shared" si="1"/>
        <v>Ingen verdi</v>
      </c>
    </row>
    <row r="60" spans="2:7" x14ac:dyDescent="0.25">
      <c r="B60" s="420">
        <f>Kontoplan!D59</f>
        <v>4300</v>
      </c>
      <c r="C60" t="str">
        <f>Kontoplan!E59</f>
        <v>Varekostnad, varer for videresalg</v>
      </c>
      <c r="D60" s="220">
        <f>SUMIFS('Underlag HB'!$C$2:$C$1999,'Underlag HB'!$B$2:$B$1999,'15. Saldobalanse'!B60)</f>
        <v>0</v>
      </c>
      <c r="G60" s="127" t="str">
        <f t="shared" si="1"/>
        <v>Ingen verdi</v>
      </c>
    </row>
    <row r="61" spans="2:7" x14ac:dyDescent="0.25">
      <c r="B61" s="420">
        <f>Kontoplan!D60</f>
        <v>4390</v>
      </c>
      <c r="C61" t="str">
        <f>Kontoplan!E60</f>
        <v>Beholdningsendring varelager</v>
      </c>
      <c r="D61" s="220">
        <f>SUMIFS('Underlag HB'!$C$2:$C$1999,'Underlag HB'!$B$2:$B$1999,'15. Saldobalanse'!B61)</f>
        <v>0</v>
      </c>
      <c r="G61" s="127" t="str">
        <f t="shared" si="1"/>
        <v>Ingen verdi</v>
      </c>
    </row>
    <row r="62" spans="2:7" x14ac:dyDescent="0.25">
      <c r="B62" s="420">
        <f>Kontoplan!D61</f>
        <v>4997</v>
      </c>
      <c r="C62">
        <f>Kontoplan!E61</f>
        <v>0</v>
      </c>
      <c r="D62" s="220">
        <f>SUMIFS('Underlag HB'!$C$2:$C$1999,'Underlag HB'!$B$2:$B$1999,'15. Saldobalanse'!B62)</f>
        <v>0</v>
      </c>
      <c r="G62" s="127" t="str">
        <f t="shared" si="1"/>
        <v>Ingen verdi</v>
      </c>
    </row>
    <row r="63" spans="2:7" x14ac:dyDescent="0.25">
      <c r="B63" s="420">
        <f>Kontoplan!D62</f>
        <v>4998</v>
      </c>
      <c r="C63">
        <f>Kontoplan!E62</f>
        <v>0</v>
      </c>
      <c r="D63" s="220">
        <f>SUMIFS('Underlag HB'!$C$2:$C$1999,'Underlag HB'!$B$2:$B$1999,'15. Saldobalanse'!B63)</f>
        <v>0</v>
      </c>
      <c r="G63" s="127" t="str">
        <f t="shared" si="1"/>
        <v>Ingen verdi</v>
      </c>
    </row>
    <row r="64" spans="2:7" x14ac:dyDescent="0.25">
      <c r="B64" s="420">
        <f>Kontoplan!D63</f>
        <v>5000</v>
      </c>
      <c r="C64" t="str">
        <f>Kontoplan!E63</f>
        <v>Lønn, honorar etc</v>
      </c>
      <c r="D64" s="220">
        <f>SUMIFS('Underlag HB'!$C$2:$C$1999,'Underlag HB'!$B$2:$B$1999,'15. Saldobalanse'!B64)</f>
        <v>0</v>
      </c>
      <c r="G64" s="127" t="str">
        <f t="shared" si="1"/>
        <v>Ingen verdi</v>
      </c>
    </row>
    <row r="65" spans="2:7" x14ac:dyDescent="0.25">
      <c r="B65" s="420">
        <f>Kontoplan!D64</f>
        <v>5180</v>
      </c>
      <c r="C65" t="str">
        <f>Kontoplan!E64</f>
        <v>Feriepenger beregnet</v>
      </c>
      <c r="D65" s="220">
        <f>SUMIFS('Underlag HB'!$C$2:$C$1999,'Underlag HB'!$B$2:$B$1999,'15. Saldobalanse'!B65)</f>
        <v>0</v>
      </c>
      <c r="G65" s="127" t="str">
        <f t="shared" si="1"/>
        <v>Ingen verdi</v>
      </c>
    </row>
    <row r="66" spans="2:7" x14ac:dyDescent="0.25">
      <c r="B66" s="420">
        <f>Kontoplan!D65</f>
        <v>5182</v>
      </c>
      <c r="C66" t="str">
        <f>Kontoplan!E65</f>
        <v>Arbeidsgiveravgift påløpte feriepenger</v>
      </c>
      <c r="D66" s="220">
        <f>SUMIFS('Underlag HB'!$C$2:$C$1999,'Underlag HB'!$B$2:$B$1999,'15. Saldobalanse'!B66)</f>
        <v>0</v>
      </c>
      <c r="G66" s="127" t="str">
        <f t="shared" si="1"/>
        <v>Ingen verdi</v>
      </c>
    </row>
    <row r="67" spans="2:7" x14ac:dyDescent="0.25">
      <c r="B67" s="420">
        <f>Kontoplan!D66</f>
        <v>5210</v>
      </c>
      <c r="C67" t="str">
        <f>Kontoplan!E66</f>
        <v>Fri telefon mm</v>
      </c>
      <c r="D67" s="220">
        <f>SUMIFS('Underlag HB'!$C$2:$C$1999,'Underlag HB'!$B$2:$B$1999,'15. Saldobalanse'!B67)</f>
        <v>0</v>
      </c>
      <c r="G67" s="127" t="str">
        <f t="shared" si="1"/>
        <v>Ingen verdi</v>
      </c>
    </row>
    <row r="68" spans="2:7" x14ac:dyDescent="0.25">
      <c r="B68" s="420">
        <f>Kontoplan!D67</f>
        <v>5290</v>
      </c>
      <c r="C68" t="str">
        <f>Kontoplan!E67</f>
        <v>Motkonto for gruppe 52</v>
      </c>
      <c r="D68" s="220">
        <f>SUMIFS('Underlag HB'!$C$2:$C$1999,'Underlag HB'!$B$2:$B$1999,'15. Saldobalanse'!B68)</f>
        <v>0</v>
      </c>
      <c r="G68" s="127" t="str">
        <f t="shared" si="1"/>
        <v>Ingen verdi</v>
      </c>
    </row>
    <row r="69" spans="2:7" x14ac:dyDescent="0.25">
      <c r="B69" s="420">
        <f>Kontoplan!D68</f>
        <v>5330</v>
      </c>
      <c r="C69" t="str">
        <f>Kontoplan!E68</f>
        <v>Godtgjørelse til styret</v>
      </c>
      <c r="D69" s="220">
        <f>SUMIFS('Underlag HB'!$C$2:$C$1999,'Underlag HB'!$B$2:$B$1999,'15. Saldobalanse'!B69)</f>
        <v>0</v>
      </c>
      <c r="G69" s="127" t="str">
        <f t="shared" si="1"/>
        <v>Ingen verdi</v>
      </c>
    </row>
    <row r="70" spans="2:7" x14ac:dyDescent="0.25">
      <c r="B70" s="420">
        <f>Kontoplan!D69</f>
        <v>5400</v>
      </c>
      <c r="C70" t="str">
        <f>Kontoplan!E69</f>
        <v>Arbeidsgiveravgift</v>
      </c>
      <c r="D70" s="220">
        <f>SUMIFS('Underlag HB'!$C$2:$C$1999,'Underlag HB'!$B$2:$B$1999,'15. Saldobalanse'!B70)</f>
        <v>0</v>
      </c>
      <c r="G70" s="127" t="str">
        <f t="shared" si="1"/>
        <v>Ingen verdi</v>
      </c>
    </row>
    <row r="71" spans="2:7" x14ac:dyDescent="0.25">
      <c r="B71" s="420">
        <f>Kontoplan!D70</f>
        <v>5420</v>
      </c>
      <c r="C71" t="str">
        <f>Kontoplan!E70</f>
        <v>Innberetningspliktig pensjonskostnad</v>
      </c>
      <c r="D71" s="220">
        <f>SUMIFS('Underlag HB'!$C$2:$C$1999,'Underlag HB'!$B$2:$B$1999,'15. Saldobalanse'!B71)</f>
        <v>0</v>
      </c>
      <c r="G71" s="127" t="str">
        <f t="shared" ref="G71:G102" si="2">IF(D71=0,"Ingen verdi","Verdi")</f>
        <v>Ingen verdi</v>
      </c>
    </row>
    <row r="72" spans="2:7" x14ac:dyDescent="0.25">
      <c r="B72" s="420">
        <f>Kontoplan!D71</f>
        <v>5560</v>
      </c>
      <c r="C72" t="str">
        <f>Kontoplan!E71</f>
        <v>Utstyrsgodtgjørelse dommere</v>
      </c>
      <c r="D72" s="220">
        <f>SUMIFS('Underlag HB'!$C$2:$C$1999,'Underlag HB'!$B$2:$B$1999,'15. Saldobalanse'!B72)</f>
        <v>0</v>
      </c>
      <c r="G72" s="127" t="str">
        <f t="shared" si="2"/>
        <v>Ingen verdi</v>
      </c>
    </row>
    <row r="73" spans="2:7" x14ac:dyDescent="0.25">
      <c r="B73" s="420">
        <f>Kontoplan!D72</f>
        <v>5800</v>
      </c>
      <c r="C73" t="str">
        <f>Kontoplan!E72</f>
        <v>Refusjon av syke- og fødselspenger</v>
      </c>
      <c r="D73" s="220">
        <f>SUMIFS('Underlag HB'!$C$2:$C$1999,'Underlag HB'!$B$2:$B$1999,'15. Saldobalanse'!B73)</f>
        <v>0</v>
      </c>
      <c r="G73" s="127" t="str">
        <f t="shared" si="2"/>
        <v>Ingen verdi</v>
      </c>
    </row>
    <row r="74" spans="2:7" x14ac:dyDescent="0.25">
      <c r="B74" s="420">
        <f>Kontoplan!D73</f>
        <v>5920</v>
      </c>
      <c r="C74" t="str">
        <f>Kontoplan!E73</f>
        <v>Yrkesskadeforsikring og andre personalforsikringer</v>
      </c>
      <c r="D74" s="220">
        <f>SUMIFS('Underlag HB'!$C$2:$C$1999,'Underlag HB'!$B$2:$B$1999,'15. Saldobalanse'!B74)</f>
        <v>0</v>
      </c>
      <c r="G74" s="127" t="str">
        <f t="shared" si="2"/>
        <v>Ingen verdi</v>
      </c>
    </row>
    <row r="75" spans="2:7" x14ac:dyDescent="0.25">
      <c r="B75" s="420">
        <f>Kontoplan!D74</f>
        <v>5990</v>
      </c>
      <c r="C75" t="str">
        <f>Kontoplan!E74</f>
        <v>Andre personalkostnader</v>
      </c>
      <c r="D75" s="220">
        <f>SUMIFS('Underlag HB'!$C$2:$C$1999,'Underlag HB'!$B$2:$B$1999,'15. Saldobalanse'!B75)</f>
        <v>0</v>
      </c>
      <c r="G75" s="127" t="str">
        <f t="shared" si="2"/>
        <v>Ingen verdi</v>
      </c>
    </row>
    <row r="76" spans="2:7" x14ac:dyDescent="0.25">
      <c r="B76" s="420">
        <f>Kontoplan!D75</f>
        <v>5997</v>
      </c>
      <c r="C76">
        <f>Kontoplan!E75</f>
        <v>0</v>
      </c>
      <c r="D76" s="220">
        <f>SUMIFS('Underlag HB'!$C$2:$C$1999,'Underlag HB'!$B$2:$B$1999,'15. Saldobalanse'!B76)</f>
        <v>0</v>
      </c>
      <c r="G76" s="127" t="str">
        <f t="shared" si="2"/>
        <v>Ingen verdi</v>
      </c>
    </row>
    <row r="77" spans="2:7" x14ac:dyDescent="0.25">
      <c r="B77" s="420">
        <f>Kontoplan!D76</f>
        <v>5998</v>
      </c>
      <c r="C77">
        <f>Kontoplan!E76</f>
        <v>0</v>
      </c>
      <c r="D77" s="220">
        <f>SUMIFS('Underlag HB'!$C$2:$C$1999,'Underlag HB'!$B$2:$B$1999,'15. Saldobalanse'!B77)</f>
        <v>0</v>
      </c>
      <c r="G77" s="127" t="str">
        <f t="shared" si="2"/>
        <v>Ingen verdi</v>
      </c>
    </row>
    <row r="78" spans="2:7" x14ac:dyDescent="0.25">
      <c r="B78" s="420">
        <f>Kontoplan!D77</f>
        <v>6000</v>
      </c>
      <c r="C78" t="str">
        <f>Kontoplan!E77</f>
        <v>Avskrivninger</v>
      </c>
      <c r="D78" s="220">
        <f>SUMIFS('Underlag HB'!$C$2:$C$1999,'Underlag HB'!$B$2:$B$1999,'15. Saldobalanse'!B78)</f>
        <v>0</v>
      </c>
      <c r="G78" s="127" t="str">
        <f t="shared" si="2"/>
        <v>Ingen verdi</v>
      </c>
    </row>
    <row r="79" spans="2:7" x14ac:dyDescent="0.25">
      <c r="B79" s="420">
        <f>Kontoplan!D78</f>
        <v>6100</v>
      </c>
      <c r="C79" t="str">
        <f>Kontoplan!E78</f>
        <v>Frakt, transportkostnad, toll og avgifter</v>
      </c>
      <c r="D79" s="220">
        <f>SUMIFS('Underlag HB'!$C$2:$C$1999,'Underlag HB'!$B$2:$B$1999,'15. Saldobalanse'!B79)</f>
        <v>0</v>
      </c>
      <c r="G79" s="127" t="str">
        <f t="shared" si="2"/>
        <v>Ingen verdi</v>
      </c>
    </row>
    <row r="80" spans="2:7" x14ac:dyDescent="0.25">
      <c r="B80" s="420">
        <f>Kontoplan!D79</f>
        <v>6300</v>
      </c>
      <c r="C80" t="str">
        <f>Kontoplan!E79</f>
        <v>Leie lokaler</v>
      </c>
      <c r="D80" s="220">
        <f>SUMIFS('Underlag HB'!$C$2:$C$1999,'Underlag HB'!$B$2:$B$1999,'15. Saldobalanse'!B80)</f>
        <v>0</v>
      </c>
      <c r="G80" s="127" t="str">
        <f t="shared" si="2"/>
        <v>Ingen verdi</v>
      </c>
    </row>
    <row r="81" spans="2:7" x14ac:dyDescent="0.25">
      <c r="B81" s="420">
        <f>Kontoplan!D80</f>
        <v>6340</v>
      </c>
      <c r="C81" t="str">
        <f>Kontoplan!E80</f>
        <v>Lys, varme</v>
      </c>
      <c r="D81" s="220">
        <f>SUMIFS('Underlag HB'!$C$2:$C$1999,'Underlag HB'!$B$2:$B$1999,'15. Saldobalanse'!B81)</f>
        <v>0</v>
      </c>
      <c r="G81" s="127" t="str">
        <f t="shared" si="2"/>
        <v>Ingen verdi</v>
      </c>
    </row>
    <row r="82" spans="2:7" x14ac:dyDescent="0.25">
      <c r="B82" s="420">
        <f>Kontoplan!D81</f>
        <v>6360</v>
      </c>
      <c r="C82" t="str">
        <f>Kontoplan!E81</f>
        <v>Renhold</v>
      </c>
      <c r="D82" s="220">
        <f>SUMIFS('Underlag HB'!$C$2:$C$1999,'Underlag HB'!$B$2:$B$1999,'15. Saldobalanse'!B82)</f>
        <v>0</v>
      </c>
      <c r="G82" s="127" t="str">
        <f t="shared" si="2"/>
        <v>Ingen verdi</v>
      </c>
    </row>
    <row r="83" spans="2:7" x14ac:dyDescent="0.25">
      <c r="B83" s="420">
        <f>Kontoplan!D82</f>
        <v>6370</v>
      </c>
      <c r="C83" t="str">
        <f>Kontoplan!E82</f>
        <v>Vakthold</v>
      </c>
      <c r="D83" s="220">
        <f>SUMIFS('Underlag HB'!$C$2:$C$1999,'Underlag HB'!$B$2:$B$1999,'15. Saldobalanse'!B83)</f>
        <v>0</v>
      </c>
      <c r="G83" s="127" t="str">
        <f t="shared" si="2"/>
        <v>Ingen verdi</v>
      </c>
    </row>
    <row r="84" spans="2:7" x14ac:dyDescent="0.25">
      <c r="B84" s="420">
        <f>Kontoplan!D83</f>
        <v>6400</v>
      </c>
      <c r="C84" t="str">
        <f>Kontoplan!E83</f>
        <v>Leie maskiner, inventar, datasystemer mm</v>
      </c>
      <c r="D84" s="220">
        <f>SUMIFS('Underlag HB'!$C$2:$C$1999,'Underlag HB'!$B$2:$B$1999,'15. Saldobalanse'!B84)</f>
        <v>0</v>
      </c>
      <c r="G84" s="127" t="str">
        <f t="shared" si="2"/>
        <v>Ingen verdi</v>
      </c>
    </row>
    <row r="85" spans="2:7" x14ac:dyDescent="0.25">
      <c r="B85" s="420">
        <f>Kontoplan!D84</f>
        <v>6440</v>
      </c>
      <c r="C85" t="str">
        <f>Kontoplan!E84</f>
        <v>Leie transportmidler</v>
      </c>
      <c r="D85" s="220">
        <f>SUMIFS('Underlag HB'!$C$2:$C$1999,'Underlag HB'!$B$2:$B$1999,'15. Saldobalanse'!B85)</f>
        <v>0</v>
      </c>
      <c r="G85" s="127" t="str">
        <f t="shared" si="2"/>
        <v>Ingen verdi</v>
      </c>
    </row>
    <row r="86" spans="2:7" x14ac:dyDescent="0.25">
      <c r="B86" s="420">
        <f>Kontoplan!D85</f>
        <v>6540</v>
      </c>
      <c r="C86" t="str">
        <f>Kontoplan!E85</f>
        <v>Inventar</v>
      </c>
      <c r="D86" s="220">
        <f>SUMIFS('Underlag HB'!$C$2:$C$1999,'Underlag HB'!$B$2:$B$1999,'15. Saldobalanse'!B86)</f>
        <v>0</v>
      </c>
      <c r="G86" s="127" t="str">
        <f t="shared" si="2"/>
        <v>Ingen verdi</v>
      </c>
    </row>
    <row r="87" spans="2:7" x14ac:dyDescent="0.25">
      <c r="B87" s="420">
        <f>Kontoplan!D86</f>
        <v>6545</v>
      </c>
      <c r="C87" t="str">
        <f>Kontoplan!E86</f>
        <v>Datautstyr</v>
      </c>
      <c r="D87" s="220">
        <f>SUMIFS('Underlag HB'!$C$2:$C$1999,'Underlag HB'!$B$2:$B$1999,'15. Saldobalanse'!B87)</f>
        <v>0</v>
      </c>
      <c r="G87" s="127" t="str">
        <f t="shared" si="2"/>
        <v>Ingen verdi</v>
      </c>
    </row>
    <row r="88" spans="2:7" x14ac:dyDescent="0.25">
      <c r="B88" s="420">
        <f>Kontoplan!D87</f>
        <v>6580</v>
      </c>
      <c r="C88" t="str">
        <f>Kontoplan!E87</f>
        <v>Idrettsutstyr</v>
      </c>
      <c r="D88" s="220">
        <f>SUMIFS('Underlag HB'!$C$2:$C$1999,'Underlag HB'!$B$2:$B$1999,'15. Saldobalanse'!B88)</f>
        <v>0</v>
      </c>
      <c r="G88" s="127" t="str">
        <f t="shared" si="2"/>
        <v>Ingen verdi</v>
      </c>
    </row>
    <row r="89" spans="2:7" x14ac:dyDescent="0.25">
      <c r="B89" s="420">
        <f>Kontoplan!D88</f>
        <v>6600</v>
      </c>
      <c r="C89" t="str">
        <f>Kontoplan!E88</f>
        <v>Reparasjon og vedlikehold bygninger</v>
      </c>
      <c r="D89" s="220">
        <f>SUMIFS('Underlag HB'!$C$2:$C$1999,'Underlag HB'!$B$2:$B$1999,'15. Saldobalanse'!B89)</f>
        <v>0</v>
      </c>
      <c r="G89" s="127" t="str">
        <f t="shared" si="2"/>
        <v>Ingen verdi</v>
      </c>
    </row>
    <row r="90" spans="2:7" x14ac:dyDescent="0.25">
      <c r="B90" s="420">
        <f>Kontoplan!D89</f>
        <v>6620</v>
      </c>
      <c r="C90" t="str">
        <f>Kontoplan!E89</f>
        <v>Reparasjon og vedlikehold anlegg, utstyr etc</v>
      </c>
      <c r="D90" s="220">
        <f>SUMIFS('Underlag HB'!$C$2:$C$1999,'Underlag HB'!$B$2:$B$1999,'15. Saldobalanse'!B90)</f>
        <v>0</v>
      </c>
      <c r="G90" s="127" t="str">
        <f t="shared" si="2"/>
        <v>Ingen verdi</v>
      </c>
    </row>
    <row r="91" spans="2:7" x14ac:dyDescent="0.25">
      <c r="B91" s="420">
        <f>Kontoplan!D90</f>
        <v>6700</v>
      </c>
      <c r="C91" t="str">
        <f>Kontoplan!E90</f>
        <v>Revisjonshonorar</v>
      </c>
      <c r="D91" s="220">
        <f>SUMIFS('Underlag HB'!$C$2:$C$1999,'Underlag HB'!$B$2:$B$1999,'15. Saldobalanse'!B91)</f>
        <v>0</v>
      </c>
      <c r="G91" s="127" t="str">
        <f t="shared" si="2"/>
        <v>Ingen verdi</v>
      </c>
    </row>
    <row r="92" spans="2:7" x14ac:dyDescent="0.25">
      <c r="B92" s="420">
        <f>Kontoplan!D91</f>
        <v>6720</v>
      </c>
      <c r="C92" t="str">
        <f>Kontoplan!E91</f>
        <v>Økonomisk og juridisk bistand</v>
      </c>
      <c r="D92" s="220">
        <f>SUMIFS('Underlag HB'!$C$2:$C$1999,'Underlag HB'!$B$2:$B$1999,'15. Saldobalanse'!B92)</f>
        <v>0</v>
      </c>
      <c r="G92" s="127" t="str">
        <f t="shared" si="2"/>
        <v>Ingen verdi</v>
      </c>
    </row>
    <row r="93" spans="2:7" x14ac:dyDescent="0.25">
      <c r="B93" s="420">
        <f>Kontoplan!D92</f>
        <v>6730</v>
      </c>
      <c r="C93" t="str">
        <f>Kontoplan!E92</f>
        <v>Idrettsfaglig bistand</v>
      </c>
      <c r="D93" s="220">
        <f>SUMIFS('Underlag HB'!$C$2:$C$1999,'Underlag HB'!$B$2:$B$1999,'15. Saldobalanse'!B93)</f>
        <v>0</v>
      </c>
      <c r="G93" s="127" t="str">
        <f t="shared" si="2"/>
        <v>Ingen verdi</v>
      </c>
    </row>
    <row r="94" spans="2:7" x14ac:dyDescent="0.25">
      <c r="B94" s="420">
        <f>Kontoplan!D93</f>
        <v>6770</v>
      </c>
      <c r="C94" t="str">
        <f>Kontoplan!E93</f>
        <v>Medisinsk behandling, utstyr etc</v>
      </c>
      <c r="D94" s="220">
        <f>SUMIFS('Underlag HB'!$C$2:$C$1999,'Underlag HB'!$B$2:$B$1999,'15. Saldobalanse'!B94)</f>
        <v>0</v>
      </c>
      <c r="G94" s="127" t="str">
        <f t="shared" si="2"/>
        <v>Ingen verdi</v>
      </c>
    </row>
    <row r="95" spans="2:7" x14ac:dyDescent="0.25">
      <c r="B95" s="420">
        <f>Kontoplan!D94</f>
        <v>6780</v>
      </c>
      <c r="C95" t="str">
        <f>Kontoplan!E94</f>
        <v>Lønn selvstendig næringsdrivende</v>
      </c>
      <c r="D95" s="220">
        <f>SUMIFS('Underlag HB'!$C$2:$C$1999,'Underlag HB'!$B$2:$B$1999,'15. Saldobalanse'!B95)</f>
        <v>0</v>
      </c>
      <c r="G95" s="127" t="str">
        <f t="shared" si="2"/>
        <v>Ingen verdi</v>
      </c>
    </row>
    <row r="96" spans="2:7" x14ac:dyDescent="0.25">
      <c r="B96" s="420">
        <f>Kontoplan!D95</f>
        <v>6800</v>
      </c>
      <c r="C96" t="str">
        <f>Kontoplan!E95</f>
        <v>Kontorrekvisita</v>
      </c>
      <c r="D96" s="220">
        <f>SUMIFS('Underlag HB'!$C$2:$C$1999,'Underlag HB'!$B$2:$B$1999,'15. Saldobalanse'!B96)</f>
        <v>0</v>
      </c>
      <c r="G96" s="127" t="str">
        <f t="shared" si="2"/>
        <v>Ingen verdi</v>
      </c>
    </row>
    <row r="97" spans="2:7" x14ac:dyDescent="0.25">
      <c r="B97" s="420">
        <f>Kontoplan!D96</f>
        <v>6820</v>
      </c>
      <c r="C97" t="str">
        <f>Kontoplan!E96</f>
        <v>Trykksaker, kopiering, trykking</v>
      </c>
      <c r="D97" s="220">
        <f>SUMIFS('Underlag HB'!$C$2:$C$1999,'Underlag HB'!$B$2:$B$1999,'15. Saldobalanse'!B97)</f>
        <v>0</v>
      </c>
      <c r="G97" s="127" t="str">
        <f t="shared" si="2"/>
        <v>Ingen verdi</v>
      </c>
    </row>
    <row r="98" spans="2:7" x14ac:dyDescent="0.25">
      <c r="B98" s="420">
        <f>Kontoplan!D97</f>
        <v>6840</v>
      </c>
      <c r="C98" t="str">
        <f>Kontoplan!E97</f>
        <v>Aviser og tidsskrifter, bøker etc</v>
      </c>
      <c r="D98" s="220">
        <f>SUMIFS('Underlag HB'!$C$2:$C$1999,'Underlag HB'!$B$2:$B$1999,'15. Saldobalanse'!B98)</f>
        <v>0</v>
      </c>
      <c r="G98" s="127" t="str">
        <f t="shared" si="2"/>
        <v>Ingen verdi</v>
      </c>
    </row>
    <row r="99" spans="2:7" x14ac:dyDescent="0.25">
      <c r="B99" s="420">
        <f>Kontoplan!D98</f>
        <v>6860</v>
      </c>
      <c r="C99" t="str">
        <f>Kontoplan!E98</f>
        <v>Møte, kurs, oppdatering etc</v>
      </c>
      <c r="D99" s="220">
        <f>SUMIFS('Underlag HB'!$C$2:$C$1999,'Underlag HB'!$B$2:$B$1999,'15. Saldobalanse'!B99)</f>
        <v>0</v>
      </c>
      <c r="G99" s="127" t="str">
        <f t="shared" si="2"/>
        <v>Ingen verdi</v>
      </c>
    </row>
    <row r="100" spans="2:7" x14ac:dyDescent="0.25">
      <c r="B100" s="420">
        <f>Kontoplan!D99</f>
        <v>6890</v>
      </c>
      <c r="C100" t="str">
        <f>Kontoplan!E99</f>
        <v>Annen kontorkostnader</v>
      </c>
      <c r="D100" s="220">
        <f>SUMIFS('Underlag HB'!$C$2:$C$1999,'Underlag HB'!$B$2:$B$1999,'15. Saldobalanse'!B100)</f>
        <v>0</v>
      </c>
      <c r="G100" s="127" t="str">
        <f t="shared" si="2"/>
        <v>Ingen verdi</v>
      </c>
    </row>
    <row r="101" spans="2:7" x14ac:dyDescent="0.25">
      <c r="B101" s="420">
        <f>Kontoplan!D100</f>
        <v>6900</v>
      </c>
      <c r="C101" t="str">
        <f>Kontoplan!E100</f>
        <v>Telefon</v>
      </c>
      <c r="D101" s="220">
        <f>SUMIFS('Underlag HB'!$C$2:$C$1999,'Underlag HB'!$B$2:$B$1999,'15. Saldobalanse'!B101)</f>
        <v>0</v>
      </c>
      <c r="G101" s="127" t="str">
        <f t="shared" si="2"/>
        <v>Ingen verdi</v>
      </c>
    </row>
    <row r="102" spans="2:7" x14ac:dyDescent="0.25">
      <c r="B102" s="420">
        <f>Kontoplan!D101</f>
        <v>6940</v>
      </c>
      <c r="C102" t="str">
        <f>Kontoplan!E101</f>
        <v>Porto</v>
      </c>
      <c r="D102" s="220">
        <f>SUMIFS('Underlag HB'!$C$2:$C$1999,'Underlag HB'!$B$2:$B$1999,'15. Saldobalanse'!B102)</f>
        <v>0</v>
      </c>
      <c r="G102" s="127" t="str">
        <f t="shared" si="2"/>
        <v>Ingen verdi</v>
      </c>
    </row>
    <row r="103" spans="2:7" x14ac:dyDescent="0.25">
      <c r="B103" s="420">
        <f>Kontoplan!D102</f>
        <v>7000</v>
      </c>
      <c r="C103" t="str">
        <f>Kontoplan!E102</f>
        <v>Drivstoff og andre bilkostnader</v>
      </c>
      <c r="D103" s="220">
        <f>SUMIFS('Underlag HB'!$C$2:$C$1999,'Underlag HB'!$B$2:$B$1999,'15. Saldobalanse'!B103)</f>
        <v>0</v>
      </c>
      <c r="G103" s="127" t="str">
        <f t="shared" ref="G103:G126" si="3">IF(D103=0,"Ingen verdi","Verdi")</f>
        <v>Ingen verdi</v>
      </c>
    </row>
    <row r="104" spans="2:7" x14ac:dyDescent="0.25">
      <c r="B104" s="420">
        <f>Kontoplan!D103</f>
        <v>7100</v>
      </c>
      <c r="C104" t="str">
        <f>Kontoplan!E103</f>
        <v>Bilgodtgjørelse, oppgavepliktig</v>
      </c>
      <c r="D104" s="220">
        <f>SUMIFS('Underlag HB'!$C$2:$C$1999,'Underlag HB'!$B$2:$B$1999,'15. Saldobalanse'!B104)</f>
        <v>0</v>
      </c>
      <c r="G104" s="127" t="str">
        <f t="shared" si="3"/>
        <v>Ingen verdi</v>
      </c>
    </row>
    <row r="105" spans="2:7" x14ac:dyDescent="0.25">
      <c r="B105" s="420">
        <f>Kontoplan!D104</f>
        <v>7110</v>
      </c>
      <c r="C105" t="str">
        <f>Kontoplan!E104</f>
        <v>Bilgodtgjørelse, ikke oppgavepliktig</v>
      </c>
      <c r="D105" s="220">
        <f>SUMIFS('Underlag HB'!$C$2:$C$1999,'Underlag HB'!$B$2:$B$1999,'15. Saldobalanse'!B105)</f>
        <v>0</v>
      </c>
      <c r="G105" s="127" t="str">
        <f t="shared" si="3"/>
        <v>Ingen verdi</v>
      </c>
    </row>
    <row r="106" spans="2:7" x14ac:dyDescent="0.25">
      <c r="B106" s="420">
        <f>Kontoplan!D105</f>
        <v>7141</v>
      </c>
      <c r="C106" t="str">
        <f>Kontoplan!E105</f>
        <v>Fly</v>
      </c>
      <c r="D106" s="220">
        <f>SUMIFS('Underlag HB'!$C$2:$C$1999,'Underlag HB'!$B$2:$B$1999,'15. Saldobalanse'!B106)</f>
        <v>0</v>
      </c>
      <c r="G106" s="127" t="str">
        <f t="shared" si="3"/>
        <v>Ingen verdi</v>
      </c>
    </row>
    <row r="107" spans="2:7" x14ac:dyDescent="0.25">
      <c r="B107" s="420">
        <f>Kontoplan!D106</f>
        <v>7144</v>
      </c>
      <c r="C107" t="str">
        <f>Kontoplan!E106</f>
        <v>Hotell</v>
      </c>
      <c r="D107" s="220">
        <f>SUMIFS('Underlag HB'!$C$2:$C$1999,'Underlag HB'!$B$2:$B$1999,'15. Saldobalanse'!B107)</f>
        <v>0</v>
      </c>
      <c r="G107" s="127" t="str">
        <f t="shared" si="3"/>
        <v>Ingen verdi</v>
      </c>
    </row>
    <row r="108" spans="2:7" x14ac:dyDescent="0.25">
      <c r="B108" s="420">
        <f>Kontoplan!D107</f>
        <v>7145</v>
      </c>
      <c r="C108" t="str">
        <f>Kontoplan!E107</f>
        <v>Andre reisekostnader</v>
      </c>
      <c r="D108" s="220">
        <f>SUMIFS('Underlag HB'!$C$2:$C$1999,'Underlag HB'!$B$2:$B$1999,'15. Saldobalanse'!B108)</f>
        <v>0</v>
      </c>
      <c r="G108" s="127" t="str">
        <f t="shared" si="3"/>
        <v>Ingen verdi</v>
      </c>
    </row>
    <row r="109" spans="2:7" x14ac:dyDescent="0.25">
      <c r="B109" s="420">
        <f>Kontoplan!D108</f>
        <v>7150</v>
      </c>
      <c r="C109" t="str">
        <f>Kontoplan!E108</f>
        <v>Diettkostnader, oppgavepliktig</v>
      </c>
      <c r="D109" s="220">
        <f>SUMIFS('Underlag HB'!$C$2:$C$1999,'Underlag HB'!$B$2:$B$1999,'15. Saldobalanse'!B109)</f>
        <v>0</v>
      </c>
      <c r="G109" s="127" t="str">
        <f t="shared" si="3"/>
        <v>Ingen verdi</v>
      </c>
    </row>
    <row r="110" spans="2:7" x14ac:dyDescent="0.25">
      <c r="B110" s="420">
        <f>Kontoplan!D109</f>
        <v>7162</v>
      </c>
      <c r="C110" t="str">
        <f>Kontoplan!E109</f>
        <v>Bevertning</v>
      </c>
      <c r="D110" s="220">
        <f>SUMIFS('Underlag HB'!$C$2:$C$1999,'Underlag HB'!$B$2:$B$1999,'15. Saldobalanse'!B110)</f>
        <v>0</v>
      </c>
      <c r="G110" s="127" t="str">
        <f t="shared" si="3"/>
        <v>Ingen verdi</v>
      </c>
    </row>
    <row r="111" spans="2:7" x14ac:dyDescent="0.25">
      <c r="B111" s="420">
        <f>Kontoplan!D110</f>
        <v>7210</v>
      </c>
      <c r="C111" t="str">
        <f>Kontoplan!E110</f>
        <v>Sponsorkostnader</v>
      </c>
      <c r="D111" s="220">
        <f>SUMIFS('Underlag HB'!$C$2:$C$1999,'Underlag HB'!$B$2:$B$1999,'15. Saldobalanse'!B111)</f>
        <v>0</v>
      </c>
      <c r="G111" s="127" t="str">
        <f t="shared" si="3"/>
        <v>Ingen verdi</v>
      </c>
    </row>
    <row r="112" spans="2:7" x14ac:dyDescent="0.25">
      <c r="B112" s="420">
        <f>Kontoplan!D111</f>
        <v>7320</v>
      </c>
      <c r="C112" t="str">
        <f>Kontoplan!E111</f>
        <v>Reklame og annonser</v>
      </c>
      <c r="D112" s="220">
        <f>SUMIFS('Underlag HB'!$C$2:$C$1999,'Underlag HB'!$B$2:$B$1999,'15. Saldobalanse'!B112)</f>
        <v>0</v>
      </c>
      <c r="G112" s="127" t="str">
        <f t="shared" si="3"/>
        <v>Ingen verdi</v>
      </c>
    </row>
    <row r="113" spans="2:7" x14ac:dyDescent="0.25">
      <c r="B113" s="420">
        <f>Kontoplan!D112</f>
        <v>7400</v>
      </c>
      <c r="C113" t="str">
        <f>Kontoplan!E112</f>
        <v>Medlemskontingenter</v>
      </c>
      <c r="D113" s="220">
        <f>SUMIFS('Underlag HB'!$C$2:$C$1999,'Underlag HB'!$B$2:$B$1999,'15. Saldobalanse'!B113)</f>
        <v>0</v>
      </c>
      <c r="G113" s="127" t="str">
        <f t="shared" si="3"/>
        <v>Ingen verdi</v>
      </c>
    </row>
    <row r="114" spans="2:7" x14ac:dyDescent="0.25">
      <c r="B114" s="420">
        <f>Kontoplan!D113</f>
        <v>7410</v>
      </c>
      <c r="C114" t="str">
        <f>Kontoplan!E113</f>
        <v>Påmelding serier, turneringer etc</v>
      </c>
      <c r="D114" s="220">
        <f>SUMIFS('Underlag HB'!$C$2:$C$1999,'Underlag HB'!$B$2:$B$1999,'15. Saldobalanse'!B114)</f>
        <v>0</v>
      </c>
      <c r="G114" s="127" t="str">
        <f t="shared" si="3"/>
        <v>Ingen verdi</v>
      </c>
    </row>
    <row r="115" spans="2:7" x14ac:dyDescent="0.25">
      <c r="B115" s="420">
        <f>Kontoplan!D114</f>
        <v>7420</v>
      </c>
      <c r="C115" t="str">
        <f>Kontoplan!E114</f>
        <v>Gaver og premier</v>
      </c>
      <c r="D115" s="220">
        <f>SUMIFS('Underlag HB'!$C$2:$C$1999,'Underlag HB'!$B$2:$B$1999,'15. Saldobalanse'!B115)</f>
        <v>0</v>
      </c>
      <c r="G115" s="127" t="str">
        <f t="shared" si="3"/>
        <v>Ingen verdi</v>
      </c>
    </row>
    <row r="116" spans="2:7" x14ac:dyDescent="0.25">
      <c r="B116" s="420">
        <f>Kontoplan!D115</f>
        <v>7500</v>
      </c>
      <c r="C116" t="str">
        <f>Kontoplan!E115</f>
        <v>Forsikringspremier</v>
      </c>
      <c r="D116" s="220">
        <f>SUMIFS('Underlag HB'!$C$2:$C$1999,'Underlag HB'!$B$2:$B$1999,'15. Saldobalanse'!B116)</f>
        <v>0</v>
      </c>
      <c r="G116" s="127" t="str">
        <f t="shared" si="3"/>
        <v>Ingen verdi</v>
      </c>
    </row>
    <row r="117" spans="2:7" x14ac:dyDescent="0.25">
      <c r="B117" s="420">
        <f>Kontoplan!D116</f>
        <v>7746</v>
      </c>
      <c r="C117" t="str">
        <f>Kontoplan!E116</f>
        <v>Øreavrunding</v>
      </c>
      <c r="D117" s="220">
        <f>SUMIFS('Underlag HB'!$C$2:$C$1999,'Underlag HB'!$B$2:$B$1999,'15. Saldobalanse'!B117)</f>
        <v>0</v>
      </c>
      <c r="G117" s="127" t="str">
        <f t="shared" si="3"/>
        <v>Ingen verdi</v>
      </c>
    </row>
    <row r="118" spans="2:7" x14ac:dyDescent="0.25">
      <c r="B118" s="420">
        <f>Kontoplan!D117</f>
        <v>7770</v>
      </c>
      <c r="C118" t="str">
        <f>Kontoplan!E117</f>
        <v>Bank og kortgebyrer</v>
      </c>
      <c r="D118" s="220">
        <f>SUMIFS('Underlag HB'!$C$2:$C$1999,'Underlag HB'!$B$2:$B$1999,'15. Saldobalanse'!B118)</f>
        <v>0</v>
      </c>
      <c r="G118" s="127" t="str">
        <f t="shared" si="3"/>
        <v>Ingen verdi</v>
      </c>
    </row>
    <row r="119" spans="2:7" x14ac:dyDescent="0.25">
      <c r="B119" s="420">
        <f>Kontoplan!D118</f>
        <v>7790</v>
      </c>
      <c r="C119" t="str">
        <f>Kontoplan!E118</f>
        <v>Diverse kostnader</v>
      </c>
      <c r="D119" s="220">
        <f>SUMIFS('Underlag HB'!$C$2:$C$1999,'Underlag HB'!$B$2:$B$1999,'15. Saldobalanse'!B119)</f>
        <v>0</v>
      </c>
      <c r="G119" s="127" t="str">
        <f t="shared" si="3"/>
        <v>Ingen verdi</v>
      </c>
    </row>
    <row r="120" spans="2:7" x14ac:dyDescent="0.25">
      <c r="B120" s="420">
        <f>Kontoplan!D119</f>
        <v>7830</v>
      </c>
      <c r="C120" t="str">
        <f>Kontoplan!E119</f>
        <v>Tap på fordringer</v>
      </c>
      <c r="D120" s="220">
        <f>SUMIFS('Underlag HB'!$C$2:$C$1999,'Underlag HB'!$B$2:$B$1999,'15. Saldobalanse'!B120)</f>
        <v>0</v>
      </c>
      <c r="G120" s="127" t="str">
        <f t="shared" si="3"/>
        <v>Ingen verdi</v>
      </c>
    </row>
    <row r="121" spans="2:7" x14ac:dyDescent="0.25">
      <c r="B121" s="420">
        <f>Kontoplan!D120</f>
        <v>7997</v>
      </c>
      <c r="C121">
        <f>Kontoplan!E120</f>
        <v>0</v>
      </c>
      <c r="D121" s="220">
        <f>SUMIFS('Underlag HB'!$C$2:$C$1999,'Underlag HB'!$B$2:$B$1999,'15. Saldobalanse'!B121)</f>
        <v>0</v>
      </c>
      <c r="G121" s="127" t="str">
        <f t="shared" si="3"/>
        <v>Ingen verdi</v>
      </c>
    </row>
    <row r="122" spans="2:7" x14ac:dyDescent="0.25">
      <c r="B122" s="420">
        <f>Kontoplan!D121</f>
        <v>7998</v>
      </c>
      <c r="C122">
        <f>Kontoplan!E121</f>
        <v>0</v>
      </c>
      <c r="D122" s="220">
        <f>SUMIFS('Underlag HB'!$C$2:$C$1999,'Underlag HB'!$B$2:$B$1999,'15. Saldobalanse'!B122)</f>
        <v>0</v>
      </c>
      <c r="G122" s="127" t="str">
        <f t="shared" si="3"/>
        <v>Ingen verdi</v>
      </c>
    </row>
    <row r="123" spans="2:7" x14ac:dyDescent="0.25">
      <c r="B123" s="420">
        <f>Kontoplan!D122</f>
        <v>8040</v>
      </c>
      <c r="C123" t="str">
        <f>Kontoplan!E122</f>
        <v>Renteinntekter</v>
      </c>
      <c r="D123" s="220">
        <f>SUMIFS('Underlag HB'!$C$2:$C$1999,'Underlag HB'!$B$2:$B$1999,'15. Saldobalanse'!B123)</f>
        <v>0</v>
      </c>
      <c r="G123" s="127" t="str">
        <f t="shared" si="3"/>
        <v>Ingen verdi</v>
      </c>
    </row>
    <row r="124" spans="2:7" x14ac:dyDescent="0.25">
      <c r="B124" s="420">
        <f>Kontoplan!D123</f>
        <v>8070</v>
      </c>
      <c r="C124" t="str">
        <f>Kontoplan!E123</f>
        <v>Annen finansinntekt</v>
      </c>
      <c r="D124" s="220">
        <f>SUMIFS('Underlag HB'!$C$2:$C$1999,'Underlag HB'!$B$2:$B$1999,'15. Saldobalanse'!B124)</f>
        <v>0</v>
      </c>
      <c r="G124" s="127" t="str">
        <f t="shared" si="3"/>
        <v>Ingen verdi</v>
      </c>
    </row>
    <row r="125" spans="2:7" x14ac:dyDescent="0.25">
      <c r="B125" s="420">
        <f>Kontoplan!D124</f>
        <v>8140</v>
      </c>
      <c r="C125" t="str">
        <f>Kontoplan!E124</f>
        <v>Rentekostnader</v>
      </c>
      <c r="D125" s="220">
        <f>SUMIFS('Underlag HB'!$C$2:$C$1999,'Underlag HB'!$B$2:$B$1999,'15. Saldobalanse'!B125)</f>
        <v>0</v>
      </c>
      <c r="G125" s="127" t="str">
        <f t="shared" si="3"/>
        <v>Ingen verdi</v>
      </c>
    </row>
    <row r="126" spans="2:7" x14ac:dyDescent="0.25">
      <c r="B126" s="420">
        <f>Kontoplan!D125</f>
        <v>8170</v>
      </c>
      <c r="C126" t="str">
        <f>Kontoplan!E125</f>
        <v>Annen finanskostnad</v>
      </c>
      <c r="D126" s="220">
        <f>SUMIFS('Underlag HB'!$C$2:$C$1999,'Underlag HB'!$B$2:$B$1999,'15. Saldobalanse'!B126)</f>
        <v>0</v>
      </c>
      <c r="G126" s="127" t="str">
        <f t="shared" si="3"/>
        <v>Ingen verdi</v>
      </c>
    </row>
    <row r="127" spans="2:7" x14ac:dyDescent="0.25">
      <c r="B127" s="420">
        <v>9999</v>
      </c>
      <c r="C127" t="s">
        <v>258</v>
      </c>
      <c r="D127" s="404">
        <f>'13. Resultatregnskap 3112'!D29</f>
        <v>0</v>
      </c>
    </row>
    <row r="128" spans="2:7" x14ac:dyDescent="0.25"/>
    <row r="129" spans="3:4" x14ac:dyDescent="0.25">
      <c r="C129" t="s">
        <v>109</v>
      </c>
      <c r="D129" s="405">
        <f>SUM(D7:D127)</f>
        <v>0</v>
      </c>
    </row>
    <row r="130" spans="3:4" x14ac:dyDescent="0.25"/>
  </sheetData>
  <sheetProtection sheet="1" objects="1" scenarios="1" autoFilter="0"/>
  <autoFilter ref="G6:G126" xr:uid="{00000000-0009-0000-0000-000011000000}"/>
  <mergeCells count="1">
    <mergeCell ref="B4:D4"/>
  </mergeCells>
  <hyperlinks>
    <hyperlink ref="I2" location="Start" display="&lt;--  Start" xr:uid="{00000000-0004-0000-1100-000000000000}"/>
  </hyperlink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7">
    <tabColor theme="1"/>
  </sheetPr>
  <dimension ref="B2:O27"/>
  <sheetViews>
    <sheetView showGridLines="0" zoomScale="80" zoomScaleNormal="80" workbookViewId="0">
      <selection activeCell="V23" sqref="V23"/>
    </sheetView>
  </sheetViews>
  <sheetFormatPr baseColWidth="10" defaultColWidth="9.28515625" defaultRowHeight="15" x14ac:dyDescent="0.25"/>
  <cols>
    <col min="2" max="2" width="5.7109375" customWidth="1"/>
    <col min="3" max="3" width="35.7109375" customWidth="1"/>
    <col min="4" max="4" width="13.28515625" customWidth="1"/>
    <col min="5" max="5" width="11.7109375" customWidth="1"/>
    <col min="6" max="6" width="13.7109375" customWidth="1"/>
    <col min="7" max="7" width="13.5703125" customWidth="1"/>
    <col min="8" max="8" width="14.7109375" customWidth="1"/>
    <col min="9" max="9" width="14.28515625" customWidth="1"/>
    <col min="10" max="10" width="13.5703125" customWidth="1"/>
    <col min="11" max="11" width="18.7109375" customWidth="1"/>
    <col min="12" max="12" width="15.7109375" customWidth="1"/>
    <col min="15" max="15" width="15.28515625" customWidth="1"/>
  </cols>
  <sheetData>
    <row r="2" spans="2:15" ht="15.75" thickBot="1" x14ac:dyDescent="0.3">
      <c r="L2" s="276" t="s">
        <v>57</v>
      </c>
    </row>
    <row r="3" spans="2:15" ht="21.75" customHeight="1" thickTop="1" x14ac:dyDescent="0.25"/>
    <row r="4" spans="2:15" ht="21" x14ac:dyDescent="0.35">
      <c r="B4" s="73">
        <f>'1. Start'!C7</f>
        <v>0</v>
      </c>
    </row>
    <row r="7" spans="2:15" ht="18.75" x14ac:dyDescent="0.3">
      <c r="D7" s="36"/>
      <c r="E7" s="78" t="s">
        <v>259</v>
      </c>
      <c r="G7" s="36"/>
      <c r="H7" s="78" t="s">
        <v>260</v>
      </c>
      <c r="J7" s="36"/>
      <c r="K7" s="78" t="s">
        <v>261</v>
      </c>
      <c r="L7" s="37"/>
    </row>
    <row r="8" spans="2:15" x14ac:dyDescent="0.25">
      <c r="D8" s="36"/>
      <c r="G8" s="36"/>
      <c r="J8" s="36"/>
      <c r="L8" s="37"/>
    </row>
    <row r="9" spans="2:15" ht="30" x14ac:dyDescent="0.25">
      <c r="B9" s="75"/>
      <c r="C9" s="2" t="s">
        <v>30</v>
      </c>
      <c r="D9" s="76" t="s">
        <v>262</v>
      </c>
      <c r="E9" s="77" t="s">
        <v>263</v>
      </c>
      <c r="F9" s="77" t="s">
        <v>88</v>
      </c>
      <c r="G9" s="76" t="s">
        <v>262</v>
      </c>
      <c r="H9" s="77" t="s">
        <v>263</v>
      </c>
      <c r="I9" s="74" t="s">
        <v>88</v>
      </c>
      <c r="J9" s="76" t="s">
        <v>262</v>
      </c>
      <c r="K9" s="77" t="s">
        <v>263</v>
      </c>
      <c r="L9" s="77" t="s">
        <v>88</v>
      </c>
      <c r="M9" s="36"/>
      <c r="O9" s="2" t="s">
        <v>264</v>
      </c>
    </row>
    <row r="10" spans="2:15" x14ac:dyDescent="0.25">
      <c r="B10" s="420"/>
      <c r="C10" t="str">
        <f>Valideringer!C35</f>
        <v xml:space="preserve">1.  </v>
      </c>
      <c r="D10" s="400">
        <f>(SUMIFS('5. Registrere Transaksjoner'!$Q$8:$Q$1006,'5. Registrere Transaksjoner'!$E$8:$E$1006,$C10,'5. Registrere Transaksjoner'!$I$8:$I$1006,"&gt;="&amp;3000,'5. Registrere Transaksjoner'!$I$8:$I$1006,"&lt;"&amp;4000)+SUMIFS('5. Registrere Transaksjoner'!$R$8:$R$1006,'5. Registrere Transaksjoner'!$E$8:$E$1006,$C10,'5. Registrere Transaksjoner'!$K$8:$K$1006,"&gt;="&amp;3000,'5. Registrere Transaksjoner'!$K$8:$K$1006,"&lt;"&amp;4000))*-1</f>
        <v>0</v>
      </c>
      <c r="E10" s="220">
        <f>('3. Budsjett'!L34)*-1</f>
        <v>0</v>
      </c>
      <c r="F10" s="220">
        <f>D10-E10</f>
        <v>0</v>
      </c>
      <c r="G10" s="400">
        <f>SUMIFS('5. Registrere Transaksjoner'!$Q$8:$Q$1006,'5. Registrere Transaksjoner'!$E$8:$E$1006,$C10,'5. Registrere Transaksjoner'!$I$8:$I$1006,"&gt;="&amp;4000,'5. Registrere Transaksjoner'!$I$8:$I$1006,"&lt;"&amp;9000)+SUMIFS('5. Registrere Transaksjoner'!$R$8:$R$1006,'5. Registrere Transaksjoner'!$E$8:$E$1006,$C10,'5. Registrere Transaksjoner'!$K$8:$K$1006,"&gt;="&amp;4000,'5. Registrere Transaksjoner'!$K$8:$K$1006,"&lt;"&amp;9000)</f>
        <v>0</v>
      </c>
      <c r="H10" s="220">
        <f>SUM('3. Budsjett'!L35:L37)</f>
        <v>0</v>
      </c>
      <c r="I10" s="220">
        <f>G10-H10</f>
        <v>0</v>
      </c>
      <c r="J10" s="219">
        <f>D10-G10</f>
        <v>0</v>
      </c>
      <c r="K10" s="220">
        <f>E10-H10</f>
        <v>0</v>
      </c>
      <c r="L10" s="220">
        <f>J10-K10</f>
        <v>0</v>
      </c>
      <c r="M10" s="36"/>
      <c r="O10" t="str">
        <f t="shared" ref="O10:O24" si="0">IF(J10&lt;&gt;0,"√","×")</f>
        <v>×</v>
      </c>
    </row>
    <row r="11" spans="2:15" x14ac:dyDescent="0.25">
      <c r="B11" s="420"/>
      <c r="C11" t="str">
        <f>Valideringer!C36</f>
        <v xml:space="preserve">2.  </v>
      </c>
      <c r="D11" s="219">
        <f>(SUMIFS('5. Registrere Transaksjoner'!$Q$8:$Q$1006,'5. Registrere Transaksjoner'!$E$8:$E$1006,$C11,'5. Registrere Transaksjoner'!$I$8:$I$1006,"&gt;="&amp;3000,'5. Registrere Transaksjoner'!$I$8:$I$1006,"&lt;"&amp;4000)+SUMIFS('5. Registrere Transaksjoner'!$R$8:$R$1006,'5. Registrere Transaksjoner'!$E$8:$E$1006,$C11,'5. Registrere Transaksjoner'!$K$8:$K$1006,"&gt;="&amp;3000,'5. Registrere Transaksjoner'!$K$8:$K$1006,"&lt;"&amp;4000))*-1</f>
        <v>0</v>
      </c>
      <c r="E11" s="220">
        <f>('3. Budsjett'!L41)*-1</f>
        <v>0</v>
      </c>
      <c r="F11" s="220">
        <f t="shared" ref="F11:F24" si="1">D11-E11</f>
        <v>0</v>
      </c>
      <c r="G11" s="219">
        <f>SUMIFS('5. Registrere Transaksjoner'!$Q$8:$Q$1006,'5. Registrere Transaksjoner'!$E$8:$E$1006,$C11,'5. Registrere Transaksjoner'!$I$8:$I$1006,"&gt;="&amp;4000,'5. Registrere Transaksjoner'!$I$8:$I$1006,"&lt;"&amp;9000)+SUMIFS('5. Registrere Transaksjoner'!$R$8:$R$1006,'5. Registrere Transaksjoner'!$E$8:$E$1006,$C11,'5. Registrere Transaksjoner'!$K$8:$K$1006,"&gt;="&amp;4000,'5. Registrere Transaksjoner'!$K$8:$K$1006,"&lt;"&amp;9000)</f>
        <v>0</v>
      </c>
      <c r="H11" s="220">
        <f>SUM('3. Budsjett'!L42:L44)</f>
        <v>0</v>
      </c>
      <c r="I11" s="220">
        <f t="shared" ref="I11:I24" si="2">G11-H11</f>
        <v>0</v>
      </c>
      <c r="J11" s="219">
        <f t="shared" ref="J11:J24" si="3">D11-G11</f>
        <v>0</v>
      </c>
      <c r="K11" s="220">
        <f t="shared" ref="K11:K24" si="4">E11-H11</f>
        <v>0</v>
      </c>
      <c r="L11" s="220">
        <f t="shared" ref="L11:L24" si="5">J11-K11</f>
        <v>0</v>
      </c>
      <c r="M11" s="36"/>
      <c r="O11" t="str">
        <f t="shared" si="0"/>
        <v>×</v>
      </c>
    </row>
    <row r="12" spans="2:15" x14ac:dyDescent="0.25">
      <c r="B12" s="420"/>
      <c r="C12" t="str">
        <f>Valideringer!C37</f>
        <v xml:space="preserve">3.  </v>
      </c>
      <c r="D12" s="219">
        <f>(SUMIFS('5. Registrere Transaksjoner'!$Q$8:$Q$1006,'5. Registrere Transaksjoner'!$E$8:$E$1006,$C12,'5. Registrere Transaksjoner'!$I$8:$I$1006,"&gt;="&amp;3000,'5. Registrere Transaksjoner'!$I$8:$I$1006,"&lt;"&amp;4000)+SUMIFS('5. Registrere Transaksjoner'!$R$8:$R$1006,'5. Registrere Transaksjoner'!$E$8:$E$1006,$C12,'5. Registrere Transaksjoner'!$K$8:$K$1006,"&gt;="&amp;3000,'5. Registrere Transaksjoner'!$K$8:$K$1006,"&lt;"&amp;4000))*-1</f>
        <v>0</v>
      </c>
      <c r="E12" s="220">
        <f>('3. Budsjett'!L48)*-1</f>
        <v>0</v>
      </c>
      <c r="F12" s="220">
        <f t="shared" si="1"/>
        <v>0</v>
      </c>
      <c r="G12" s="219">
        <f>SUMIFS('5. Registrere Transaksjoner'!$Q$8:$Q$1006,'5. Registrere Transaksjoner'!$E$8:$E$1006,$C12,'5. Registrere Transaksjoner'!$I$8:$I$1006,"&gt;="&amp;4000,'5. Registrere Transaksjoner'!$I$8:$I$1006,"&lt;"&amp;9000)+SUMIFS('5. Registrere Transaksjoner'!$R$8:$R$1006,'5. Registrere Transaksjoner'!$E$8:$E$1006,$C12,'5. Registrere Transaksjoner'!$K$8:$K$1006,"&gt;="&amp;4000,'5. Registrere Transaksjoner'!$K$8:$K$1006,"&lt;"&amp;9000)</f>
        <v>0</v>
      </c>
      <c r="H12" s="220">
        <f>SUM('3. Budsjett'!L49:L51)</f>
        <v>0</v>
      </c>
      <c r="I12" s="220">
        <f t="shared" si="2"/>
        <v>0</v>
      </c>
      <c r="J12" s="219">
        <f t="shared" si="3"/>
        <v>0</v>
      </c>
      <c r="K12" s="220">
        <f t="shared" si="4"/>
        <v>0</v>
      </c>
      <c r="L12" s="220">
        <f t="shared" si="5"/>
        <v>0</v>
      </c>
      <c r="M12" s="36"/>
      <c r="O12" t="str">
        <f t="shared" si="0"/>
        <v>×</v>
      </c>
    </row>
    <row r="13" spans="2:15" x14ac:dyDescent="0.25">
      <c r="B13" s="420"/>
      <c r="C13" t="str">
        <f>Valideringer!C38</f>
        <v xml:space="preserve">4.  </v>
      </c>
      <c r="D13" s="219">
        <f>(SUMIFS('5. Registrere Transaksjoner'!$Q$8:$Q$1006,'5. Registrere Transaksjoner'!$E$8:$E$1006,$C13,'5. Registrere Transaksjoner'!$I$8:$I$1006,"&gt;="&amp;3000,'5. Registrere Transaksjoner'!$I$8:$I$1006,"&lt;"&amp;4000)+SUMIFS('5. Registrere Transaksjoner'!$R$8:$R$1006,'5. Registrere Transaksjoner'!$E$8:$E$1006,$C13,'5. Registrere Transaksjoner'!$K$8:$K$1006,"&gt;="&amp;3000,'5. Registrere Transaksjoner'!$K$8:$K$1006,"&lt;"&amp;4000))*-1</f>
        <v>0</v>
      </c>
      <c r="E13" s="220">
        <f>('3. Budsjett'!L55)*-1</f>
        <v>0</v>
      </c>
      <c r="F13" s="220">
        <f t="shared" si="1"/>
        <v>0</v>
      </c>
      <c r="G13" s="219">
        <f>SUMIFS('5. Registrere Transaksjoner'!$Q$8:$Q$1006,'5. Registrere Transaksjoner'!$E$8:$E$1006,$C13,'5. Registrere Transaksjoner'!$I$8:$I$1006,"&gt;="&amp;4000,'5. Registrere Transaksjoner'!$I$8:$I$1006,"&lt;"&amp;9000)+SUMIFS('5. Registrere Transaksjoner'!$R$8:$R$1006,'5. Registrere Transaksjoner'!$E$8:$E$1006,$C13,'5. Registrere Transaksjoner'!$K$8:$K$1006,"&gt;="&amp;4000,'5. Registrere Transaksjoner'!$K$8:$K$1006,"&lt;"&amp;9000)</f>
        <v>0</v>
      </c>
      <c r="H13" s="220">
        <f>(SUM('3. Budsjett'!L56:L58))*1</f>
        <v>0</v>
      </c>
      <c r="I13" s="220">
        <f t="shared" si="2"/>
        <v>0</v>
      </c>
      <c r="J13" s="219">
        <f t="shared" si="3"/>
        <v>0</v>
      </c>
      <c r="K13" s="220">
        <f t="shared" si="4"/>
        <v>0</v>
      </c>
      <c r="L13" s="220">
        <f t="shared" si="5"/>
        <v>0</v>
      </c>
      <c r="M13" s="36"/>
      <c r="O13" t="str">
        <f t="shared" si="0"/>
        <v>×</v>
      </c>
    </row>
    <row r="14" spans="2:15" x14ac:dyDescent="0.25">
      <c r="B14" s="420"/>
      <c r="C14" t="str">
        <f>Valideringer!C39</f>
        <v xml:space="preserve">5.  </v>
      </c>
      <c r="D14" s="219">
        <f>(SUMIFS('5. Registrere Transaksjoner'!$Q$8:$Q$1006,'5. Registrere Transaksjoner'!$E$8:$E$1006,$C14,'5. Registrere Transaksjoner'!$I$8:$I$1006,"&gt;="&amp;3000,'5. Registrere Transaksjoner'!$I$8:$I$1006,"&lt;"&amp;4000)+SUMIFS('5. Registrere Transaksjoner'!$R$8:$R$1006,'5. Registrere Transaksjoner'!$E$8:$E$1006,$C14,'5. Registrere Transaksjoner'!$K$8:$K$1006,"&gt;="&amp;3000,'5. Registrere Transaksjoner'!$K$8:$K$1006,"&lt;"&amp;4000))*-1</f>
        <v>0</v>
      </c>
      <c r="E14" s="220">
        <f>('3. Budsjett'!L62)*-1</f>
        <v>0</v>
      </c>
      <c r="F14" s="220">
        <f t="shared" si="1"/>
        <v>0</v>
      </c>
      <c r="G14" s="219">
        <f>SUMIFS('5. Registrere Transaksjoner'!$Q$8:$Q$1006,'5. Registrere Transaksjoner'!$E$8:$E$1006,$C14,'5. Registrere Transaksjoner'!$I$8:$I$1006,"&gt;="&amp;4000,'5. Registrere Transaksjoner'!$I$8:$I$1006,"&lt;"&amp;9000)+SUMIFS('5. Registrere Transaksjoner'!$R$8:$R$1006,'5. Registrere Transaksjoner'!$E$8:$E$1006,$C14,'5. Registrere Transaksjoner'!$K$8:$K$1006,"&gt;="&amp;4000,'5. Registrere Transaksjoner'!$K$8:$K$1006,"&lt;"&amp;9000)</f>
        <v>0</v>
      </c>
      <c r="H14" s="220">
        <f>(SUM('3. Budsjett'!L63:L65))*1</f>
        <v>0</v>
      </c>
      <c r="I14" s="220">
        <f t="shared" si="2"/>
        <v>0</v>
      </c>
      <c r="J14" s="219">
        <f t="shared" si="3"/>
        <v>0</v>
      </c>
      <c r="K14" s="220">
        <f t="shared" si="4"/>
        <v>0</v>
      </c>
      <c r="L14" s="220">
        <f t="shared" si="5"/>
        <v>0</v>
      </c>
      <c r="M14" s="36"/>
      <c r="O14" t="str">
        <f t="shared" si="0"/>
        <v>×</v>
      </c>
    </row>
    <row r="15" spans="2:15" x14ac:dyDescent="0.25">
      <c r="B15" s="420"/>
      <c r="C15" t="str">
        <f>Valideringer!C40</f>
        <v xml:space="preserve">6.  </v>
      </c>
      <c r="D15" s="219">
        <f>(SUMIFS('5. Registrere Transaksjoner'!$Q$8:$Q$1006,'5. Registrere Transaksjoner'!$E$8:$E$1006,$C15,'5. Registrere Transaksjoner'!$I$8:$I$1006,"&gt;="&amp;3000,'5. Registrere Transaksjoner'!$I$8:$I$1006,"&lt;"&amp;4000)+SUMIFS('5. Registrere Transaksjoner'!$R$8:$R$1006,'5. Registrere Transaksjoner'!$E$8:$E$1006,$C15,'5. Registrere Transaksjoner'!$K$8:$K$1006,"&gt;="&amp;3000,'5. Registrere Transaksjoner'!$K$8:$K$1006,"&lt;"&amp;4000))*-1</f>
        <v>0</v>
      </c>
      <c r="E15" s="220">
        <f>('3. Budsjett'!L69)*-1</f>
        <v>0</v>
      </c>
      <c r="F15" s="220">
        <f t="shared" si="1"/>
        <v>0</v>
      </c>
      <c r="G15" s="219">
        <f>SUMIFS('5. Registrere Transaksjoner'!$Q$8:$Q$1006,'5. Registrere Transaksjoner'!$E$8:$E$1006,$C15,'5. Registrere Transaksjoner'!$I$8:$I$1006,"&gt;="&amp;4000,'5. Registrere Transaksjoner'!$I$8:$I$1006,"&lt;"&amp;9000)+SUMIFS('5. Registrere Transaksjoner'!$R$8:$R$1006,'5. Registrere Transaksjoner'!$E$8:$E$1006,$C15,'5. Registrere Transaksjoner'!$K$8:$K$1006,"&gt;="&amp;4000,'5. Registrere Transaksjoner'!$K$8:$K$1006,"&lt;"&amp;9000)</f>
        <v>0</v>
      </c>
      <c r="H15" s="220">
        <f>(SUM('3. Budsjett'!L70:L72))*1</f>
        <v>0</v>
      </c>
      <c r="I15" s="220">
        <f t="shared" si="2"/>
        <v>0</v>
      </c>
      <c r="J15" s="219">
        <f t="shared" si="3"/>
        <v>0</v>
      </c>
      <c r="K15" s="220">
        <f t="shared" si="4"/>
        <v>0</v>
      </c>
      <c r="L15" s="220">
        <f t="shared" si="5"/>
        <v>0</v>
      </c>
      <c r="M15" s="36"/>
      <c r="O15" t="str">
        <f t="shared" si="0"/>
        <v>×</v>
      </c>
    </row>
    <row r="16" spans="2:15" x14ac:dyDescent="0.25">
      <c r="B16" s="420"/>
      <c r="C16" t="str">
        <f>Valideringer!C41</f>
        <v xml:space="preserve">7.  </v>
      </c>
      <c r="D16" s="219">
        <f>(SUMIFS('5. Registrere Transaksjoner'!$Q$8:$Q$1006,'5. Registrere Transaksjoner'!$E$8:$E$1006,$C16,'5. Registrere Transaksjoner'!$I$8:$I$1006,"&gt;="&amp;3000,'5. Registrere Transaksjoner'!$I$8:$I$1006,"&lt;"&amp;4000)+SUMIFS('5. Registrere Transaksjoner'!$R$8:$R$1006,'5. Registrere Transaksjoner'!$E$8:$E$1006,$C16,'5. Registrere Transaksjoner'!$K$8:$K$1006,"&gt;="&amp;3000,'5. Registrere Transaksjoner'!$K$8:$K$1006,"&lt;"&amp;4000))*-1</f>
        <v>0</v>
      </c>
      <c r="E16" s="220">
        <f>('3. Budsjett'!L76)*-1</f>
        <v>0</v>
      </c>
      <c r="F16" s="220">
        <f t="shared" si="1"/>
        <v>0</v>
      </c>
      <c r="G16" s="219">
        <f>SUMIFS('5. Registrere Transaksjoner'!$Q$8:$Q$1006,'5. Registrere Transaksjoner'!$E$8:$E$1006,$C16,'5. Registrere Transaksjoner'!$I$8:$I$1006,"&gt;="&amp;4000,'5. Registrere Transaksjoner'!$I$8:$I$1006,"&lt;"&amp;9000)+SUMIFS('5. Registrere Transaksjoner'!$R$8:$R$1006,'5. Registrere Transaksjoner'!$E$8:$E$1006,$C16,'5. Registrere Transaksjoner'!$K$8:$K$1006,"&gt;="&amp;4000,'5. Registrere Transaksjoner'!$K$8:$K$1006,"&lt;"&amp;9000)</f>
        <v>0</v>
      </c>
      <c r="H16" s="220">
        <f>(SUM('3. Budsjett'!L77:L79))*1</f>
        <v>0</v>
      </c>
      <c r="I16" s="220">
        <f t="shared" si="2"/>
        <v>0</v>
      </c>
      <c r="J16" s="219">
        <f t="shared" si="3"/>
        <v>0</v>
      </c>
      <c r="K16" s="220">
        <f t="shared" si="4"/>
        <v>0</v>
      </c>
      <c r="L16" s="220">
        <f t="shared" si="5"/>
        <v>0</v>
      </c>
      <c r="M16" s="36"/>
      <c r="O16" t="str">
        <f t="shared" si="0"/>
        <v>×</v>
      </c>
    </row>
    <row r="17" spans="2:15" x14ac:dyDescent="0.25">
      <c r="B17" s="420"/>
      <c r="C17" t="str">
        <f>Valideringer!C42</f>
        <v xml:space="preserve">8.  </v>
      </c>
      <c r="D17" s="219">
        <f>(SUMIFS('5. Registrere Transaksjoner'!$Q$8:$Q$1006,'5. Registrere Transaksjoner'!$E$8:$E$1006,$C17,'5. Registrere Transaksjoner'!$I$8:$I$1006,"&gt;="&amp;3000,'5. Registrere Transaksjoner'!$I$8:$I$1006,"&lt;"&amp;4000)+SUMIFS('5. Registrere Transaksjoner'!$R$8:$R$1006,'5. Registrere Transaksjoner'!$E$8:$E$1006,$C17,'5. Registrere Transaksjoner'!$K$8:$K$1006,"&gt;="&amp;3000,'5. Registrere Transaksjoner'!$K$8:$K$1006,"&lt;"&amp;4000))*-1</f>
        <v>0</v>
      </c>
      <c r="E17" s="220">
        <f>('3. Budsjett'!L83)*-1</f>
        <v>0</v>
      </c>
      <c r="F17" s="220">
        <f t="shared" si="1"/>
        <v>0</v>
      </c>
      <c r="G17" s="219">
        <f>SUMIFS('5. Registrere Transaksjoner'!$Q$8:$Q$1006,'5. Registrere Transaksjoner'!$E$8:$E$1006,$C17,'5. Registrere Transaksjoner'!$I$8:$I$1006,"&gt;="&amp;4000,'5. Registrere Transaksjoner'!$I$8:$I$1006,"&lt;"&amp;9000)+SUMIFS('5. Registrere Transaksjoner'!$R$8:$R$1006,'5. Registrere Transaksjoner'!$E$8:$E$1006,$C17,'5. Registrere Transaksjoner'!$K$8:$K$1006,"&gt;="&amp;4000,'5. Registrere Transaksjoner'!$K$8:$K$1006,"&lt;"&amp;9000)</f>
        <v>0</v>
      </c>
      <c r="H17" s="220">
        <f>(SUM('3. Budsjett'!L84:L86))*1</f>
        <v>0</v>
      </c>
      <c r="I17" s="220">
        <f t="shared" si="2"/>
        <v>0</v>
      </c>
      <c r="J17" s="219">
        <f t="shared" si="3"/>
        <v>0</v>
      </c>
      <c r="K17" s="220">
        <f t="shared" si="4"/>
        <v>0</v>
      </c>
      <c r="L17" s="220">
        <f t="shared" si="5"/>
        <v>0</v>
      </c>
      <c r="M17" s="36"/>
      <c r="O17" t="str">
        <f t="shared" si="0"/>
        <v>×</v>
      </c>
    </row>
    <row r="18" spans="2:15" x14ac:dyDescent="0.25">
      <c r="B18" s="420"/>
      <c r="C18" t="str">
        <f>Valideringer!C43</f>
        <v xml:space="preserve">9.  </v>
      </c>
      <c r="D18" s="219">
        <f>(SUMIFS('5. Registrere Transaksjoner'!$Q$8:$Q$1006,'5. Registrere Transaksjoner'!$E$8:$E$1006,$C18,'5. Registrere Transaksjoner'!$I$8:$I$1006,"&gt;="&amp;3000,'5. Registrere Transaksjoner'!$I$8:$I$1006,"&lt;"&amp;4000)+SUMIFS('5. Registrere Transaksjoner'!$R$8:$R$1006,'5. Registrere Transaksjoner'!$E$8:$E$1006,$C18,'5. Registrere Transaksjoner'!$K$8:$K$1006,"&gt;="&amp;3000,'5. Registrere Transaksjoner'!$K$8:$K$1006,"&lt;"&amp;4000))*-1</f>
        <v>0</v>
      </c>
      <c r="E18" s="220">
        <f>('3. Budsjett'!L90)*-1</f>
        <v>0</v>
      </c>
      <c r="F18" s="220">
        <f t="shared" si="1"/>
        <v>0</v>
      </c>
      <c r="G18" s="219">
        <f>SUMIFS('5. Registrere Transaksjoner'!$Q$8:$Q$1006,'5. Registrere Transaksjoner'!$E$8:$E$1006,$C18,'5. Registrere Transaksjoner'!$I$8:$I$1006,"&gt;="&amp;4000,'5. Registrere Transaksjoner'!$I$8:$I$1006,"&lt;"&amp;9000)+SUMIFS('5. Registrere Transaksjoner'!$R$8:$R$1006,'5. Registrere Transaksjoner'!$E$8:$E$1006,$C18,'5. Registrere Transaksjoner'!$K$8:$K$1006,"&gt;="&amp;4000,'5. Registrere Transaksjoner'!$K$8:$K$1006,"&lt;"&amp;9000)</f>
        <v>0</v>
      </c>
      <c r="H18" s="220">
        <f>(SUM('3. Budsjett'!L91:L93))*1</f>
        <v>0</v>
      </c>
      <c r="I18" s="220">
        <f t="shared" si="2"/>
        <v>0</v>
      </c>
      <c r="J18" s="219">
        <f t="shared" si="3"/>
        <v>0</v>
      </c>
      <c r="K18" s="220">
        <f t="shared" si="4"/>
        <v>0</v>
      </c>
      <c r="L18" s="220">
        <f t="shared" si="5"/>
        <v>0</v>
      </c>
      <c r="M18" s="36"/>
      <c r="O18" t="str">
        <f t="shared" si="0"/>
        <v>×</v>
      </c>
    </row>
    <row r="19" spans="2:15" x14ac:dyDescent="0.25">
      <c r="B19" s="420"/>
      <c r="C19" t="str">
        <f>Valideringer!C44</f>
        <v xml:space="preserve">10.  </v>
      </c>
      <c r="D19" s="219">
        <f>(SUMIFS('5. Registrere Transaksjoner'!$Q$8:$Q$1006,'5. Registrere Transaksjoner'!$E$8:$E$1006,$C19,'5. Registrere Transaksjoner'!$I$8:$I$1006,"&gt;="&amp;3000,'5. Registrere Transaksjoner'!$I$8:$I$1006,"&lt;"&amp;4000)+SUMIFS('5. Registrere Transaksjoner'!$R$8:$R$1006,'5. Registrere Transaksjoner'!$E$8:$E$1006,$C19,'5. Registrere Transaksjoner'!$K$8:$K$1006,"&gt;="&amp;3000,'5. Registrere Transaksjoner'!$K$8:$K$1006,"&lt;"&amp;4000))*-1</f>
        <v>0</v>
      </c>
      <c r="E19" s="220">
        <f>('3. Budsjett'!L97)*-1</f>
        <v>0</v>
      </c>
      <c r="F19" s="220">
        <f t="shared" si="1"/>
        <v>0</v>
      </c>
      <c r="G19" s="219">
        <f>SUMIFS('5. Registrere Transaksjoner'!$Q$8:$Q$1006,'5. Registrere Transaksjoner'!$E$8:$E$1006,$C19,'5. Registrere Transaksjoner'!$I$8:$I$1006,"&gt;="&amp;4000,'5. Registrere Transaksjoner'!$I$8:$I$1006,"&lt;"&amp;9000)+SUMIFS('5. Registrere Transaksjoner'!$R$8:$R$1006,'5. Registrere Transaksjoner'!$E$8:$E$1006,$C19,'5. Registrere Transaksjoner'!$K$8:$K$1006,"&gt;="&amp;4000,'5. Registrere Transaksjoner'!$K$8:$K$1006,"&lt;"&amp;9000)</f>
        <v>0</v>
      </c>
      <c r="H19" s="220">
        <f>(SUM('3. Budsjett'!L98:L100))*1</f>
        <v>0</v>
      </c>
      <c r="I19" s="220">
        <f t="shared" si="2"/>
        <v>0</v>
      </c>
      <c r="J19" s="219">
        <f t="shared" si="3"/>
        <v>0</v>
      </c>
      <c r="K19" s="220">
        <f t="shared" si="4"/>
        <v>0</v>
      </c>
      <c r="L19" s="220">
        <f t="shared" si="5"/>
        <v>0</v>
      </c>
      <c r="M19" s="36"/>
      <c r="O19" t="str">
        <f t="shared" si="0"/>
        <v>×</v>
      </c>
    </row>
    <row r="20" spans="2:15" x14ac:dyDescent="0.25">
      <c r="B20" s="420"/>
      <c r="C20" t="str">
        <f>Valideringer!C45</f>
        <v xml:space="preserve">11.  </v>
      </c>
      <c r="D20" s="219">
        <f>(SUMIFS('5. Registrere Transaksjoner'!$Q$8:$Q$1006,'5. Registrere Transaksjoner'!$E$8:$E$1006,$C20,'5. Registrere Transaksjoner'!$I$8:$I$1006,"&gt;="&amp;3000,'5. Registrere Transaksjoner'!$I$8:$I$1006,"&lt;"&amp;4000)+SUMIFS('5. Registrere Transaksjoner'!$R$8:$R$1006,'5. Registrere Transaksjoner'!$E$8:$E$1006,$C20,'5. Registrere Transaksjoner'!$K$8:$K$1006,"&gt;="&amp;3000,'5. Registrere Transaksjoner'!$K$8:$K$1006,"&lt;"&amp;4000))*-1</f>
        <v>0</v>
      </c>
      <c r="E20" s="220">
        <f>('3. Budsjett'!L104)*-1</f>
        <v>0</v>
      </c>
      <c r="F20" s="220">
        <f t="shared" si="1"/>
        <v>0</v>
      </c>
      <c r="G20" s="219">
        <f>SUMIFS('5. Registrere Transaksjoner'!$Q$8:$Q$1006,'5. Registrere Transaksjoner'!$E$8:$E$1006,$C20,'5. Registrere Transaksjoner'!$I$8:$I$1006,"&gt;="&amp;4000,'5. Registrere Transaksjoner'!$I$8:$I$1006,"&lt;"&amp;9000)+SUMIFS('5. Registrere Transaksjoner'!$R$8:$R$1006,'5. Registrere Transaksjoner'!$E$8:$E$1006,$C20,'5. Registrere Transaksjoner'!$K$8:$K$1006,"&gt;="&amp;4000,'5. Registrere Transaksjoner'!$K$8:$K$1006,"&lt;"&amp;9000)</f>
        <v>0</v>
      </c>
      <c r="H20" s="220">
        <f>(SUM('3. Budsjett'!L105:L107))*1</f>
        <v>0</v>
      </c>
      <c r="I20" s="220">
        <f t="shared" si="2"/>
        <v>0</v>
      </c>
      <c r="J20" s="219">
        <f t="shared" si="3"/>
        <v>0</v>
      </c>
      <c r="K20" s="220">
        <f t="shared" si="4"/>
        <v>0</v>
      </c>
      <c r="L20" s="220">
        <f t="shared" si="5"/>
        <v>0</v>
      </c>
      <c r="M20" s="36"/>
      <c r="O20" t="str">
        <f t="shared" si="0"/>
        <v>×</v>
      </c>
    </row>
    <row r="21" spans="2:15" x14ac:dyDescent="0.25">
      <c r="B21" s="420"/>
      <c r="C21" t="str">
        <f>Valideringer!C46</f>
        <v xml:space="preserve">12.  </v>
      </c>
      <c r="D21" s="219">
        <f>(SUMIFS('5. Registrere Transaksjoner'!$Q$8:$Q$1006,'5. Registrere Transaksjoner'!$E$8:$E$1006,$C21,'5. Registrere Transaksjoner'!$I$8:$I$1006,"&gt;="&amp;3000,'5. Registrere Transaksjoner'!$I$8:$I$1006,"&lt;"&amp;4000)+SUMIFS('5. Registrere Transaksjoner'!$R$8:$R$1006,'5. Registrere Transaksjoner'!$E$8:$E$1006,$C21,'5. Registrere Transaksjoner'!$K$8:$K$1006,"&gt;="&amp;3000,'5. Registrere Transaksjoner'!$K$8:$K$1006,"&lt;"&amp;4000))*-1</f>
        <v>0</v>
      </c>
      <c r="E21" s="220">
        <f>('3. Budsjett'!L111)*-1</f>
        <v>0</v>
      </c>
      <c r="F21" s="220">
        <f t="shared" si="1"/>
        <v>0</v>
      </c>
      <c r="G21" s="219">
        <f>SUMIFS('5. Registrere Transaksjoner'!$Q$8:$Q$1006,'5. Registrere Transaksjoner'!$E$8:$E$1006,$C21,'5. Registrere Transaksjoner'!$I$8:$I$1006,"&gt;="&amp;4000,'5. Registrere Transaksjoner'!$I$8:$I$1006,"&lt;"&amp;9000)+SUMIFS('5. Registrere Transaksjoner'!$R$8:$R$1006,'5. Registrere Transaksjoner'!$E$8:$E$1006,$C21,'5. Registrere Transaksjoner'!$K$8:$K$1006,"&gt;="&amp;4000,'5. Registrere Transaksjoner'!$K$8:$K$1006,"&lt;"&amp;9000)</f>
        <v>0</v>
      </c>
      <c r="H21" s="220">
        <f>(SUM('3. Budsjett'!L112:L114))*1</f>
        <v>0</v>
      </c>
      <c r="I21" s="220">
        <f t="shared" si="2"/>
        <v>0</v>
      </c>
      <c r="J21" s="219">
        <f t="shared" si="3"/>
        <v>0</v>
      </c>
      <c r="K21" s="220">
        <f t="shared" si="4"/>
        <v>0</v>
      </c>
      <c r="L21" s="220">
        <f t="shared" si="5"/>
        <v>0</v>
      </c>
      <c r="M21" s="36"/>
      <c r="O21" t="str">
        <f t="shared" si="0"/>
        <v>×</v>
      </c>
    </row>
    <row r="22" spans="2:15" x14ac:dyDescent="0.25">
      <c r="B22" s="420"/>
      <c r="C22" t="str">
        <f>Valideringer!C47</f>
        <v xml:space="preserve">13.  </v>
      </c>
      <c r="D22" s="219">
        <f>(SUMIFS('5. Registrere Transaksjoner'!$Q$8:$Q$1006,'5. Registrere Transaksjoner'!$E$8:$E$1006,$C22,'5. Registrere Transaksjoner'!$I$8:$I$1006,"&gt;="&amp;3000,'5. Registrere Transaksjoner'!$I$8:$I$1006,"&lt;"&amp;4000)+SUMIFS('5. Registrere Transaksjoner'!$R$8:$R$1006,'5. Registrere Transaksjoner'!$E$8:$E$1006,$C22,'5. Registrere Transaksjoner'!$K$8:$K$1006,"&gt;="&amp;3000,'5. Registrere Transaksjoner'!$K$8:$K$1006,"&lt;"&amp;4000))*-1</f>
        <v>0</v>
      </c>
      <c r="E22" s="220">
        <f>('3. Budsjett'!L118)*-1</f>
        <v>0</v>
      </c>
      <c r="F22" s="220">
        <f t="shared" si="1"/>
        <v>0</v>
      </c>
      <c r="G22" s="219">
        <f>SUMIFS('5. Registrere Transaksjoner'!$Q$8:$Q$1006,'5. Registrere Transaksjoner'!$E$8:$E$1006,$C22,'5. Registrere Transaksjoner'!$I$8:$I$1006,"&gt;="&amp;4000,'5. Registrere Transaksjoner'!$I$8:$I$1006,"&lt;"&amp;9000)+SUMIFS('5. Registrere Transaksjoner'!$R$8:$R$1006,'5. Registrere Transaksjoner'!$E$8:$E$1006,$C22,'5. Registrere Transaksjoner'!$K$8:$K$1006,"&gt;="&amp;4000,'5. Registrere Transaksjoner'!$K$8:$K$1006,"&lt;"&amp;9000)</f>
        <v>0</v>
      </c>
      <c r="H22" s="220">
        <f>(SUM('3. Budsjett'!L119:L121))*1</f>
        <v>0</v>
      </c>
      <c r="I22" s="220">
        <f t="shared" si="2"/>
        <v>0</v>
      </c>
      <c r="J22" s="219">
        <f t="shared" si="3"/>
        <v>0</v>
      </c>
      <c r="K22" s="220">
        <f t="shared" si="4"/>
        <v>0</v>
      </c>
      <c r="L22" s="220">
        <f t="shared" si="5"/>
        <v>0</v>
      </c>
      <c r="M22" s="36"/>
      <c r="O22" t="str">
        <f t="shared" si="0"/>
        <v>×</v>
      </c>
    </row>
    <row r="23" spans="2:15" x14ac:dyDescent="0.25">
      <c r="B23" s="420"/>
      <c r="C23" t="str">
        <f>Valideringer!C48</f>
        <v xml:space="preserve">14.  </v>
      </c>
      <c r="D23" s="219">
        <f>(SUMIFS('5. Registrere Transaksjoner'!$Q$8:$Q$1006,'5. Registrere Transaksjoner'!$E$8:$E$1006,$C23,'5. Registrere Transaksjoner'!$I$8:$I$1006,"&gt;="&amp;3000,'5. Registrere Transaksjoner'!$I$8:$I$1006,"&lt;"&amp;4000)+SUMIFS('5. Registrere Transaksjoner'!$R$8:$R$1006,'5. Registrere Transaksjoner'!$E$8:$E$1006,$C23,'5. Registrere Transaksjoner'!$K$8:$K$1006,"&gt;="&amp;3000,'5. Registrere Transaksjoner'!$K$8:$K$1006,"&lt;"&amp;4000))*-1</f>
        <v>0</v>
      </c>
      <c r="E23" s="220">
        <f>('3. Budsjett'!L125)*-1</f>
        <v>0</v>
      </c>
      <c r="F23" s="220">
        <f t="shared" si="1"/>
        <v>0</v>
      </c>
      <c r="G23" s="219">
        <f>SUMIFS('5. Registrere Transaksjoner'!$Q$8:$Q$1006,'5. Registrere Transaksjoner'!$E$8:$E$1006,$C23,'5. Registrere Transaksjoner'!$I$8:$I$1006,"&gt;="&amp;4000,'5. Registrere Transaksjoner'!$I$8:$I$1006,"&lt;"&amp;9000)+SUMIFS('5. Registrere Transaksjoner'!$R$8:$R$1006,'5. Registrere Transaksjoner'!$E$8:$E$1006,$C23,'5. Registrere Transaksjoner'!$K$8:$K$1006,"&gt;="&amp;4000,'5. Registrere Transaksjoner'!$K$8:$K$1006,"&lt;"&amp;9000)</f>
        <v>0</v>
      </c>
      <c r="H23" s="220">
        <f>(SUM('3. Budsjett'!L126:L128))*1</f>
        <v>0</v>
      </c>
      <c r="I23" s="220">
        <f t="shared" si="2"/>
        <v>0</v>
      </c>
      <c r="J23" s="219">
        <f t="shared" si="3"/>
        <v>0</v>
      </c>
      <c r="K23" s="220">
        <f t="shared" si="4"/>
        <v>0</v>
      </c>
      <c r="L23" s="220">
        <f t="shared" si="5"/>
        <v>0</v>
      </c>
      <c r="M23" s="36"/>
      <c r="O23" t="str">
        <f t="shared" si="0"/>
        <v>×</v>
      </c>
    </row>
    <row r="24" spans="2:15" x14ac:dyDescent="0.25">
      <c r="B24" s="420"/>
      <c r="C24" t="str">
        <f>Valideringer!C49</f>
        <v xml:space="preserve">15.  </v>
      </c>
      <c r="D24" s="219">
        <f>(SUMIFS('5. Registrere Transaksjoner'!$Q$8:$Q$1006,'5. Registrere Transaksjoner'!$E$8:$E$1006,$C24,'5. Registrere Transaksjoner'!$I$8:$I$1006,"&gt;="&amp;3000,'5. Registrere Transaksjoner'!$I$8:$I$1006,"&lt;"&amp;4000)+SUMIFS('5. Registrere Transaksjoner'!$R$8:$R$1006,'5. Registrere Transaksjoner'!$E$8:$E$1006,$C24,'5. Registrere Transaksjoner'!$K$8:$K$1006,"&gt;="&amp;3000,'5. Registrere Transaksjoner'!$K$8:$K$1006,"&lt;"&amp;4000))*-1</f>
        <v>0</v>
      </c>
      <c r="E24" s="220">
        <f>('3. Budsjett'!L132)*-1</f>
        <v>0</v>
      </c>
      <c r="F24" s="220">
        <f t="shared" si="1"/>
        <v>0</v>
      </c>
      <c r="G24" s="219">
        <f>SUMIFS('5. Registrere Transaksjoner'!$Q$8:$Q$1006,'5. Registrere Transaksjoner'!$E$8:$E$1006,$C24,'5. Registrere Transaksjoner'!$I$8:$I$1006,"&gt;="&amp;4000,'5. Registrere Transaksjoner'!$I$8:$I$1006,"&lt;"&amp;9000)+SUMIFS('5. Registrere Transaksjoner'!$R$8:$R$1006,'5. Registrere Transaksjoner'!$E$8:$E$1006,$C24,'5. Registrere Transaksjoner'!$K$8:$K$1006,"&gt;="&amp;4000,'5. Registrere Transaksjoner'!$K$8:$K$1006,"&lt;"&amp;9000)</f>
        <v>0</v>
      </c>
      <c r="H24" s="220">
        <f>(SUM('3. Budsjett'!L133:L135))*1</f>
        <v>0</v>
      </c>
      <c r="I24" s="220">
        <f t="shared" si="2"/>
        <v>0</v>
      </c>
      <c r="J24" s="219">
        <f t="shared" si="3"/>
        <v>0</v>
      </c>
      <c r="K24" s="220">
        <f t="shared" si="4"/>
        <v>0</v>
      </c>
      <c r="L24" s="220">
        <f t="shared" si="5"/>
        <v>0</v>
      </c>
      <c r="M24" s="36"/>
      <c r="O24" t="str">
        <f t="shared" si="0"/>
        <v>×</v>
      </c>
    </row>
    <row r="25" spans="2:15" x14ac:dyDescent="0.25">
      <c r="B25" s="420"/>
      <c r="D25" s="219"/>
      <c r="E25" s="220"/>
      <c r="F25" s="220"/>
      <c r="G25" s="219"/>
      <c r="H25" s="220"/>
      <c r="I25" s="220"/>
      <c r="J25" s="219"/>
      <c r="K25" s="220"/>
      <c r="L25" s="220"/>
      <c r="M25" s="36"/>
    </row>
    <row r="26" spans="2:15" ht="15.75" thickBot="1" x14ac:dyDescent="0.3">
      <c r="C26" s="79" t="s">
        <v>265</v>
      </c>
      <c r="D26" s="221">
        <f>SUM(D10:D24)</f>
        <v>0</v>
      </c>
      <c r="E26" s="222">
        <f>SUM(E10:E24)</f>
        <v>0</v>
      </c>
      <c r="F26" s="222">
        <f>SUM(F10:F24)</f>
        <v>0</v>
      </c>
      <c r="G26" s="221">
        <f t="shared" ref="G26:L26" si="6">SUM(G10:G24)</f>
        <v>0</v>
      </c>
      <c r="H26" s="222">
        <f t="shared" si="6"/>
        <v>0</v>
      </c>
      <c r="I26" s="222">
        <f t="shared" si="6"/>
        <v>0</v>
      </c>
      <c r="J26" s="221">
        <f t="shared" si="6"/>
        <v>0</v>
      </c>
      <c r="K26" s="222">
        <f t="shared" si="6"/>
        <v>0</v>
      </c>
      <c r="L26" s="223">
        <f t="shared" si="6"/>
        <v>0</v>
      </c>
    </row>
    <row r="27" spans="2:15" ht="15.75" thickTop="1" x14ac:dyDescent="0.25"/>
  </sheetData>
  <sheetProtection sheet="1" objects="1" scenarios="1" autoFilter="0"/>
  <autoFilter ref="O9:O24" xr:uid="{00000000-0009-0000-0000-000012000000}"/>
  <hyperlinks>
    <hyperlink ref="L2" location="Start" display="&lt;--  Start" xr:uid="{00000000-0004-0000-1200-000000000000}"/>
  </hyperlink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>
    <tabColor rgb="FFFF0000"/>
  </sheetPr>
  <dimension ref="A1:U165"/>
  <sheetViews>
    <sheetView topLeftCell="A73" zoomScale="80" zoomScaleNormal="80" workbookViewId="0">
      <selection activeCell="D105" sqref="D105"/>
    </sheetView>
  </sheetViews>
  <sheetFormatPr baseColWidth="10" defaultColWidth="9.28515625" defaultRowHeight="15" x14ac:dyDescent="0.25"/>
  <cols>
    <col min="3" max="3" width="14.28515625" customWidth="1"/>
    <col min="4" max="4" width="23.5703125" customWidth="1"/>
    <col min="6" max="6" width="20" customWidth="1"/>
  </cols>
  <sheetData>
    <row r="1" spans="1:21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pans="1:21" ht="34.5" customHeight="1" x14ac:dyDescent="0.4">
      <c r="A2" s="5"/>
      <c r="B2" s="315" t="s">
        <v>9</v>
      </c>
      <c r="C2" s="278"/>
      <c r="D2" s="278"/>
      <c r="E2" s="278"/>
      <c r="F2" s="278"/>
      <c r="G2" s="278"/>
      <c r="H2" s="54"/>
      <c r="I2" s="54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pans="1:21" ht="15" customHeight="1" x14ac:dyDescent="0.4">
      <c r="A3" s="5"/>
      <c r="B3" s="278"/>
      <c r="C3" s="278"/>
      <c r="D3" s="278"/>
      <c r="E3" s="278"/>
      <c r="F3" s="278"/>
      <c r="G3" s="278"/>
      <c r="H3" s="54"/>
      <c r="I3" s="54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1:21" x14ac:dyDescent="0.25">
      <c r="A4" s="5"/>
      <c r="B4" s="5"/>
      <c r="C4" s="5"/>
      <c r="D4" s="54"/>
      <c r="E4" s="54"/>
      <c r="F4" s="54"/>
      <c r="G4" s="54"/>
      <c r="H4" s="54"/>
      <c r="I4" s="54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</row>
    <row r="5" spans="1:21" x14ac:dyDescent="0.25">
      <c r="A5" s="5"/>
      <c r="B5" s="50"/>
      <c r="C5" s="5"/>
      <c r="D5" s="54"/>
      <c r="E5" s="54"/>
      <c r="F5" s="54"/>
      <c r="G5" s="54"/>
      <c r="H5" s="54"/>
      <c r="I5" s="54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</row>
    <row r="6" spans="1:21" x14ac:dyDescent="0.25">
      <c r="A6" s="5"/>
      <c r="B6" s="50"/>
      <c r="C6" s="5"/>
      <c r="D6" s="54"/>
      <c r="E6" s="54"/>
      <c r="F6" s="54"/>
      <c r="G6" s="54"/>
      <c r="H6" s="54"/>
      <c r="I6" s="54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customHeight="1" x14ac:dyDescent="0.25">
      <c r="A7" s="5"/>
      <c r="B7" s="5"/>
      <c r="C7" s="5"/>
      <c r="D7" s="54"/>
      <c r="E7" s="54"/>
      <c r="F7" s="54"/>
      <c r="G7" s="54"/>
      <c r="H7" s="54"/>
      <c r="I7" s="54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</row>
    <row r="8" spans="1:21" x14ac:dyDescent="0.25">
      <c r="A8" s="5"/>
      <c r="B8" s="5"/>
      <c r="C8" s="5"/>
      <c r="D8" s="54"/>
      <c r="E8" s="54"/>
      <c r="F8" s="54"/>
      <c r="G8" s="54"/>
      <c r="H8" s="54"/>
      <c r="I8" s="54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</row>
    <row r="9" spans="1:21" ht="31.5" customHeight="1" x14ac:dyDescent="0.25">
      <c r="A9" s="5"/>
      <c r="B9" s="50"/>
      <c r="C9" s="5"/>
      <c r="D9" s="54"/>
      <c r="E9" s="54"/>
      <c r="F9" s="54"/>
      <c r="G9" s="54"/>
      <c r="H9" s="54"/>
      <c r="I9" s="54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spans="1:21" ht="31.5" customHeight="1" x14ac:dyDescent="0.25">
      <c r="A10" s="5"/>
      <c r="B10" s="50"/>
      <c r="C10" s="5"/>
      <c r="D10" s="54"/>
      <c r="E10" s="54"/>
      <c r="F10" s="54"/>
      <c r="G10" s="54"/>
      <c r="H10" s="54"/>
      <c r="I10" s="54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</row>
    <row r="11" spans="1:21" x14ac:dyDescent="0.25">
      <c r="A11" s="5"/>
      <c r="B11" s="50"/>
      <c r="C11" s="5"/>
      <c r="D11" s="54"/>
      <c r="E11" s="54"/>
      <c r="F11" s="54"/>
      <c r="G11" s="54"/>
      <c r="H11" s="54"/>
      <c r="I11" s="54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</row>
    <row r="12" spans="1:21" ht="35.25" customHeight="1" x14ac:dyDescent="0.25">
      <c r="A12" s="5"/>
      <c r="B12" s="50"/>
      <c r="C12" s="5"/>
      <c r="D12" s="54"/>
      <c r="E12" s="54"/>
      <c r="F12" s="54"/>
      <c r="G12" s="54"/>
      <c r="H12" s="54"/>
      <c r="I12" s="54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</row>
    <row r="13" spans="1:21" ht="35.25" customHeight="1" x14ac:dyDescent="0.25">
      <c r="A13" s="5"/>
      <c r="B13" s="50"/>
      <c r="C13" s="5"/>
      <c r="D13" s="54"/>
      <c r="E13" s="54"/>
      <c r="F13" s="54"/>
      <c r="G13" s="54"/>
      <c r="H13" s="54"/>
      <c r="I13" s="54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</row>
    <row r="14" spans="1:21" ht="35.25" customHeight="1" x14ac:dyDescent="0.25">
      <c r="A14" s="5"/>
      <c r="B14" s="50"/>
      <c r="C14" s="5"/>
      <c r="D14" s="54"/>
      <c r="E14" s="54"/>
      <c r="F14" s="54"/>
      <c r="G14" s="54"/>
      <c r="H14" s="54"/>
      <c r="I14" s="54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21" x14ac:dyDescent="0.25">
      <c r="A15" s="5"/>
      <c r="B15" s="50"/>
      <c r="C15" s="5"/>
      <c r="D15" s="54"/>
      <c r="E15" s="54"/>
      <c r="F15" s="54"/>
      <c r="G15" s="54"/>
      <c r="H15" s="54"/>
      <c r="I15" s="54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</row>
    <row r="16" spans="1:21" x14ac:dyDescent="0.25">
      <c r="A16" s="5"/>
      <c r="B16" s="50"/>
      <c r="C16" s="5"/>
      <c r="D16" s="54"/>
      <c r="E16" s="54"/>
      <c r="F16" s="54"/>
      <c r="G16" s="54"/>
      <c r="H16" s="54"/>
      <c r="I16" s="54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</row>
    <row r="17" spans="1:21" x14ac:dyDescent="0.25">
      <c r="A17" s="5"/>
      <c r="B17" s="50"/>
      <c r="C17" s="5"/>
      <c r="D17" s="54"/>
      <c r="E17" s="54"/>
      <c r="F17" s="54"/>
      <c r="G17" s="54"/>
      <c r="H17" s="54"/>
      <c r="I17" s="54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</row>
    <row r="18" spans="1:21" x14ac:dyDescent="0.25">
      <c r="A18" s="5"/>
      <c r="B18" s="50"/>
      <c r="C18" s="5"/>
      <c r="D18" s="54"/>
      <c r="E18" s="54"/>
      <c r="F18" s="54"/>
      <c r="G18" s="54"/>
      <c r="H18" s="54"/>
      <c r="I18" s="54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</row>
    <row r="19" spans="1:21" x14ac:dyDescent="0.25">
      <c r="A19" s="5"/>
      <c r="B19" s="50"/>
      <c r="C19" s="5"/>
      <c r="D19" s="54"/>
      <c r="E19" s="54"/>
      <c r="F19" s="54"/>
      <c r="G19" s="54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</row>
    <row r="20" spans="1:21" x14ac:dyDescent="0.25">
      <c r="A20" s="5"/>
      <c r="B20" s="50"/>
      <c r="C20" s="5"/>
      <c r="D20" s="54"/>
      <c r="E20" s="54"/>
      <c r="F20" s="54"/>
      <c r="G20" s="54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</row>
    <row r="21" spans="1:21" x14ac:dyDescent="0.25">
      <c r="A21" s="5"/>
      <c r="B21" s="50"/>
      <c r="C21" s="5"/>
      <c r="D21" s="54"/>
      <c r="E21" s="54"/>
      <c r="F21" s="54"/>
      <c r="G21" s="54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</row>
    <row r="22" spans="1:21" x14ac:dyDescent="0.25">
      <c r="A22" s="5"/>
      <c r="B22" s="50"/>
      <c r="C22" s="5"/>
      <c r="D22" s="54"/>
      <c r="E22" s="54"/>
      <c r="F22" s="54"/>
      <c r="G22" s="54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</row>
    <row r="23" spans="1:21" x14ac:dyDescent="0.25">
      <c r="A23" s="5"/>
      <c r="B23" s="50"/>
      <c r="C23" s="5"/>
      <c r="D23" s="54"/>
      <c r="E23" s="54"/>
      <c r="F23" s="54"/>
      <c r="G23" s="54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</row>
    <row r="24" spans="1:21" x14ac:dyDescent="0.25">
      <c r="A24" s="5"/>
      <c r="B24" s="50"/>
      <c r="C24" s="5"/>
      <c r="D24" s="54"/>
      <c r="E24" s="54"/>
      <c r="F24" s="54"/>
      <c r="G24" s="54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</row>
    <row r="25" spans="1:21" x14ac:dyDescent="0.25">
      <c r="A25" s="5"/>
      <c r="B25" s="50"/>
      <c r="C25" s="5"/>
      <c r="D25" s="54"/>
      <c r="E25" s="54"/>
      <c r="F25" s="54"/>
      <c r="G25" s="54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</row>
    <row r="26" spans="1:21" x14ac:dyDescent="0.25">
      <c r="A26" s="5"/>
      <c r="B26" s="50"/>
      <c r="C26" s="5"/>
      <c r="D26" s="54"/>
      <c r="E26" s="54"/>
      <c r="F26" s="54"/>
      <c r="G26" s="54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</row>
    <row r="27" spans="1:21" x14ac:dyDescent="0.25">
      <c r="A27" s="5"/>
      <c r="B27" s="50"/>
      <c r="C27" s="5"/>
      <c r="D27" s="54"/>
      <c r="E27" s="54"/>
      <c r="F27" s="54"/>
      <c r="G27" s="54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</row>
    <row r="28" spans="1:21" x14ac:dyDescent="0.25">
      <c r="A28" s="5"/>
      <c r="B28" s="50"/>
      <c r="C28" s="5"/>
      <c r="D28" s="54"/>
      <c r="E28" s="54"/>
      <c r="F28" s="54"/>
      <c r="G28" s="54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</row>
    <row r="29" spans="1:21" x14ac:dyDescent="0.25">
      <c r="A29" s="5"/>
      <c r="B29" s="50"/>
      <c r="C29" s="5"/>
      <c r="D29" s="54"/>
      <c r="E29" s="54"/>
      <c r="F29" s="54"/>
      <c r="G29" s="54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</row>
    <row r="30" spans="1:21" x14ac:dyDescent="0.25">
      <c r="A30" s="5"/>
      <c r="B30" s="50"/>
      <c r="C30" s="5"/>
      <c r="D30" s="54"/>
      <c r="E30" s="54"/>
      <c r="F30" s="54"/>
      <c r="G30" s="54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</row>
    <row r="31" spans="1:21" x14ac:dyDescent="0.25">
      <c r="A31" s="5"/>
      <c r="B31" s="50"/>
      <c r="C31" s="5"/>
      <c r="D31" s="54"/>
      <c r="E31" s="54"/>
      <c r="F31" s="54"/>
      <c r="G31" s="54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</row>
    <row r="32" spans="1:21" x14ac:dyDescent="0.25">
      <c r="A32" s="5"/>
      <c r="B32" s="50"/>
      <c r="C32" s="5"/>
      <c r="D32" s="54"/>
      <c r="E32" s="54"/>
      <c r="F32" s="54"/>
      <c r="G32" s="54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</row>
    <row r="33" spans="1:21" x14ac:dyDescent="0.25">
      <c r="A33" s="5"/>
      <c r="B33" s="50"/>
      <c r="C33" s="5"/>
      <c r="D33" s="54"/>
      <c r="E33" s="54"/>
      <c r="F33" s="54"/>
      <c r="G33" s="54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</row>
    <row r="34" spans="1:21" x14ac:dyDescent="0.25">
      <c r="A34" s="5"/>
      <c r="B34" s="50"/>
      <c r="C34" s="5"/>
      <c r="D34" s="54"/>
      <c r="E34" s="54"/>
      <c r="F34" s="54"/>
      <c r="G34" s="54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</row>
    <row r="35" spans="1:21" x14ac:dyDescent="0.25">
      <c r="A35" s="5"/>
      <c r="B35" s="50"/>
      <c r="C35" s="5"/>
      <c r="D35" s="54"/>
      <c r="E35" s="54"/>
      <c r="F35" s="54"/>
      <c r="G35" s="54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</row>
    <row r="36" spans="1:21" x14ac:dyDescent="0.25">
      <c r="A36" s="5"/>
      <c r="B36" s="50"/>
      <c r="C36" s="5"/>
      <c r="D36" s="54"/>
      <c r="E36" s="54"/>
      <c r="F36" s="54"/>
      <c r="G36" s="54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</row>
    <row r="37" spans="1:21" x14ac:dyDescent="0.25">
      <c r="A37" s="5"/>
      <c r="B37" s="50"/>
      <c r="C37" s="5"/>
      <c r="D37" s="54"/>
      <c r="E37" s="54"/>
      <c r="F37" s="54"/>
      <c r="G37" s="54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</row>
    <row r="38" spans="1:21" x14ac:dyDescent="0.25">
      <c r="A38" s="5"/>
      <c r="B38" s="50"/>
      <c r="C38" s="5"/>
      <c r="D38" s="54"/>
      <c r="E38" s="54"/>
      <c r="F38" s="54"/>
      <c r="G38" s="54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</row>
    <row r="39" spans="1:21" x14ac:dyDescent="0.25">
      <c r="A39" s="5"/>
      <c r="B39" s="50"/>
      <c r="C39" s="5"/>
      <c r="D39" s="54"/>
      <c r="E39" s="54"/>
      <c r="F39" s="54"/>
      <c r="G39" s="54"/>
      <c r="H39" s="5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</row>
    <row r="40" spans="1:21" x14ac:dyDescent="0.25">
      <c r="A40" s="5"/>
      <c r="B40" s="50"/>
      <c r="C40" s="5"/>
      <c r="D40" s="54"/>
      <c r="E40" s="54"/>
      <c r="F40" s="54"/>
      <c r="G40" s="54"/>
      <c r="H40" s="5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</row>
    <row r="41" spans="1:21" x14ac:dyDescent="0.25">
      <c r="A41" s="5"/>
      <c r="B41" s="50"/>
      <c r="C41" s="5"/>
      <c r="D41" s="54"/>
      <c r="E41" s="54"/>
      <c r="F41" s="54"/>
      <c r="G41" s="54"/>
      <c r="H41" s="5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</row>
    <row r="42" spans="1:21" x14ac:dyDescent="0.25">
      <c r="A42" s="5"/>
      <c r="B42" s="50"/>
      <c r="C42" s="5"/>
      <c r="D42" s="54"/>
      <c r="E42" s="54"/>
      <c r="F42" s="54"/>
      <c r="G42" s="54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</row>
    <row r="43" spans="1:21" x14ac:dyDescent="0.25">
      <c r="A43" s="5"/>
      <c r="B43" s="50"/>
      <c r="C43" s="5"/>
      <c r="D43" s="54"/>
      <c r="E43" s="54"/>
      <c r="F43" s="54"/>
      <c r="G43" s="54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</row>
    <row r="44" spans="1:21" x14ac:dyDescent="0.25">
      <c r="A44" s="5"/>
      <c r="B44" s="50"/>
      <c r="C44" s="5"/>
      <c r="D44" s="54"/>
      <c r="E44" s="54"/>
      <c r="F44" s="54"/>
      <c r="G44" s="54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</row>
    <row r="45" spans="1:21" x14ac:dyDescent="0.25">
      <c r="A45" s="5"/>
      <c r="B45" s="50"/>
      <c r="C45" s="5"/>
      <c r="D45" s="54"/>
      <c r="E45" s="54"/>
      <c r="F45" s="54"/>
      <c r="G45" s="54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</row>
    <row r="46" spans="1:21" x14ac:dyDescent="0.25">
      <c r="A46" s="5"/>
      <c r="B46" s="50"/>
      <c r="C46" s="5"/>
      <c r="D46" s="54"/>
      <c r="E46" s="54"/>
      <c r="F46" s="54"/>
      <c r="G46" s="54"/>
      <c r="H46" s="5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</row>
    <row r="47" spans="1:21" x14ac:dyDescent="0.25">
      <c r="A47" s="5"/>
      <c r="B47" s="50"/>
      <c r="C47" s="5"/>
      <c r="D47" s="54"/>
      <c r="E47" s="54"/>
      <c r="F47" s="54"/>
      <c r="G47" s="54"/>
      <c r="H47" s="5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</row>
    <row r="48" spans="1:21" x14ac:dyDescent="0.25">
      <c r="A48" s="5"/>
      <c r="B48" s="50"/>
      <c r="C48" s="5"/>
      <c r="D48" s="54"/>
      <c r="E48" s="54"/>
      <c r="F48" s="54"/>
      <c r="G48" s="54"/>
      <c r="H48" s="5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</row>
    <row r="49" spans="1:21" x14ac:dyDescent="0.25">
      <c r="A49" s="5"/>
      <c r="B49" s="50"/>
      <c r="C49" s="5"/>
      <c r="D49" s="54"/>
      <c r="E49" s="54"/>
      <c r="F49" s="54"/>
      <c r="G49" s="54"/>
      <c r="H49" s="5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</row>
    <row r="50" spans="1:21" x14ac:dyDescent="0.25">
      <c r="A50" s="5"/>
      <c r="B50" s="50"/>
      <c r="C50" s="5"/>
      <c r="D50" s="54"/>
      <c r="E50" s="54"/>
      <c r="F50" s="54"/>
      <c r="G50" s="54"/>
      <c r="H50" s="5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</row>
    <row r="51" spans="1:21" x14ac:dyDescent="0.25">
      <c r="A51" s="5"/>
      <c r="B51" s="50"/>
      <c r="C51" s="5"/>
      <c r="D51" s="54"/>
      <c r="E51" s="54"/>
      <c r="F51" s="54"/>
      <c r="G51" s="54"/>
      <c r="H51" s="5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</row>
    <row r="52" spans="1:21" x14ac:dyDescent="0.25">
      <c r="A52" s="5"/>
      <c r="B52" s="50"/>
      <c r="C52" s="5"/>
      <c r="D52" s="54"/>
      <c r="E52" s="54"/>
      <c r="F52" s="54"/>
      <c r="G52" s="54"/>
      <c r="H52" s="5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</row>
    <row r="53" spans="1:21" x14ac:dyDescent="0.25">
      <c r="A53" s="5"/>
      <c r="B53" s="50"/>
      <c r="C53" s="5"/>
      <c r="D53" s="54"/>
      <c r="E53" s="54"/>
      <c r="F53" s="54"/>
      <c r="G53" s="54"/>
      <c r="H53" s="5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</row>
    <row r="54" spans="1:21" x14ac:dyDescent="0.25">
      <c r="A54" s="5"/>
      <c r="B54" s="50"/>
      <c r="C54" s="5"/>
      <c r="D54" s="54"/>
      <c r="E54" s="54"/>
      <c r="F54" s="54"/>
      <c r="G54" s="54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</row>
    <row r="55" spans="1:21" x14ac:dyDescent="0.25">
      <c r="A55" s="5"/>
      <c r="B55" s="50"/>
      <c r="C55" s="5"/>
      <c r="D55" s="54"/>
      <c r="E55" s="54"/>
      <c r="F55" s="54"/>
      <c r="G55" s="54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</row>
    <row r="56" spans="1:21" x14ac:dyDescent="0.25">
      <c r="A56" s="5"/>
      <c r="B56" s="50"/>
      <c r="C56" s="5"/>
      <c r="D56" s="54"/>
      <c r="E56" s="54"/>
      <c r="F56" s="54"/>
      <c r="G56" s="54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</row>
    <row r="57" spans="1:21" x14ac:dyDescent="0.25">
      <c r="A57" s="5"/>
      <c r="B57" s="50"/>
      <c r="C57" s="5"/>
      <c r="D57" s="54"/>
      <c r="E57" s="54"/>
      <c r="F57" s="54"/>
      <c r="G57" s="54"/>
      <c r="H57" s="5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</row>
    <row r="58" spans="1:21" x14ac:dyDescent="0.25">
      <c r="A58" s="5"/>
      <c r="B58" s="50"/>
      <c r="C58" s="5"/>
      <c r="D58" s="54"/>
      <c r="E58" s="54"/>
      <c r="F58" s="54"/>
      <c r="G58" s="54"/>
      <c r="H58" s="5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</row>
    <row r="59" spans="1:21" x14ac:dyDescent="0.25">
      <c r="A59" s="5"/>
      <c r="B59" s="50"/>
      <c r="C59" s="5"/>
      <c r="D59" s="54"/>
      <c r="E59" s="54"/>
      <c r="F59" s="54"/>
      <c r="G59" s="54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</row>
    <row r="60" spans="1:21" x14ac:dyDescent="0.25">
      <c r="A60" s="5"/>
      <c r="B60" s="50"/>
      <c r="C60" s="5"/>
      <c r="D60" s="54"/>
      <c r="E60" s="54"/>
      <c r="F60" s="54"/>
      <c r="G60" s="54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</row>
    <row r="61" spans="1:21" x14ac:dyDescent="0.25">
      <c r="A61" s="5"/>
      <c r="B61" s="50"/>
      <c r="C61" s="5"/>
      <c r="D61" s="54"/>
      <c r="E61" s="54"/>
      <c r="F61" s="54"/>
      <c r="G61" s="54"/>
      <c r="H61" s="5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</row>
    <row r="62" spans="1:21" x14ac:dyDescent="0.25">
      <c r="A62" s="5"/>
      <c r="B62" s="50"/>
      <c r="C62" s="5"/>
      <c r="D62" s="54"/>
      <c r="E62" s="54"/>
      <c r="F62" s="54"/>
      <c r="G62" s="54"/>
      <c r="H62" s="5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</row>
    <row r="63" spans="1:21" x14ac:dyDescent="0.25">
      <c r="A63" s="5"/>
      <c r="B63" s="50"/>
      <c r="C63" s="5"/>
      <c r="D63" s="54"/>
      <c r="E63" s="54"/>
      <c r="F63" s="54"/>
      <c r="G63" s="54"/>
      <c r="H63" s="5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</row>
    <row r="64" spans="1:21" x14ac:dyDescent="0.25">
      <c r="A64" s="5"/>
      <c r="B64" s="50"/>
      <c r="C64" s="5"/>
      <c r="D64" s="54"/>
      <c r="E64" s="54"/>
      <c r="F64" s="54"/>
      <c r="G64" s="54"/>
      <c r="H64" s="5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</row>
    <row r="65" spans="1:21" x14ac:dyDescent="0.25">
      <c r="A65" s="5"/>
      <c r="B65" s="50"/>
      <c r="C65" s="5"/>
      <c r="D65" s="54"/>
      <c r="E65" s="54"/>
      <c r="F65" s="54"/>
      <c r="G65" s="54"/>
      <c r="H65" s="5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</row>
    <row r="66" spans="1:21" x14ac:dyDescent="0.25">
      <c r="A66" s="5"/>
      <c r="B66" s="50"/>
      <c r="C66" s="5"/>
      <c r="D66" s="54"/>
      <c r="E66" s="54"/>
      <c r="F66" s="54"/>
      <c r="G66" s="54"/>
      <c r="H66" s="5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</row>
    <row r="67" spans="1:21" x14ac:dyDescent="0.25">
      <c r="A67" s="5"/>
      <c r="B67" s="50"/>
      <c r="C67" s="5"/>
      <c r="D67" s="54"/>
      <c r="E67" s="54"/>
      <c r="F67" s="54"/>
      <c r="G67" s="54"/>
      <c r="H67" s="5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</row>
    <row r="68" spans="1:21" x14ac:dyDescent="0.25">
      <c r="A68" s="5"/>
      <c r="B68" s="50"/>
      <c r="C68" s="5"/>
      <c r="D68" s="54"/>
      <c r="E68" s="54"/>
      <c r="F68" s="54"/>
      <c r="G68" s="54"/>
      <c r="H68" s="5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</row>
    <row r="69" spans="1:21" x14ac:dyDescent="0.25">
      <c r="A69" s="5"/>
      <c r="B69" s="50"/>
      <c r="C69" s="5"/>
      <c r="D69" s="54"/>
      <c r="E69" s="54"/>
      <c r="F69" s="54"/>
      <c r="G69" s="54"/>
      <c r="H69" s="5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</row>
    <row r="70" spans="1:21" x14ac:dyDescent="0.25">
      <c r="A70" s="5"/>
      <c r="B70" s="50"/>
      <c r="C70" s="5"/>
      <c r="D70" s="54"/>
      <c r="E70" s="54"/>
      <c r="F70" s="54"/>
      <c r="G70" s="54"/>
      <c r="H70" s="5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</row>
    <row r="71" spans="1:21" x14ac:dyDescent="0.25">
      <c r="A71" s="5"/>
      <c r="B71" s="5"/>
      <c r="C71" s="5"/>
      <c r="D71" s="54"/>
      <c r="E71" s="54"/>
      <c r="F71" s="54"/>
      <c r="G71" s="5"/>
      <c r="H71" s="5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</row>
    <row r="72" spans="1:21" x14ac:dyDescent="0.25">
      <c r="A72" s="5"/>
      <c r="B72" s="5"/>
      <c r="C72" s="5"/>
      <c r="D72" s="54"/>
      <c r="E72" s="54"/>
      <c r="F72" s="54"/>
      <c r="G72" s="5"/>
      <c r="H72" s="5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</row>
    <row r="73" spans="1:21" x14ac:dyDescent="0.25">
      <c r="A73" s="5"/>
      <c r="B73" s="5"/>
      <c r="C73" s="5"/>
      <c r="D73" s="54"/>
      <c r="E73" s="54"/>
      <c r="F73" s="54"/>
      <c r="G73" s="5"/>
      <c r="H73" s="5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</row>
    <row r="74" spans="1:21" x14ac:dyDescent="0.25">
      <c r="A74" s="5"/>
      <c r="B74" s="5"/>
      <c r="C74" s="5"/>
      <c r="D74" s="54"/>
      <c r="E74" s="54"/>
      <c r="F74" s="54"/>
      <c r="G74" s="5"/>
      <c r="H74" s="5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</row>
    <row r="75" spans="1:21" x14ac:dyDescent="0.25">
      <c r="A75" s="5"/>
      <c r="B75" s="5"/>
      <c r="C75" s="5"/>
      <c r="D75" s="54"/>
      <c r="E75" s="54"/>
      <c r="F75" s="54"/>
      <c r="G75" s="5"/>
      <c r="H75" s="5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</row>
    <row r="76" spans="1:21" x14ac:dyDescent="0.25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</row>
    <row r="77" spans="1:21" x14ac:dyDescent="0.25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</row>
    <row r="78" spans="1:21" x14ac:dyDescent="0.25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</row>
    <row r="79" spans="1:2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</row>
    <row r="80" spans="1:21" x14ac:dyDescent="0.25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</row>
    <row r="81" spans="1:2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</row>
    <row r="82" spans="1:21" x14ac:dyDescent="0.25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</row>
    <row r="83" spans="1:21" x14ac:dyDescent="0.25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</row>
    <row r="84" spans="1:21" x14ac:dyDescent="0.25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</row>
    <row r="85" spans="1:21" x14ac:dyDescent="0.25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</row>
    <row r="86" spans="1:21" x14ac:dyDescent="0.25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</row>
    <row r="87" spans="1:21" x14ac:dyDescent="0.25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</row>
    <row r="88" spans="1:21" x14ac:dyDescent="0.25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</row>
    <row r="89" spans="1:21" x14ac:dyDescent="0.25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</row>
    <row r="90" spans="1:21" x14ac:dyDescent="0.25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</row>
    <row r="91" spans="1:21" x14ac:dyDescent="0.25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</row>
    <row r="92" spans="1:21" x14ac:dyDescent="0.25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</row>
    <row r="93" spans="1:21" x14ac:dyDescent="0.25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</row>
    <row r="94" spans="1:21" x14ac:dyDescent="0.25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</row>
    <row r="95" spans="1:21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</row>
    <row r="96" spans="1:21" x14ac:dyDescent="0.25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</row>
    <row r="97" spans="1:2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</row>
    <row r="98" spans="1:21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</row>
    <row r="99" spans="1:2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</row>
    <row r="100" spans="1:21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</row>
    <row r="101" spans="1:21" x14ac:dyDescent="0.25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</row>
    <row r="102" spans="1:21" x14ac:dyDescent="0.25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</row>
    <row r="103" spans="1:21" x14ac:dyDescent="0.25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</row>
    <row r="104" spans="1:21" x14ac:dyDescent="0.25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</row>
    <row r="105" spans="1:21" x14ac:dyDescent="0.25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</row>
    <row r="106" spans="1:21" x14ac:dyDescent="0.25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</row>
    <row r="107" spans="1:21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</row>
    <row r="108" spans="1:2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</row>
    <row r="109" spans="1:21" x14ac:dyDescent="0.25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</row>
    <row r="110" spans="1:2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</row>
    <row r="111" spans="1:21" x14ac:dyDescent="0.25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</row>
    <row r="112" spans="1:21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</row>
    <row r="113" spans="1:21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</row>
    <row r="114" spans="1:2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</row>
    <row r="115" spans="1:21" x14ac:dyDescent="0.25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</row>
    <row r="116" spans="1:21" x14ac:dyDescent="0.25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</row>
    <row r="117" spans="1:21" x14ac:dyDescent="0.25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</row>
    <row r="118" spans="1:21" x14ac:dyDescent="0.25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</row>
    <row r="119" spans="1:2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</row>
    <row r="120" spans="1:21" x14ac:dyDescent="0.25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</row>
    <row r="121" spans="1:2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</row>
    <row r="122" spans="1:21" x14ac:dyDescent="0.25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</row>
    <row r="123" spans="1:21" x14ac:dyDescent="0.25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</row>
    <row r="124" spans="1:21" x14ac:dyDescent="0.25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</row>
    <row r="125" spans="1:21" x14ac:dyDescent="0.25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</row>
    <row r="126" spans="1:21" x14ac:dyDescent="0.25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</row>
    <row r="127" spans="1:21" x14ac:dyDescent="0.25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</row>
    <row r="128" spans="1:21" x14ac:dyDescent="0.25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</row>
    <row r="129" spans="1:21" x14ac:dyDescent="0.25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</row>
    <row r="130" spans="1:2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</row>
    <row r="131" spans="1:21" x14ac:dyDescent="0.25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</row>
    <row r="132" spans="1:21" x14ac:dyDescent="0.25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</row>
    <row r="133" spans="1:21" x14ac:dyDescent="0.25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</row>
    <row r="134" spans="1:21" x14ac:dyDescent="0.25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</row>
    <row r="135" spans="1:21" x14ac:dyDescent="0.25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</row>
    <row r="136" spans="1:21" x14ac:dyDescent="0.25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</row>
    <row r="137" spans="1:21" x14ac:dyDescent="0.25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</row>
    <row r="138" spans="1:21" x14ac:dyDescent="0.25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</row>
    <row r="139" spans="1:21" x14ac:dyDescent="0.25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</row>
    <row r="140" spans="1:21" x14ac:dyDescent="0.25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</row>
    <row r="141" spans="1:21" x14ac:dyDescent="0.25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</row>
    <row r="142" spans="1:21" x14ac:dyDescent="0.25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</row>
    <row r="143" spans="1:21" x14ac:dyDescent="0.25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</row>
    <row r="144" spans="1:21" x14ac:dyDescent="0.25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</row>
    <row r="145" spans="1:21" x14ac:dyDescent="0.25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</row>
    <row r="146" spans="1:21" x14ac:dyDescent="0.25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</row>
    <row r="147" spans="1:21" x14ac:dyDescent="0.25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</row>
    <row r="148" spans="1:21" x14ac:dyDescent="0.25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</row>
    <row r="149" spans="1:21" x14ac:dyDescent="0.25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</row>
    <row r="150" spans="1:21" x14ac:dyDescent="0.25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</row>
    <row r="151" spans="1:21" x14ac:dyDescent="0.25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</row>
    <row r="152" spans="1:21" x14ac:dyDescent="0.25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</row>
    <row r="153" spans="1:21" x14ac:dyDescent="0.25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</row>
    <row r="154" spans="1:21" x14ac:dyDescent="0.25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</row>
    <row r="155" spans="1:21" x14ac:dyDescent="0.25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</row>
    <row r="156" spans="1:21" x14ac:dyDescent="0.25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</row>
    <row r="157" spans="1:21" x14ac:dyDescent="0.25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</row>
    <row r="158" spans="1:21" x14ac:dyDescent="0.25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</row>
    <row r="159" spans="1:21" x14ac:dyDescent="0.25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</row>
    <row r="160" spans="1:21" x14ac:dyDescent="0.25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</row>
    <row r="161" spans="1:21" x14ac:dyDescent="0.25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</row>
    <row r="162" spans="1:21" x14ac:dyDescent="0.25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</row>
    <row r="163" spans="1:2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</row>
    <row r="164" spans="1:21" x14ac:dyDescent="0.25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</row>
    <row r="165" spans="1:21" x14ac:dyDescent="0.25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</row>
  </sheetData>
  <sheetProtection sheet="1" objects="1" scenarios="1"/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18">
    <tabColor theme="1"/>
  </sheetPr>
  <dimension ref="A2:P66"/>
  <sheetViews>
    <sheetView showGridLines="0" zoomScale="80" zoomScaleNormal="80" workbookViewId="0">
      <selection activeCell="W23" sqref="W23"/>
    </sheetView>
  </sheetViews>
  <sheetFormatPr baseColWidth="10" defaultColWidth="9.28515625" defaultRowHeight="15" x14ac:dyDescent="0.25"/>
  <cols>
    <col min="1" max="1" width="5.7109375" customWidth="1"/>
    <col min="2" max="2" width="4.28515625" customWidth="1"/>
    <col min="3" max="3" width="20.7109375" customWidth="1"/>
    <col min="4" max="4" width="28.42578125" customWidth="1"/>
    <col min="5" max="5" width="13.7109375" customWidth="1"/>
    <col min="6" max="6" width="12.7109375" customWidth="1"/>
    <col min="7" max="7" width="14.28515625" customWidth="1"/>
    <col min="8" max="8" width="13.5703125" customWidth="1"/>
    <col min="9" max="9" width="14.7109375" customWidth="1"/>
    <col min="10" max="10" width="12.42578125" customWidth="1"/>
    <col min="11" max="11" width="13.5703125" customWidth="1"/>
    <col min="12" max="12" width="19.28515625" customWidth="1"/>
    <col min="13" max="13" width="12" customWidth="1"/>
    <col min="16" max="16" width="14.28515625" customWidth="1"/>
  </cols>
  <sheetData>
    <row r="2" spans="1:16" ht="20.25" customHeight="1" thickBot="1" x14ac:dyDescent="0.3">
      <c r="M2" s="276" t="s">
        <v>57</v>
      </c>
    </row>
    <row r="3" spans="1:16" ht="15.75" thickTop="1" x14ac:dyDescent="0.25"/>
    <row r="4" spans="1:16" ht="26.25" x14ac:dyDescent="0.4">
      <c r="C4" s="81" t="str">
        <f>CONCATENATE("AVD.   "&amp;C6)</f>
        <v>AVD.   Alle Avdelinger</v>
      </c>
      <c r="D4" s="80"/>
      <c r="G4">
        <v>-1</v>
      </c>
    </row>
    <row r="5" spans="1:16" ht="21.75" thickBot="1" x14ac:dyDescent="0.4">
      <c r="C5" s="73"/>
    </row>
    <row r="6" spans="1:16" ht="19.5" thickBot="1" x14ac:dyDescent="0.35">
      <c r="C6" s="186" t="s">
        <v>178</v>
      </c>
    </row>
    <row r="8" spans="1:16" x14ac:dyDescent="0.25">
      <c r="C8" s="185" t="s">
        <v>266</v>
      </c>
    </row>
    <row r="9" spans="1:16" ht="18.75" x14ac:dyDescent="0.3">
      <c r="E9" s="36"/>
      <c r="F9" s="78" t="s">
        <v>259</v>
      </c>
      <c r="H9" s="36"/>
      <c r="I9" s="78" t="s">
        <v>260</v>
      </c>
      <c r="K9" s="36"/>
      <c r="L9" s="78" t="s">
        <v>261</v>
      </c>
      <c r="M9" s="37"/>
    </row>
    <row r="10" spans="1:16" x14ac:dyDescent="0.25">
      <c r="E10" s="36"/>
      <c r="H10" s="36"/>
      <c r="K10" s="36"/>
      <c r="M10" s="37"/>
    </row>
    <row r="11" spans="1:16" ht="30" x14ac:dyDescent="0.25">
      <c r="C11" s="75"/>
      <c r="D11" s="75"/>
      <c r="E11" s="76" t="s">
        <v>262</v>
      </c>
      <c r="F11" s="77" t="s">
        <v>263</v>
      </c>
      <c r="G11" s="77" t="s">
        <v>88</v>
      </c>
      <c r="H11" s="76" t="s">
        <v>262</v>
      </c>
      <c r="I11" s="77" t="s">
        <v>263</v>
      </c>
      <c r="J11" s="74" t="s">
        <v>88</v>
      </c>
      <c r="K11" s="76" t="s">
        <v>262</v>
      </c>
      <c r="L11" s="77" t="s">
        <v>263</v>
      </c>
      <c r="M11" s="77" t="s">
        <v>88</v>
      </c>
      <c r="N11" s="36"/>
    </row>
    <row r="12" spans="1:16" x14ac:dyDescent="0.25">
      <c r="C12" s="75"/>
      <c r="D12" s="75" t="s">
        <v>265</v>
      </c>
      <c r="E12" s="402">
        <f>IF($C$6&lt;&gt;"Alle Avdelinger",(SUMIFS('5. Registrere Transaksjoner'!$Q$8:$Q$1006,'5. Registrere Transaksjoner'!$E$8:$E$1006,$C$6,'5. Registrere Transaksjoner'!$I$8:$I$1006,"&gt;="&amp;3000,'5. Registrere Transaksjoner'!$I$8:$I$1006,"&lt;"&amp;4000)+SUMIFS('5. Registrere Transaksjoner'!$R$8:$R$1006,'5. Registrere Transaksjoner'!$E$8:$E$1006,$C$6,'5. Registrere Transaksjoner'!$K$8:$K$1006,"&gt;="&amp;3000,'5. Registrere Transaksjoner'!$K$8:$K$1006,"&lt;"&amp;4000))*-1,SUM($E$14:$E$63))</f>
        <v>0</v>
      </c>
      <c r="F12" s="225">
        <f ca="1">SUM(F14:F63)</f>
        <v>0</v>
      </c>
      <c r="G12" s="225">
        <f ca="1">E12-F12</f>
        <v>0</v>
      </c>
      <c r="H12" s="403">
        <f>IF($C$6&lt;&gt;"Alle Avdelinger",(SUMIFS('5. Registrere Transaksjoner'!$Q$8:$Q$1006,'5. Registrere Transaksjoner'!$E$8:$E$1006,$C$6,'5. Registrere Transaksjoner'!$I$8:$I$1006,"&gt;="&amp;4000,'5. Registrere Transaksjoner'!$I$8:$I$1006,"&lt;"&amp;9000)+SUMIFS('5. Registrere Transaksjoner'!$R$8:$R$1006,'5. Registrere Transaksjoner'!$E$8:$E$1006,$C$6,'5. Registrere Transaksjoner'!$K$8:$K$1006,"&gt;="&amp;4000,'5. Registrere Transaksjoner'!$K$8:$K$1006,"&lt;"&amp;9000)),SUM($H$14:$H$63))</f>
        <v>0</v>
      </c>
      <c r="I12" s="225">
        <f ca="1">SUM(I14:I63)</f>
        <v>0</v>
      </c>
      <c r="J12" s="225">
        <f ca="1">H12-I12</f>
        <v>0</v>
      </c>
      <c r="K12" s="224">
        <f>E12+H12</f>
        <v>0</v>
      </c>
      <c r="L12" s="225">
        <f ca="1">SUM(L14:L63)</f>
        <v>0</v>
      </c>
      <c r="M12" s="225">
        <f ca="1">K12-L12</f>
        <v>0</v>
      </c>
      <c r="N12" s="36"/>
    </row>
    <row r="13" spans="1:16" x14ac:dyDescent="0.25">
      <c r="A13" s="126" t="s">
        <v>267</v>
      </c>
      <c r="C13" s="75"/>
      <c r="D13" s="245" t="s">
        <v>31</v>
      </c>
      <c r="E13" s="226"/>
      <c r="F13" s="220"/>
      <c r="G13" s="225"/>
      <c r="H13" s="226"/>
      <c r="I13" s="225"/>
      <c r="J13" s="229"/>
      <c r="K13" s="226"/>
      <c r="L13" s="225"/>
      <c r="M13" s="225"/>
      <c r="N13" s="36"/>
      <c r="P13" s="185" t="s">
        <v>264</v>
      </c>
    </row>
    <row r="14" spans="1:16" x14ac:dyDescent="0.25">
      <c r="A14" s="127">
        <v>141</v>
      </c>
      <c r="B14" s="420"/>
      <c r="C14" s="420"/>
      <c r="D14" s="244" t="str">
        <f>Valideringer!B35</f>
        <v xml:space="preserve">101. </v>
      </c>
      <c r="E14" s="219">
        <f>(SUMIFS('Underlag HB'!$C$2:$C$2006,'Underlag HB'!$G$2:$G$2006,$D14,'Underlag HB'!$F$2:$F$2006,$C$6,'Underlag HB'!$B$2:$B$2006,"&gt;="&amp;3000,'Underlag HB'!$B$2:$B$2006,"&lt;"&amp;4000)*IF($C$6=Valideringer!$C$34,0,1) +
SUMIFS('Underlag HB'!$C$2:$C$2006,'Underlag HB'!$G$2:$G$2006,$D14,'Underlag HB'!$B$2:$B$2006,"&gt;="&amp;3000,'Underlag HB'!$B$2:$B$2006,"&lt;"&amp;4000)*IF($C$6=Valideringer!$C$34,1,0))*-1</f>
        <v>0</v>
      </c>
      <c r="F14" s="220">
        <f ca="1">IF(K14&lt;&gt;0,(INDIRECT("'3. Budsjett'!L" &amp; A14))*-1,0)</f>
        <v>0</v>
      </c>
      <c r="G14" s="220">
        <f ca="1">E14-F14</f>
        <v>0</v>
      </c>
      <c r="H14" s="219">
        <f>SUMIFS('Underlag HB'!$C$2:$C$2006,'Underlag HB'!$G$2:$G$2006,$D14,'Underlag HB'!$F$2:$F$2006,$C$6,'Underlag HB'!$B$2:$B$2006,"&gt;="&amp;4000,'Underlag HB'!$B$2:$B$2006,"&lt;"&amp;9000)*IF($C$6=Valideringer!$C$34,0,1) +
SUMIFS('Underlag HB'!$C$2:$C$2006,'Underlag HB'!$G$2:$G$2006,$D14,'Underlag HB'!$B$2:$B$2006,"&gt;="&amp;4000,'Underlag HB'!$B$2:$B$2006,"&lt;"&amp;9000)*IF($C$6=Valideringer!$C$34,1,0)</f>
        <v>0</v>
      </c>
      <c r="I14" s="220">
        <f ca="1">IF(K14&lt;&gt;0,(SUM(INDIRECT("'3. Budsjett'!L"&amp;A14+1&amp;":L"&amp;A14+3)))*1,0)</f>
        <v>0</v>
      </c>
      <c r="J14" s="220">
        <f t="shared" ref="J14:J19" ca="1" si="0">H14-I14</f>
        <v>0</v>
      </c>
      <c r="K14" s="219">
        <f>E14-H14</f>
        <v>0</v>
      </c>
      <c r="L14" s="220">
        <f ca="1">F14-I14</f>
        <v>0</v>
      </c>
      <c r="M14" s="220">
        <f ca="1">K14-L14</f>
        <v>0</v>
      </c>
      <c r="N14" s="36"/>
      <c r="P14" t="str">
        <f>IF(K14&lt;&gt;0,"√","×")</f>
        <v>×</v>
      </c>
    </row>
    <row r="15" spans="1:16" x14ac:dyDescent="0.25">
      <c r="A15" s="127">
        <f>A14+7</f>
        <v>148</v>
      </c>
      <c r="B15" s="420"/>
      <c r="C15" s="420"/>
      <c r="D15" s="244" t="str">
        <f>Valideringer!B36</f>
        <v xml:space="preserve">102. </v>
      </c>
      <c r="E15" s="219">
        <f>(SUMIFS('Underlag HB'!$C$2:$C$2006,'Underlag HB'!$G$2:$G$2006,$D15,'Underlag HB'!$F$2:$F$2006,$C$6,'Underlag HB'!$B$2:$B$2006,"&gt;="&amp;3000,'Underlag HB'!$B$2:$B$2006,"&lt;"&amp;4000)*IF($C$6=Valideringer!$C$34,0,1) +
SUMIFS('Underlag HB'!$C$2:$C$2006,'Underlag HB'!$G$2:$G$2006,$D15,'Underlag HB'!$B$2:$B$2006,"&gt;="&amp;3000,'Underlag HB'!$B$2:$B$2006,"&lt;"&amp;4000)*IF($C$6=Valideringer!$C$34,1,0))*-1</f>
        <v>0</v>
      </c>
      <c r="F15" s="220">
        <f t="shared" ref="F15:F63" ca="1" si="1">IF(K15&lt;&gt;0,(INDIRECT("'3. Budsjett'!L" &amp; A15))*-1,0)</f>
        <v>0</v>
      </c>
      <c r="G15" s="220">
        <f t="shared" ref="G15:G19" ca="1" si="2">E15-F15</f>
        <v>0</v>
      </c>
      <c r="H15" s="219">
        <f>SUMIFS('Underlag HB'!$C$2:$C$2006,'Underlag HB'!$G$2:$G$2006,$D15,'Underlag HB'!$F$2:$F$2006,$C$6,'Underlag HB'!$B$2:$B$2006,"&gt;="&amp;4000,'Underlag HB'!$B$2:$B$2006,"&lt;"&amp;9000)*IF($C$6=Valideringer!$C$34,0,1) +
SUMIFS('Underlag HB'!$C$2:$C$2006,'Underlag HB'!$G$2:$G$2006,$D15,'Underlag HB'!$B$2:$B$2006,"&gt;="&amp;4000,'Underlag HB'!$B$2:$B$2006,"&lt;"&amp;9000)*IF($C$6=Valideringer!$C$34,1,0)</f>
        <v>0</v>
      </c>
      <c r="I15" s="220">
        <f t="shared" ref="I15:I63" ca="1" si="3">IF(K15&lt;&gt;0,(SUM(INDIRECT("'3. Budsjett'!L"&amp;A15+1&amp;":L"&amp;A15+3)))*1,0)</f>
        <v>0</v>
      </c>
      <c r="J15" s="220">
        <f t="shared" ca="1" si="0"/>
        <v>0</v>
      </c>
      <c r="K15" s="219">
        <f t="shared" ref="K15:K63" si="4">E15-H15</f>
        <v>0</v>
      </c>
      <c r="L15" s="220">
        <f t="shared" ref="L15:L63" ca="1" si="5">F15-I15</f>
        <v>0</v>
      </c>
      <c r="M15" s="220">
        <f t="shared" ref="M15:M19" ca="1" si="6">K15-L15</f>
        <v>0</v>
      </c>
      <c r="N15" s="36"/>
      <c r="P15" t="str">
        <f t="shared" ref="P15:P63" si="7">IF(K15&lt;&gt;0,"√","×")</f>
        <v>×</v>
      </c>
    </row>
    <row r="16" spans="1:16" x14ac:dyDescent="0.25">
      <c r="A16" s="127">
        <f t="shared" ref="A16:A63" si="8">A15+7</f>
        <v>155</v>
      </c>
      <c r="C16" s="420"/>
      <c r="D16" s="244" t="str">
        <f>Valideringer!B37</f>
        <v xml:space="preserve">103. </v>
      </c>
      <c r="E16" s="219">
        <f>(SUMIFS('Underlag HB'!$C$2:$C$2006,'Underlag HB'!$G$2:$G$2006,$D16,'Underlag HB'!$F$2:$F$2006,$C$6,'Underlag HB'!$B$2:$B$2006,"&gt;="&amp;3000,'Underlag HB'!$B$2:$B$2006,"&lt;"&amp;4000)*IF($C$6=Valideringer!$C$34,0,1) +
SUMIFS('Underlag HB'!$C$2:$C$2006,'Underlag HB'!$G$2:$G$2006,$D16,'Underlag HB'!$B$2:$B$2006,"&gt;="&amp;3000,'Underlag HB'!$B$2:$B$2006,"&lt;"&amp;4000)*IF($C$6=Valideringer!$C$34,1,0))*-1</f>
        <v>0</v>
      </c>
      <c r="F16" s="220">
        <f t="shared" ca="1" si="1"/>
        <v>0</v>
      </c>
      <c r="G16" s="220">
        <f t="shared" ca="1" si="2"/>
        <v>0</v>
      </c>
      <c r="H16" s="219">
        <f>SUMIFS('Underlag HB'!$C$2:$C$2006,'Underlag HB'!$G$2:$G$2006,$D16,'Underlag HB'!$F$2:$F$2006,$C$6,'Underlag HB'!$B$2:$B$2006,"&gt;="&amp;4000,'Underlag HB'!$B$2:$B$2006,"&lt;"&amp;9000)*IF($C$6=Valideringer!$C$34,0,1) +
SUMIFS('Underlag HB'!$C$2:$C$2006,'Underlag HB'!$G$2:$G$2006,$D16,'Underlag HB'!$B$2:$B$2006,"&gt;="&amp;4000,'Underlag HB'!$B$2:$B$2006,"&lt;"&amp;9000)*IF($C$6=Valideringer!$C$34,1,0)</f>
        <v>0</v>
      </c>
      <c r="I16" s="220">
        <f t="shared" ca="1" si="3"/>
        <v>0</v>
      </c>
      <c r="J16" s="220">
        <f t="shared" ca="1" si="0"/>
        <v>0</v>
      </c>
      <c r="K16" s="219">
        <f t="shared" si="4"/>
        <v>0</v>
      </c>
      <c r="L16" s="220">
        <f t="shared" ca="1" si="5"/>
        <v>0</v>
      </c>
      <c r="M16" s="220">
        <f t="shared" ca="1" si="6"/>
        <v>0</v>
      </c>
      <c r="N16" s="36"/>
      <c r="P16" t="str">
        <f t="shared" si="7"/>
        <v>×</v>
      </c>
    </row>
    <row r="17" spans="1:16" x14ac:dyDescent="0.25">
      <c r="A17" s="127">
        <f t="shared" si="8"/>
        <v>162</v>
      </c>
      <c r="B17" s="420"/>
      <c r="C17" s="420"/>
      <c r="D17" s="244" t="str">
        <f>Valideringer!B38</f>
        <v xml:space="preserve">104. </v>
      </c>
      <c r="E17" s="219">
        <f>(SUMIFS('Underlag HB'!$C$2:$C$2006,'Underlag HB'!$G$2:$G$2006,$D17,'Underlag HB'!$F$2:$F$2006,$C$6,'Underlag HB'!$B$2:$B$2006,"&gt;="&amp;3000,'Underlag HB'!$B$2:$B$2006,"&lt;"&amp;4000)*IF($C$6=Valideringer!$C$34,0,1) +
SUMIFS('Underlag HB'!$C$2:$C$2006,'Underlag HB'!$G$2:$G$2006,$D17,'Underlag HB'!$B$2:$B$2006,"&gt;="&amp;3000,'Underlag HB'!$B$2:$B$2006,"&lt;"&amp;4000)*IF($C$6=Valideringer!$C$34,1,0))*-1</f>
        <v>0</v>
      </c>
      <c r="F17" s="220">
        <f t="shared" ca="1" si="1"/>
        <v>0</v>
      </c>
      <c r="G17" s="220">
        <f t="shared" ca="1" si="2"/>
        <v>0</v>
      </c>
      <c r="H17" s="219">
        <f>SUMIFS('Underlag HB'!$C$2:$C$2006,'Underlag HB'!$G$2:$G$2006,$D17,'Underlag HB'!$F$2:$F$2006,$C$6,'Underlag HB'!$B$2:$B$2006,"&gt;="&amp;4000,'Underlag HB'!$B$2:$B$2006,"&lt;"&amp;9000)*IF($C$6=Valideringer!$C$34,0,1) +
SUMIFS('Underlag HB'!$C$2:$C$2006,'Underlag HB'!$G$2:$G$2006,$D17,'Underlag HB'!$B$2:$B$2006,"&gt;="&amp;4000,'Underlag HB'!$B$2:$B$2006,"&lt;"&amp;9000)*IF($C$6=Valideringer!$C$34,1,0)</f>
        <v>0</v>
      </c>
      <c r="I17" s="220">
        <f t="shared" ca="1" si="3"/>
        <v>0</v>
      </c>
      <c r="J17" s="220">
        <f t="shared" ca="1" si="0"/>
        <v>0</v>
      </c>
      <c r="K17" s="219">
        <f t="shared" si="4"/>
        <v>0</v>
      </c>
      <c r="L17" s="220">
        <f t="shared" ca="1" si="5"/>
        <v>0</v>
      </c>
      <c r="M17" s="220">
        <f t="shared" ca="1" si="6"/>
        <v>0</v>
      </c>
      <c r="N17" s="36"/>
      <c r="P17" t="str">
        <f t="shared" si="7"/>
        <v>×</v>
      </c>
    </row>
    <row r="18" spans="1:16" x14ac:dyDescent="0.25">
      <c r="A18" s="127">
        <f t="shared" si="8"/>
        <v>169</v>
      </c>
      <c r="B18" s="420"/>
      <c r="C18" s="420"/>
      <c r="D18" s="244" t="str">
        <f>Valideringer!B39</f>
        <v xml:space="preserve">105. </v>
      </c>
      <c r="E18" s="219">
        <f>(SUMIFS('Underlag HB'!$C$2:$C$2006,'Underlag HB'!$G$2:$G$2006,$D18,'Underlag HB'!$F$2:$F$2006,$C$6,'Underlag HB'!$B$2:$B$2006,"&gt;="&amp;3000,'Underlag HB'!$B$2:$B$2006,"&lt;"&amp;4000)*IF($C$6=Valideringer!$C$34,0,1) +
SUMIFS('Underlag HB'!$C$2:$C$2006,'Underlag HB'!$G$2:$G$2006,$D18,'Underlag HB'!$B$2:$B$2006,"&gt;="&amp;3000,'Underlag HB'!$B$2:$B$2006,"&lt;"&amp;4000)*IF($C$6=Valideringer!$C$34,1,0))*-1</f>
        <v>0</v>
      </c>
      <c r="F18" s="220">
        <f t="shared" ca="1" si="1"/>
        <v>0</v>
      </c>
      <c r="G18" s="220">
        <f t="shared" ca="1" si="2"/>
        <v>0</v>
      </c>
      <c r="H18" s="219">
        <f>SUMIFS('Underlag HB'!$C$2:$C$2006,'Underlag HB'!$G$2:$G$2006,$D18,'Underlag HB'!$F$2:$F$2006,$C$6,'Underlag HB'!$B$2:$B$2006,"&gt;="&amp;4000,'Underlag HB'!$B$2:$B$2006,"&lt;"&amp;9000)*IF($C$6=Valideringer!$C$34,0,1) +
SUMIFS('Underlag HB'!$C$2:$C$2006,'Underlag HB'!$G$2:$G$2006,$D18,'Underlag HB'!$B$2:$B$2006,"&gt;="&amp;4000,'Underlag HB'!$B$2:$B$2006,"&lt;"&amp;9000)*IF($C$6=Valideringer!$C$34,1,0)</f>
        <v>0</v>
      </c>
      <c r="I18" s="220">
        <f t="shared" ca="1" si="3"/>
        <v>0</v>
      </c>
      <c r="J18" s="220">
        <f t="shared" ca="1" si="0"/>
        <v>0</v>
      </c>
      <c r="K18" s="219">
        <f t="shared" si="4"/>
        <v>0</v>
      </c>
      <c r="L18" s="220">
        <f t="shared" ca="1" si="5"/>
        <v>0</v>
      </c>
      <c r="M18" s="220">
        <f t="shared" ca="1" si="6"/>
        <v>0</v>
      </c>
      <c r="N18" s="36"/>
      <c r="P18" t="str">
        <f t="shared" si="7"/>
        <v>×</v>
      </c>
    </row>
    <row r="19" spans="1:16" x14ac:dyDescent="0.25">
      <c r="A19" s="127">
        <f t="shared" si="8"/>
        <v>176</v>
      </c>
      <c r="B19" s="420"/>
      <c r="C19" s="420"/>
      <c r="D19" s="244" t="str">
        <f>Valideringer!B40</f>
        <v xml:space="preserve">106. </v>
      </c>
      <c r="E19" s="219">
        <f>(SUMIFS('Underlag HB'!$C$2:$C$2006,'Underlag HB'!$G$2:$G$2006,$D19,'Underlag HB'!$F$2:$F$2006,$C$6,'Underlag HB'!$B$2:$B$2006,"&gt;="&amp;3000,'Underlag HB'!$B$2:$B$2006,"&lt;"&amp;4000)*IF($C$6=Valideringer!$C$34,0,1) +
SUMIFS('Underlag HB'!$C$2:$C$2006,'Underlag HB'!$G$2:$G$2006,$D19,'Underlag HB'!$B$2:$B$2006,"&gt;="&amp;3000,'Underlag HB'!$B$2:$B$2006,"&lt;"&amp;4000)*IF($C$6=Valideringer!$C$34,1,0))*-1</f>
        <v>0</v>
      </c>
      <c r="F19" s="220">
        <f t="shared" ca="1" si="1"/>
        <v>0</v>
      </c>
      <c r="G19" s="220">
        <f t="shared" ca="1" si="2"/>
        <v>0</v>
      </c>
      <c r="H19" s="219">
        <f>SUMIFS('Underlag HB'!$C$2:$C$2006,'Underlag HB'!$G$2:$G$2006,$D19,'Underlag HB'!$F$2:$F$2006,$C$6,'Underlag HB'!$B$2:$B$2006,"&gt;="&amp;4000,'Underlag HB'!$B$2:$B$2006,"&lt;"&amp;9000)*IF($C$6=Valideringer!$C$34,0,1) +
SUMIFS('Underlag HB'!$C$2:$C$2006,'Underlag HB'!$G$2:$G$2006,$D19,'Underlag HB'!$B$2:$B$2006,"&gt;="&amp;4000,'Underlag HB'!$B$2:$B$2006,"&lt;"&amp;9000)*IF($C$6=Valideringer!$C$34,1,0)</f>
        <v>0</v>
      </c>
      <c r="I19" s="220">
        <f t="shared" ca="1" si="3"/>
        <v>0</v>
      </c>
      <c r="J19" s="220">
        <f t="shared" ca="1" si="0"/>
        <v>0</v>
      </c>
      <c r="K19" s="219">
        <f t="shared" si="4"/>
        <v>0</v>
      </c>
      <c r="L19" s="220">
        <f t="shared" ca="1" si="5"/>
        <v>0</v>
      </c>
      <c r="M19" s="220">
        <f t="shared" ca="1" si="6"/>
        <v>0</v>
      </c>
      <c r="N19" s="36"/>
      <c r="P19" t="str">
        <f t="shared" si="7"/>
        <v>×</v>
      </c>
    </row>
    <row r="20" spans="1:16" x14ac:dyDescent="0.25">
      <c r="A20" s="127">
        <f t="shared" si="8"/>
        <v>183</v>
      </c>
      <c r="B20" s="420"/>
      <c r="C20" s="420"/>
      <c r="D20" s="244" t="str">
        <f>Valideringer!B41</f>
        <v xml:space="preserve">107. </v>
      </c>
      <c r="E20" s="219">
        <f>(SUMIFS('Underlag HB'!$C$2:$C$2006,'Underlag HB'!$G$2:$G$2006,$D20,'Underlag HB'!$F$2:$F$2006,$C$6,'Underlag HB'!$B$2:$B$2006,"&gt;="&amp;3000,'Underlag HB'!$B$2:$B$2006,"&lt;"&amp;4000)*IF($C$6=Valideringer!$C$34,0,1) +
SUMIFS('Underlag HB'!$C$2:$C$2006,'Underlag HB'!$G$2:$G$2006,$D20,'Underlag HB'!$B$2:$B$2006,"&gt;="&amp;3000,'Underlag HB'!$B$2:$B$2006,"&lt;"&amp;4000)*IF($C$6=Valideringer!$C$34,1,0))*-1</f>
        <v>0</v>
      </c>
      <c r="F20" s="220">
        <f t="shared" ca="1" si="1"/>
        <v>0</v>
      </c>
      <c r="G20" s="220">
        <f t="shared" ref="G20:G35" ca="1" si="9">E20-F20</f>
        <v>0</v>
      </c>
      <c r="H20" s="219">
        <f>SUMIFS('Underlag HB'!$C$2:$C$2006,'Underlag HB'!$G$2:$G$2006,$D20,'Underlag HB'!$F$2:$F$2006,$C$6,'Underlag HB'!$B$2:$B$2006,"&gt;="&amp;4000,'Underlag HB'!$B$2:$B$2006,"&lt;"&amp;9000)*IF($C$6=Valideringer!$C$34,0,1) +
SUMIFS('Underlag HB'!$C$2:$C$2006,'Underlag HB'!$G$2:$G$2006,$D20,'Underlag HB'!$B$2:$B$2006,"&gt;="&amp;4000,'Underlag HB'!$B$2:$B$2006,"&lt;"&amp;9000)*IF($C$6=Valideringer!$C$34,1,0)</f>
        <v>0</v>
      </c>
      <c r="I20" s="220">
        <f t="shared" ca="1" si="3"/>
        <v>0</v>
      </c>
      <c r="J20" s="220">
        <f t="shared" ref="J20:J35" ca="1" si="10">H20-I20</f>
        <v>0</v>
      </c>
      <c r="K20" s="219">
        <f t="shared" si="4"/>
        <v>0</v>
      </c>
      <c r="L20" s="220">
        <f t="shared" ca="1" si="5"/>
        <v>0</v>
      </c>
      <c r="M20" s="220">
        <f t="shared" ref="M20:M35" ca="1" si="11">K20-L20</f>
        <v>0</v>
      </c>
      <c r="N20" s="36"/>
      <c r="P20" t="str">
        <f t="shared" si="7"/>
        <v>×</v>
      </c>
    </row>
    <row r="21" spans="1:16" x14ac:dyDescent="0.25">
      <c r="A21" s="127">
        <f t="shared" si="8"/>
        <v>190</v>
      </c>
      <c r="B21" s="420"/>
      <c r="C21" s="420"/>
      <c r="D21" s="244" t="str">
        <f>Valideringer!B42</f>
        <v xml:space="preserve">108. </v>
      </c>
      <c r="E21" s="219">
        <f>(SUMIFS('Underlag HB'!$C$2:$C$2006,'Underlag HB'!$G$2:$G$2006,$D21,'Underlag HB'!$F$2:$F$2006,$C$6,'Underlag HB'!$B$2:$B$2006,"&gt;="&amp;3000,'Underlag HB'!$B$2:$B$2006,"&lt;"&amp;4000)*IF($C$6=Valideringer!$C$34,0,1) +
SUMIFS('Underlag HB'!$C$2:$C$2006,'Underlag HB'!$G$2:$G$2006,$D21,'Underlag HB'!$B$2:$B$2006,"&gt;="&amp;3000,'Underlag HB'!$B$2:$B$2006,"&lt;"&amp;4000)*IF($C$6=Valideringer!$C$34,1,0))*-1</f>
        <v>0</v>
      </c>
      <c r="F21" s="220">
        <f t="shared" ca="1" si="1"/>
        <v>0</v>
      </c>
      <c r="G21" s="220">
        <f t="shared" ca="1" si="9"/>
        <v>0</v>
      </c>
      <c r="H21" s="219">
        <f>SUMIFS('Underlag HB'!$C$2:$C$2006,'Underlag HB'!$G$2:$G$2006,$D21,'Underlag HB'!$F$2:$F$2006,$C$6,'Underlag HB'!$B$2:$B$2006,"&gt;="&amp;4000,'Underlag HB'!$B$2:$B$2006,"&lt;"&amp;9000)*IF($C$6=Valideringer!$C$34,0,1) +
SUMIFS('Underlag HB'!$C$2:$C$2006,'Underlag HB'!$G$2:$G$2006,$D21,'Underlag HB'!$B$2:$B$2006,"&gt;="&amp;4000,'Underlag HB'!$B$2:$B$2006,"&lt;"&amp;9000)*IF($C$6=Valideringer!$C$34,1,0)</f>
        <v>0</v>
      </c>
      <c r="I21" s="220">
        <f t="shared" ca="1" si="3"/>
        <v>0</v>
      </c>
      <c r="J21" s="220">
        <f t="shared" ca="1" si="10"/>
        <v>0</v>
      </c>
      <c r="K21" s="219">
        <f t="shared" si="4"/>
        <v>0</v>
      </c>
      <c r="L21" s="220">
        <f t="shared" ca="1" si="5"/>
        <v>0</v>
      </c>
      <c r="M21" s="220">
        <f t="shared" ca="1" si="11"/>
        <v>0</v>
      </c>
      <c r="N21" s="36"/>
      <c r="P21" t="str">
        <f t="shared" si="7"/>
        <v>×</v>
      </c>
    </row>
    <row r="22" spans="1:16" x14ac:dyDescent="0.25">
      <c r="A22" s="127">
        <f t="shared" si="8"/>
        <v>197</v>
      </c>
      <c r="B22" s="420"/>
      <c r="C22" s="420"/>
      <c r="D22" s="244" t="str">
        <f>Valideringer!B43</f>
        <v xml:space="preserve">109. </v>
      </c>
      <c r="E22" s="219">
        <f>(SUMIFS('Underlag HB'!$C$2:$C$2006,'Underlag HB'!$G$2:$G$2006,$D22,'Underlag HB'!$F$2:$F$2006,$C$6,'Underlag HB'!$B$2:$B$2006,"&gt;="&amp;3000,'Underlag HB'!$B$2:$B$2006,"&lt;"&amp;4000)*IF($C$6=Valideringer!$C$34,0,1) +
SUMIFS('Underlag HB'!$C$2:$C$2006,'Underlag HB'!$G$2:$G$2006,$D22,'Underlag HB'!$B$2:$B$2006,"&gt;="&amp;3000,'Underlag HB'!$B$2:$B$2006,"&lt;"&amp;4000)*IF($C$6=Valideringer!$C$34,1,0))*-1</f>
        <v>0</v>
      </c>
      <c r="F22" s="220">
        <f t="shared" ca="1" si="1"/>
        <v>0</v>
      </c>
      <c r="G22" s="220">
        <f t="shared" ca="1" si="9"/>
        <v>0</v>
      </c>
      <c r="H22" s="219">
        <f>SUMIFS('Underlag HB'!$C$2:$C$2006,'Underlag HB'!$G$2:$G$2006,$D22,'Underlag HB'!$F$2:$F$2006,$C$6,'Underlag HB'!$B$2:$B$2006,"&gt;="&amp;4000,'Underlag HB'!$B$2:$B$2006,"&lt;"&amp;9000)*IF($C$6=Valideringer!$C$34,0,1) +
SUMIFS('Underlag HB'!$C$2:$C$2006,'Underlag HB'!$G$2:$G$2006,$D22,'Underlag HB'!$B$2:$B$2006,"&gt;="&amp;4000,'Underlag HB'!$B$2:$B$2006,"&lt;"&amp;9000)*IF($C$6=Valideringer!$C$34,1,0)</f>
        <v>0</v>
      </c>
      <c r="I22" s="220">
        <f t="shared" ca="1" si="3"/>
        <v>0</v>
      </c>
      <c r="J22" s="220">
        <f t="shared" ca="1" si="10"/>
        <v>0</v>
      </c>
      <c r="K22" s="219">
        <f t="shared" si="4"/>
        <v>0</v>
      </c>
      <c r="L22" s="220">
        <f t="shared" ca="1" si="5"/>
        <v>0</v>
      </c>
      <c r="M22" s="220">
        <f t="shared" ca="1" si="11"/>
        <v>0</v>
      </c>
      <c r="N22" s="36"/>
      <c r="P22" t="str">
        <f t="shared" si="7"/>
        <v>×</v>
      </c>
    </row>
    <row r="23" spans="1:16" x14ac:dyDescent="0.25">
      <c r="A23" s="127">
        <f t="shared" si="8"/>
        <v>204</v>
      </c>
      <c r="B23" s="420"/>
      <c r="C23" s="420"/>
      <c r="D23" s="244" t="str">
        <f>Valideringer!B44</f>
        <v xml:space="preserve">110. </v>
      </c>
      <c r="E23" s="219">
        <f>(SUMIFS('Underlag HB'!$C$2:$C$2006,'Underlag HB'!$G$2:$G$2006,$D23,'Underlag HB'!$F$2:$F$2006,$C$6,'Underlag HB'!$B$2:$B$2006,"&gt;="&amp;3000,'Underlag HB'!$B$2:$B$2006,"&lt;"&amp;4000)*IF($C$6=Valideringer!$C$34,0,1) +
SUMIFS('Underlag HB'!$C$2:$C$2006,'Underlag HB'!$G$2:$G$2006,$D23,'Underlag HB'!$B$2:$B$2006,"&gt;="&amp;3000,'Underlag HB'!$B$2:$B$2006,"&lt;"&amp;4000)*IF($C$6=Valideringer!$C$34,1,0))*-1</f>
        <v>0</v>
      </c>
      <c r="F23" s="220">
        <f t="shared" ca="1" si="1"/>
        <v>0</v>
      </c>
      <c r="G23" s="220">
        <f t="shared" ca="1" si="9"/>
        <v>0</v>
      </c>
      <c r="H23" s="219">
        <f>SUMIFS('Underlag HB'!$C$2:$C$2006,'Underlag HB'!$G$2:$G$2006,$D23,'Underlag HB'!$F$2:$F$2006,$C$6,'Underlag HB'!$B$2:$B$2006,"&gt;="&amp;4000,'Underlag HB'!$B$2:$B$2006,"&lt;"&amp;9000)*IF($C$6=Valideringer!$C$34,0,1) +
SUMIFS('Underlag HB'!$C$2:$C$2006,'Underlag HB'!$G$2:$G$2006,$D23,'Underlag HB'!$B$2:$B$2006,"&gt;="&amp;4000,'Underlag HB'!$B$2:$B$2006,"&lt;"&amp;9000)*IF($C$6=Valideringer!$C$34,1,0)</f>
        <v>0</v>
      </c>
      <c r="I23" s="220">
        <f t="shared" ca="1" si="3"/>
        <v>0</v>
      </c>
      <c r="J23" s="220">
        <f t="shared" ca="1" si="10"/>
        <v>0</v>
      </c>
      <c r="K23" s="219">
        <f t="shared" si="4"/>
        <v>0</v>
      </c>
      <c r="L23" s="220">
        <f t="shared" ca="1" si="5"/>
        <v>0</v>
      </c>
      <c r="M23" s="220">
        <f t="shared" ca="1" si="11"/>
        <v>0</v>
      </c>
      <c r="N23" s="36"/>
      <c r="P23" t="str">
        <f t="shared" si="7"/>
        <v>×</v>
      </c>
    </row>
    <row r="24" spans="1:16" x14ac:dyDescent="0.25">
      <c r="A24" s="127">
        <f t="shared" si="8"/>
        <v>211</v>
      </c>
      <c r="B24" s="420"/>
      <c r="C24" s="420"/>
      <c r="D24" s="244" t="str">
        <f>Valideringer!B45</f>
        <v xml:space="preserve">111. </v>
      </c>
      <c r="E24" s="219">
        <f>(SUMIFS('Underlag HB'!$C$2:$C$2006,'Underlag HB'!$G$2:$G$2006,$D24,'Underlag HB'!$F$2:$F$2006,$C$6,'Underlag HB'!$B$2:$B$2006,"&gt;="&amp;3000,'Underlag HB'!$B$2:$B$2006,"&lt;"&amp;4000)*IF($C$6=Valideringer!$C$34,0,1) +
SUMIFS('Underlag HB'!$C$2:$C$2006,'Underlag HB'!$G$2:$G$2006,$D24,'Underlag HB'!$B$2:$B$2006,"&gt;="&amp;3000,'Underlag HB'!$B$2:$B$2006,"&lt;"&amp;4000)*IF($C$6=Valideringer!$C$34,1,0))*-1</f>
        <v>0</v>
      </c>
      <c r="F24" s="220">
        <f t="shared" ca="1" si="1"/>
        <v>0</v>
      </c>
      <c r="G24" s="220">
        <f t="shared" ca="1" si="9"/>
        <v>0</v>
      </c>
      <c r="H24" s="219">
        <f>SUMIFS('Underlag HB'!$C$2:$C$2006,'Underlag HB'!$G$2:$G$2006,$D24,'Underlag HB'!$F$2:$F$2006,$C$6,'Underlag HB'!$B$2:$B$2006,"&gt;="&amp;4000,'Underlag HB'!$B$2:$B$2006,"&lt;"&amp;9000)*IF($C$6=Valideringer!$C$34,0,1) +
SUMIFS('Underlag HB'!$C$2:$C$2006,'Underlag HB'!$G$2:$G$2006,$D24,'Underlag HB'!$B$2:$B$2006,"&gt;="&amp;4000,'Underlag HB'!$B$2:$B$2006,"&lt;"&amp;9000)*IF($C$6=Valideringer!$C$34,1,0)</f>
        <v>0</v>
      </c>
      <c r="I24" s="220">
        <f t="shared" ca="1" si="3"/>
        <v>0</v>
      </c>
      <c r="J24" s="220">
        <f t="shared" ca="1" si="10"/>
        <v>0</v>
      </c>
      <c r="K24" s="219">
        <f t="shared" si="4"/>
        <v>0</v>
      </c>
      <c r="L24" s="220">
        <f t="shared" ca="1" si="5"/>
        <v>0</v>
      </c>
      <c r="M24" s="220">
        <f t="shared" ca="1" si="11"/>
        <v>0</v>
      </c>
      <c r="N24" s="36"/>
      <c r="P24" t="str">
        <f t="shared" si="7"/>
        <v>×</v>
      </c>
    </row>
    <row r="25" spans="1:16" x14ac:dyDescent="0.25">
      <c r="A25" s="127">
        <f t="shared" si="8"/>
        <v>218</v>
      </c>
      <c r="B25" s="420"/>
      <c r="C25" s="420"/>
      <c r="D25" s="244" t="str">
        <f>Valideringer!B46</f>
        <v xml:space="preserve">112. </v>
      </c>
      <c r="E25" s="219">
        <f>(SUMIFS('Underlag HB'!$C$2:$C$2006,'Underlag HB'!$G$2:$G$2006,$D25,'Underlag HB'!$F$2:$F$2006,$C$6,'Underlag HB'!$B$2:$B$2006,"&gt;="&amp;3000,'Underlag HB'!$B$2:$B$2006,"&lt;"&amp;4000)*IF($C$6=Valideringer!$C$34,0,1) +
SUMIFS('Underlag HB'!$C$2:$C$2006,'Underlag HB'!$G$2:$G$2006,$D25,'Underlag HB'!$B$2:$B$2006,"&gt;="&amp;3000,'Underlag HB'!$B$2:$B$2006,"&lt;"&amp;4000)*IF($C$6=Valideringer!$C$34,1,0))*-1</f>
        <v>0</v>
      </c>
      <c r="F25" s="220">
        <f t="shared" ca="1" si="1"/>
        <v>0</v>
      </c>
      <c r="G25" s="220">
        <f t="shared" ca="1" si="9"/>
        <v>0</v>
      </c>
      <c r="H25" s="219">
        <f>SUMIFS('Underlag HB'!$C$2:$C$2006,'Underlag HB'!$G$2:$G$2006,$D25,'Underlag HB'!$F$2:$F$2006,$C$6,'Underlag HB'!$B$2:$B$2006,"&gt;="&amp;4000,'Underlag HB'!$B$2:$B$2006,"&lt;"&amp;9000)*IF($C$6=Valideringer!$C$34,0,1) +
SUMIFS('Underlag HB'!$C$2:$C$2006,'Underlag HB'!$G$2:$G$2006,$D25,'Underlag HB'!$B$2:$B$2006,"&gt;="&amp;4000,'Underlag HB'!$B$2:$B$2006,"&lt;"&amp;9000)*IF($C$6=Valideringer!$C$34,1,0)</f>
        <v>0</v>
      </c>
      <c r="I25" s="220">
        <f t="shared" ca="1" si="3"/>
        <v>0</v>
      </c>
      <c r="J25" s="220">
        <f t="shared" ca="1" si="10"/>
        <v>0</v>
      </c>
      <c r="K25" s="219">
        <f t="shared" si="4"/>
        <v>0</v>
      </c>
      <c r="L25" s="220">
        <f t="shared" ca="1" si="5"/>
        <v>0</v>
      </c>
      <c r="M25" s="220">
        <f t="shared" ca="1" si="11"/>
        <v>0</v>
      </c>
      <c r="N25" s="36"/>
      <c r="P25" t="str">
        <f t="shared" si="7"/>
        <v>×</v>
      </c>
    </row>
    <row r="26" spans="1:16" x14ac:dyDescent="0.25">
      <c r="A26" s="127">
        <f t="shared" si="8"/>
        <v>225</v>
      </c>
      <c r="B26" s="420"/>
      <c r="C26" s="420"/>
      <c r="D26" s="244" t="str">
        <f>Valideringer!B47</f>
        <v xml:space="preserve">113. </v>
      </c>
      <c r="E26" s="219">
        <f>(SUMIFS('Underlag HB'!$C$2:$C$2006,'Underlag HB'!$G$2:$G$2006,$D26,'Underlag HB'!$F$2:$F$2006,$C$6,'Underlag HB'!$B$2:$B$2006,"&gt;="&amp;3000,'Underlag HB'!$B$2:$B$2006,"&lt;"&amp;4000)*IF($C$6=Valideringer!$C$34,0,1) +
SUMIFS('Underlag HB'!$C$2:$C$2006,'Underlag HB'!$G$2:$G$2006,$D26,'Underlag HB'!$B$2:$B$2006,"&gt;="&amp;3000,'Underlag HB'!$B$2:$B$2006,"&lt;"&amp;4000)*IF($C$6=Valideringer!$C$34,1,0))*-1</f>
        <v>0</v>
      </c>
      <c r="F26" s="220">
        <f t="shared" ca="1" si="1"/>
        <v>0</v>
      </c>
      <c r="G26" s="220">
        <f t="shared" ca="1" si="9"/>
        <v>0</v>
      </c>
      <c r="H26" s="219">
        <f>SUMIFS('Underlag HB'!$C$2:$C$2006,'Underlag HB'!$G$2:$G$2006,$D26,'Underlag HB'!$F$2:$F$2006,$C$6,'Underlag HB'!$B$2:$B$2006,"&gt;="&amp;4000,'Underlag HB'!$B$2:$B$2006,"&lt;"&amp;9000)*IF($C$6=Valideringer!$C$34,0,1) +
SUMIFS('Underlag HB'!$C$2:$C$2006,'Underlag HB'!$G$2:$G$2006,$D26,'Underlag HB'!$B$2:$B$2006,"&gt;="&amp;4000,'Underlag HB'!$B$2:$B$2006,"&lt;"&amp;9000)*IF($C$6=Valideringer!$C$34,1,0)</f>
        <v>0</v>
      </c>
      <c r="I26" s="220">
        <f t="shared" ca="1" si="3"/>
        <v>0</v>
      </c>
      <c r="J26" s="220">
        <f t="shared" ca="1" si="10"/>
        <v>0</v>
      </c>
      <c r="K26" s="219">
        <f t="shared" si="4"/>
        <v>0</v>
      </c>
      <c r="L26" s="220">
        <f t="shared" ca="1" si="5"/>
        <v>0</v>
      </c>
      <c r="M26" s="220">
        <f t="shared" ca="1" si="11"/>
        <v>0</v>
      </c>
      <c r="N26" s="36"/>
      <c r="P26" t="str">
        <f t="shared" si="7"/>
        <v>×</v>
      </c>
    </row>
    <row r="27" spans="1:16" x14ac:dyDescent="0.25">
      <c r="A27" s="127">
        <f t="shared" si="8"/>
        <v>232</v>
      </c>
      <c r="B27" s="420"/>
      <c r="C27" s="420"/>
      <c r="D27" s="244" t="str">
        <f>Valideringer!B48</f>
        <v xml:space="preserve">114. </v>
      </c>
      <c r="E27" s="219">
        <f>(SUMIFS('Underlag HB'!$C$2:$C$2006,'Underlag HB'!$G$2:$G$2006,$D27,'Underlag HB'!$F$2:$F$2006,$C$6,'Underlag HB'!$B$2:$B$2006,"&gt;="&amp;3000,'Underlag HB'!$B$2:$B$2006,"&lt;"&amp;4000)*IF($C$6=Valideringer!$C$34,0,1) +
SUMIFS('Underlag HB'!$C$2:$C$2006,'Underlag HB'!$G$2:$G$2006,$D27,'Underlag HB'!$B$2:$B$2006,"&gt;="&amp;3000,'Underlag HB'!$B$2:$B$2006,"&lt;"&amp;4000)*IF($C$6=Valideringer!$C$34,1,0))*-1</f>
        <v>0</v>
      </c>
      <c r="F27" s="220">
        <f t="shared" ca="1" si="1"/>
        <v>0</v>
      </c>
      <c r="G27" s="220">
        <f t="shared" ca="1" si="9"/>
        <v>0</v>
      </c>
      <c r="H27" s="219">
        <f>SUMIFS('Underlag HB'!$C$2:$C$2006,'Underlag HB'!$G$2:$G$2006,$D27,'Underlag HB'!$F$2:$F$2006,$C$6,'Underlag HB'!$B$2:$B$2006,"&gt;="&amp;4000,'Underlag HB'!$B$2:$B$2006,"&lt;"&amp;9000)*IF($C$6=Valideringer!$C$34,0,1) +
SUMIFS('Underlag HB'!$C$2:$C$2006,'Underlag HB'!$G$2:$G$2006,$D27,'Underlag HB'!$B$2:$B$2006,"&gt;="&amp;4000,'Underlag HB'!$B$2:$B$2006,"&lt;"&amp;9000)*IF($C$6=Valideringer!$C$34,1,0)</f>
        <v>0</v>
      </c>
      <c r="I27" s="220">
        <f t="shared" ca="1" si="3"/>
        <v>0</v>
      </c>
      <c r="J27" s="220">
        <f t="shared" ca="1" si="10"/>
        <v>0</v>
      </c>
      <c r="K27" s="219">
        <f t="shared" si="4"/>
        <v>0</v>
      </c>
      <c r="L27" s="220">
        <f t="shared" ca="1" si="5"/>
        <v>0</v>
      </c>
      <c r="M27" s="220">
        <f t="shared" ca="1" si="11"/>
        <v>0</v>
      </c>
      <c r="N27" s="36"/>
      <c r="P27" t="str">
        <f t="shared" si="7"/>
        <v>×</v>
      </c>
    </row>
    <row r="28" spans="1:16" x14ac:dyDescent="0.25">
      <c r="A28" s="127">
        <f t="shared" si="8"/>
        <v>239</v>
      </c>
      <c r="B28" s="420"/>
      <c r="C28" s="420"/>
      <c r="D28" s="244" t="str">
        <f>Valideringer!B49</f>
        <v xml:space="preserve">115. </v>
      </c>
      <c r="E28" s="219">
        <f>(SUMIFS('Underlag HB'!$C$2:$C$2006,'Underlag HB'!$G$2:$G$2006,$D28,'Underlag HB'!$F$2:$F$2006,$C$6,'Underlag HB'!$B$2:$B$2006,"&gt;="&amp;3000,'Underlag HB'!$B$2:$B$2006,"&lt;"&amp;4000)*IF($C$6=Valideringer!$C$34,0,1) +
SUMIFS('Underlag HB'!$C$2:$C$2006,'Underlag HB'!$G$2:$G$2006,$D28,'Underlag HB'!$B$2:$B$2006,"&gt;="&amp;3000,'Underlag HB'!$B$2:$B$2006,"&lt;"&amp;4000)*IF($C$6=Valideringer!$C$34,1,0))*-1</f>
        <v>0</v>
      </c>
      <c r="F28" s="220">
        <f t="shared" ca="1" si="1"/>
        <v>0</v>
      </c>
      <c r="G28" s="220">
        <f t="shared" ca="1" si="9"/>
        <v>0</v>
      </c>
      <c r="H28" s="219">
        <f>SUMIFS('Underlag HB'!$C$2:$C$2006,'Underlag HB'!$G$2:$G$2006,$D28,'Underlag HB'!$F$2:$F$2006,$C$6,'Underlag HB'!$B$2:$B$2006,"&gt;="&amp;4000,'Underlag HB'!$B$2:$B$2006,"&lt;"&amp;9000)*IF($C$6=Valideringer!$C$34,0,1) +
SUMIFS('Underlag HB'!$C$2:$C$2006,'Underlag HB'!$G$2:$G$2006,$D28,'Underlag HB'!$B$2:$B$2006,"&gt;="&amp;4000,'Underlag HB'!$B$2:$B$2006,"&lt;"&amp;9000)*IF($C$6=Valideringer!$C$34,1,0)</f>
        <v>0</v>
      </c>
      <c r="I28" s="220">
        <f t="shared" ca="1" si="3"/>
        <v>0</v>
      </c>
      <c r="J28" s="220">
        <f t="shared" ca="1" si="10"/>
        <v>0</v>
      </c>
      <c r="K28" s="219">
        <f t="shared" si="4"/>
        <v>0</v>
      </c>
      <c r="L28" s="220">
        <f t="shared" ca="1" si="5"/>
        <v>0</v>
      </c>
      <c r="M28" s="220">
        <f t="shared" ca="1" si="11"/>
        <v>0</v>
      </c>
      <c r="N28" s="36"/>
      <c r="P28" t="str">
        <f t="shared" si="7"/>
        <v>×</v>
      </c>
    </row>
    <row r="29" spans="1:16" x14ac:dyDescent="0.25">
      <c r="A29" s="127">
        <f t="shared" si="8"/>
        <v>246</v>
      </c>
      <c r="B29" s="420"/>
      <c r="C29" s="420"/>
      <c r="D29" s="244" t="str">
        <f>Valideringer!B50</f>
        <v xml:space="preserve">116. </v>
      </c>
      <c r="E29" s="219">
        <f>(SUMIFS('Underlag HB'!$C$2:$C$2006,'Underlag HB'!$G$2:$G$2006,$D29,'Underlag HB'!$F$2:$F$2006,$C$6,'Underlag HB'!$B$2:$B$2006,"&gt;="&amp;3000,'Underlag HB'!$B$2:$B$2006,"&lt;"&amp;4000)*IF($C$6=Valideringer!$C$34,0,1) +
SUMIFS('Underlag HB'!$C$2:$C$2006,'Underlag HB'!$G$2:$G$2006,$D29,'Underlag HB'!$B$2:$B$2006,"&gt;="&amp;3000,'Underlag HB'!$B$2:$B$2006,"&lt;"&amp;4000)*IF($C$6=Valideringer!$C$34,1,0))*-1</f>
        <v>0</v>
      </c>
      <c r="F29" s="220">
        <f t="shared" ca="1" si="1"/>
        <v>0</v>
      </c>
      <c r="G29" s="220">
        <f t="shared" ca="1" si="9"/>
        <v>0</v>
      </c>
      <c r="H29" s="219">
        <f>SUMIFS('Underlag HB'!$C$2:$C$2006,'Underlag HB'!$G$2:$G$2006,$D29,'Underlag HB'!$F$2:$F$2006,$C$6,'Underlag HB'!$B$2:$B$2006,"&gt;="&amp;4000,'Underlag HB'!$B$2:$B$2006,"&lt;"&amp;9000)*IF($C$6=Valideringer!$C$34,0,1) +
SUMIFS('Underlag HB'!$C$2:$C$2006,'Underlag HB'!$G$2:$G$2006,$D29,'Underlag HB'!$B$2:$B$2006,"&gt;="&amp;4000,'Underlag HB'!$B$2:$B$2006,"&lt;"&amp;9000)*IF($C$6=Valideringer!$C$34,1,0)</f>
        <v>0</v>
      </c>
      <c r="I29" s="220">
        <f t="shared" ca="1" si="3"/>
        <v>0</v>
      </c>
      <c r="J29" s="220">
        <f t="shared" ca="1" si="10"/>
        <v>0</v>
      </c>
      <c r="K29" s="219">
        <f t="shared" si="4"/>
        <v>0</v>
      </c>
      <c r="L29" s="220">
        <f t="shared" ca="1" si="5"/>
        <v>0</v>
      </c>
      <c r="M29" s="220">
        <f t="shared" ca="1" si="11"/>
        <v>0</v>
      </c>
      <c r="N29" s="36"/>
      <c r="P29" t="str">
        <f t="shared" si="7"/>
        <v>×</v>
      </c>
    </row>
    <row r="30" spans="1:16" x14ac:dyDescent="0.25">
      <c r="A30" s="127">
        <f t="shared" si="8"/>
        <v>253</v>
      </c>
      <c r="B30" s="420"/>
      <c r="C30" s="420"/>
      <c r="D30" s="244" t="str">
        <f>Valideringer!B51</f>
        <v xml:space="preserve">117. </v>
      </c>
      <c r="E30" s="219">
        <f>(SUMIFS('Underlag HB'!$C$2:$C$2006,'Underlag HB'!$G$2:$G$2006,$D30,'Underlag HB'!$F$2:$F$2006,$C$6,'Underlag HB'!$B$2:$B$2006,"&gt;="&amp;3000,'Underlag HB'!$B$2:$B$2006,"&lt;"&amp;4000)*IF($C$6=Valideringer!$C$34,0,1) +
SUMIFS('Underlag HB'!$C$2:$C$2006,'Underlag HB'!$G$2:$G$2006,$D30,'Underlag HB'!$B$2:$B$2006,"&gt;="&amp;3000,'Underlag HB'!$B$2:$B$2006,"&lt;"&amp;4000)*IF($C$6=Valideringer!$C$34,1,0))*-1</f>
        <v>0</v>
      </c>
      <c r="F30" s="220">
        <f t="shared" ca="1" si="1"/>
        <v>0</v>
      </c>
      <c r="G30" s="220">
        <f t="shared" ca="1" si="9"/>
        <v>0</v>
      </c>
      <c r="H30" s="219">
        <f>SUMIFS('Underlag HB'!$C$2:$C$2006,'Underlag HB'!$G$2:$G$2006,$D30,'Underlag HB'!$F$2:$F$2006,$C$6,'Underlag HB'!$B$2:$B$2006,"&gt;="&amp;4000,'Underlag HB'!$B$2:$B$2006,"&lt;"&amp;9000)*IF($C$6=Valideringer!$C$34,0,1) +
SUMIFS('Underlag HB'!$C$2:$C$2006,'Underlag HB'!$G$2:$G$2006,$D30,'Underlag HB'!$B$2:$B$2006,"&gt;="&amp;4000,'Underlag HB'!$B$2:$B$2006,"&lt;"&amp;9000)*IF($C$6=Valideringer!$C$34,1,0)</f>
        <v>0</v>
      </c>
      <c r="I30" s="220">
        <f t="shared" ca="1" si="3"/>
        <v>0</v>
      </c>
      <c r="J30" s="220">
        <f t="shared" ca="1" si="10"/>
        <v>0</v>
      </c>
      <c r="K30" s="219">
        <f t="shared" si="4"/>
        <v>0</v>
      </c>
      <c r="L30" s="220">
        <f t="shared" ca="1" si="5"/>
        <v>0</v>
      </c>
      <c r="M30" s="220">
        <f t="shared" ca="1" si="11"/>
        <v>0</v>
      </c>
      <c r="N30" s="36"/>
      <c r="P30" t="str">
        <f t="shared" si="7"/>
        <v>×</v>
      </c>
    </row>
    <row r="31" spans="1:16" x14ac:dyDescent="0.25">
      <c r="A31" s="127">
        <f t="shared" si="8"/>
        <v>260</v>
      </c>
      <c r="B31" s="420"/>
      <c r="C31" s="420"/>
      <c r="D31" s="244" t="str">
        <f>Valideringer!B52</f>
        <v xml:space="preserve">118. </v>
      </c>
      <c r="E31" s="219">
        <f>(SUMIFS('Underlag HB'!$C$2:$C$2006,'Underlag HB'!$G$2:$G$2006,$D31,'Underlag HB'!$F$2:$F$2006,$C$6,'Underlag HB'!$B$2:$B$2006,"&gt;="&amp;3000,'Underlag HB'!$B$2:$B$2006,"&lt;"&amp;4000)*IF($C$6=Valideringer!$C$34,0,1) +
SUMIFS('Underlag HB'!$C$2:$C$2006,'Underlag HB'!$G$2:$G$2006,$D31,'Underlag HB'!$B$2:$B$2006,"&gt;="&amp;3000,'Underlag HB'!$B$2:$B$2006,"&lt;"&amp;4000)*IF($C$6=Valideringer!$C$34,1,0))*-1</f>
        <v>0</v>
      </c>
      <c r="F31" s="220">
        <f t="shared" ca="1" si="1"/>
        <v>0</v>
      </c>
      <c r="G31" s="220">
        <f t="shared" ca="1" si="9"/>
        <v>0</v>
      </c>
      <c r="H31" s="219">
        <f>SUMIFS('Underlag HB'!$C$2:$C$2006,'Underlag HB'!$G$2:$G$2006,$D31,'Underlag HB'!$F$2:$F$2006,$C$6,'Underlag HB'!$B$2:$B$2006,"&gt;="&amp;4000,'Underlag HB'!$B$2:$B$2006,"&lt;"&amp;9000)*IF($C$6=Valideringer!$C$34,0,1) +
SUMIFS('Underlag HB'!$C$2:$C$2006,'Underlag HB'!$G$2:$G$2006,$D31,'Underlag HB'!$B$2:$B$2006,"&gt;="&amp;4000,'Underlag HB'!$B$2:$B$2006,"&lt;"&amp;9000)*IF($C$6=Valideringer!$C$34,1,0)</f>
        <v>0</v>
      </c>
      <c r="I31" s="220">
        <f t="shared" ca="1" si="3"/>
        <v>0</v>
      </c>
      <c r="J31" s="220">
        <f t="shared" ca="1" si="10"/>
        <v>0</v>
      </c>
      <c r="K31" s="219">
        <f t="shared" si="4"/>
        <v>0</v>
      </c>
      <c r="L31" s="220">
        <f t="shared" ca="1" si="5"/>
        <v>0</v>
      </c>
      <c r="M31" s="220">
        <f t="shared" ca="1" si="11"/>
        <v>0</v>
      </c>
      <c r="N31" s="36"/>
      <c r="P31" t="str">
        <f t="shared" si="7"/>
        <v>×</v>
      </c>
    </row>
    <row r="32" spans="1:16" x14ac:dyDescent="0.25">
      <c r="A32" s="127">
        <f t="shared" si="8"/>
        <v>267</v>
      </c>
      <c r="B32" s="420"/>
      <c r="C32" s="420"/>
      <c r="D32" s="244" t="str">
        <f>Valideringer!B53</f>
        <v xml:space="preserve">119. </v>
      </c>
      <c r="E32" s="219">
        <f>(SUMIFS('Underlag HB'!$C$2:$C$2006,'Underlag HB'!$G$2:$G$2006,$D32,'Underlag HB'!$F$2:$F$2006,$C$6,'Underlag HB'!$B$2:$B$2006,"&gt;="&amp;3000,'Underlag HB'!$B$2:$B$2006,"&lt;"&amp;4000)*IF($C$6=Valideringer!$C$34,0,1) +
SUMIFS('Underlag HB'!$C$2:$C$2006,'Underlag HB'!$G$2:$G$2006,$D32,'Underlag HB'!$B$2:$B$2006,"&gt;="&amp;3000,'Underlag HB'!$B$2:$B$2006,"&lt;"&amp;4000)*IF($C$6=Valideringer!$C$34,1,0))*-1</f>
        <v>0</v>
      </c>
      <c r="F32" s="220">
        <f t="shared" ca="1" si="1"/>
        <v>0</v>
      </c>
      <c r="G32" s="220">
        <f t="shared" ca="1" si="9"/>
        <v>0</v>
      </c>
      <c r="H32" s="219">
        <f>SUMIFS('Underlag HB'!$C$2:$C$2006,'Underlag HB'!$G$2:$G$2006,$D32,'Underlag HB'!$F$2:$F$2006,$C$6,'Underlag HB'!$B$2:$B$2006,"&gt;="&amp;4000,'Underlag HB'!$B$2:$B$2006,"&lt;"&amp;9000)*IF($C$6=Valideringer!$C$34,0,1) +
SUMIFS('Underlag HB'!$C$2:$C$2006,'Underlag HB'!$G$2:$G$2006,$D32,'Underlag HB'!$B$2:$B$2006,"&gt;="&amp;4000,'Underlag HB'!$B$2:$B$2006,"&lt;"&amp;9000)*IF($C$6=Valideringer!$C$34,1,0)</f>
        <v>0</v>
      </c>
      <c r="I32" s="220">
        <f t="shared" ca="1" si="3"/>
        <v>0</v>
      </c>
      <c r="J32" s="220">
        <f t="shared" ca="1" si="10"/>
        <v>0</v>
      </c>
      <c r="K32" s="219">
        <f t="shared" si="4"/>
        <v>0</v>
      </c>
      <c r="L32" s="220">
        <f t="shared" ca="1" si="5"/>
        <v>0</v>
      </c>
      <c r="M32" s="220">
        <f t="shared" ca="1" si="11"/>
        <v>0</v>
      </c>
      <c r="N32" s="36"/>
      <c r="P32" t="str">
        <f t="shared" si="7"/>
        <v>×</v>
      </c>
    </row>
    <row r="33" spans="1:16" x14ac:dyDescent="0.25">
      <c r="A33" s="127">
        <f t="shared" si="8"/>
        <v>274</v>
      </c>
      <c r="B33" s="420"/>
      <c r="C33" s="420"/>
      <c r="D33" s="244" t="str">
        <f>Valideringer!B54</f>
        <v xml:space="preserve">120. </v>
      </c>
      <c r="E33" s="219">
        <f>(SUMIFS('Underlag HB'!$C$2:$C$2006,'Underlag HB'!$G$2:$G$2006,$D33,'Underlag HB'!$F$2:$F$2006,$C$6,'Underlag HB'!$B$2:$B$2006,"&gt;="&amp;3000,'Underlag HB'!$B$2:$B$2006,"&lt;"&amp;4000)*IF($C$6=Valideringer!$C$34,0,1) +
SUMIFS('Underlag HB'!$C$2:$C$2006,'Underlag HB'!$G$2:$G$2006,$D33,'Underlag HB'!$B$2:$B$2006,"&gt;="&amp;3000,'Underlag HB'!$B$2:$B$2006,"&lt;"&amp;4000)*IF($C$6=Valideringer!$C$34,1,0))*-1</f>
        <v>0</v>
      </c>
      <c r="F33" s="220">
        <f t="shared" ca="1" si="1"/>
        <v>0</v>
      </c>
      <c r="G33" s="220">
        <f t="shared" ca="1" si="9"/>
        <v>0</v>
      </c>
      <c r="H33" s="219">
        <f>SUMIFS('Underlag HB'!$C$2:$C$2006,'Underlag HB'!$G$2:$G$2006,$D33,'Underlag HB'!$F$2:$F$2006,$C$6,'Underlag HB'!$B$2:$B$2006,"&gt;="&amp;4000,'Underlag HB'!$B$2:$B$2006,"&lt;"&amp;9000)*IF($C$6=Valideringer!$C$34,0,1) +
SUMIFS('Underlag HB'!$C$2:$C$2006,'Underlag HB'!$G$2:$G$2006,$D33,'Underlag HB'!$B$2:$B$2006,"&gt;="&amp;4000,'Underlag HB'!$B$2:$B$2006,"&lt;"&amp;9000)*IF($C$6=Valideringer!$C$34,1,0)</f>
        <v>0</v>
      </c>
      <c r="I33" s="220">
        <f t="shared" ca="1" si="3"/>
        <v>0</v>
      </c>
      <c r="J33" s="220">
        <f t="shared" ca="1" si="10"/>
        <v>0</v>
      </c>
      <c r="K33" s="219">
        <f t="shared" si="4"/>
        <v>0</v>
      </c>
      <c r="L33" s="220">
        <f t="shared" ca="1" si="5"/>
        <v>0</v>
      </c>
      <c r="M33" s="220">
        <f t="shared" ca="1" si="11"/>
        <v>0</v>
      </c>
      <c r="N33" s="36"/>
      <c r="P33" t="str">
        <f t="shared" si="7"/>
        <v>×</v>
      </c>
    </row>
    <row r="34" spans="1:16" x14ac:dyDescent="0.25">
      <c r="A34" s="127">
        <f t="shared" si="8"/>
        <v>281</v>
      </c>
      <c r="B34" s="420"/>
      <c r="C34" s="420"/>
      <c r="D34" s="244" t="str">
        <f>Valideringer!B55</f>
        <v xml:space="preserve">121. </v>
      </c>
      <c r="E34" s="219">
        <f>(SUMIFS('Underlag HB'!$C$2:$C$2006,'Underlag HB'!$G$2:$G$2006,$D34,'Underlag HB'!$F$2:$F$2006,$C$6,'Underlag HB'!$B$2:$B$2006,"&gt;="&amp;3000,'Underlag HB'!$B$2:$B$2006,"&lt;"&amp;4000)*IF($C$6=Valideringer!$C$34,0,1) +
SUMIFS('Underlag HB'!$C$2:$C$2006,'Underlag HB'!$G$2:$G$2006,$D34,'Underlag HB'!$B$2:$B$2006,"&gt;="&amp;3000,'Underlag HB'!$B$2:$B$2006,"&lt;"&amp;4000)*IF($C$6=Valideringer!$C$34,1,0))*-1</f>
        <v>0</v>
      </c>
      <c r="F34" s="220">
        <f t="shared" ca="1" si="1"/>
        <v>0</v>
      </c>
      <c r="G34" s="220">
        <f t="shared" ca="1" si="9"/>
        <v>0</v>
      </c>
      <c r="H34" s="219">
        <f>SUMIFS('Underlag HB'!$C$2:$C$2006,'Underlag HB'!$G$2:$G$2006,$D34,'Underlag HB'!$F$2:$F$2006,$C$6,'Underlag HB'!$B$2:$B$2006,"&gt;="&amp;4000,'Underlag HB'!$B$2:$B$2006,"&lt;"&amp;9000)*IF($C$6=Valideringer!$C$34,0,1) +
SUMIFS('Underlag HB'!$C$2:$C$2006,'Underlag HB'!$G$2:$G$2006,$D34,'Underlag HB'!$B$2:$B$2006,"&gt;="&amp;4000,'Underlag HB'!$B$2:$B$2006,"&lt;"&amp;9000)*IF($C$6=Valideringer!$C$34,1,0)</f>
        <v>0</v>
      </c>
      <c r="I34" s="220">
        <f t="shared" ca="1" si="3"/>
        <v>0</v>
      </c>
      <c r="J34" s="220">
        <f t="shared" ca="1" si="10"/>
        <v>0</v>
      </c>
      <c r="K34" s="219">
        <f t="shared" si="4"/>
        <v>0</v>
      </c>
      <c r="L34" s="220">
        <f t="shared" ca="1" si="5"/>
        <v>0</v>
      </c>
      <c r="M34" s="220">
        <f t="shared" ca="1" si="11"/>
        <v>0</v>
      </c>
      <c r="N34" s="36"/>
      <c r="P34" t="str">
        <f t="shared" si="7"/>
        <v>×</v>
      </c>
    </row>
    <row r="35" spans="1:16" x14ac:dyDescent="0.25">
      <c r="A35" s="127">
        <f t="shared" si="8"/>
        <v>288</v>
      </c>
      <c r="B35" s="420"/>
      <c r="C35" s="420"/>
      <c r="D35" s="244" t="str">
        <f>Valideringer!B56</f>
        <v xml:space="preserve">122. </v>
      </c>
      <c r="E35" s="219">
        <f>(SUMIFS('Underlag HB'!$C$2:$C$2006,'Underlag HB'!$G$2:$G$2006,$D35,'Underlag HB'!$F$2:$F$2006,$C$6,'Underlag HB'!$B$2:$B$2006,"&gt;="&amp;3000,'Underlag HB'!$B$2:$B$2006,"&lt;"&amp;4000)*IF($C$6=Valideringer!$C$34,0,1) +
SUMIFS('Underlag HB'!$C$2:$C$2006,'Underlag HB'!$G$2:$G$2006,$D35,'Underlag HB'!$B$2:$B$2006,"&gt;="&amp;3000,'Underlag HB'!$B$2:$B$2006,"&lt;"&amp;4000)*IF($C$6=Valideringer!$C$34,1,0))*-1</f>
        <v>0</v>
      </c>
      <c r="F35" s="220">
        <f t="shared" ca="1" si="1"/>
        <v>0</v>
      </c>
      <c r="G35" s="220">
        <f t="shared" ca="1" si="9"/>
        <v>0</v>
      </c>
      <c r="H35" s="219">
        <f>SUMIFS('Underlag HB'!$C$2:$C$2006,'Underlag HB'!$G$2:$G$2006,$D35,'Underlag HB'!$F$2:$F$2006,$C$6,'Underlag HB'!$B$2:$B$2006,"&gt;="&amp;4000,'Underlag HB'!$B$2:$B$2006,"&lt;"&amp;9000)*IF($C$6=Valideringer!$C$34,0,1) +
SUMIFS('Underlag HB'!$C$2:$C$2006,'Underlag HB'!$G$2:$G$2006,$D35,'Underlag HB'!$B$2:$B$2006,"&gt;="&amp;4000,'Underlag HB'!$B$2:$B$2006,"&lt;"&amp;9000)*IF($C$6=Valideringer!$C$34,1,0)</f>
        <v>0</v>
      </c>
      <c r="I35" s="220">
        <f t="shared" ca="1" si="3"/>
        <v>0</v>
      </c>
      <c r="J35" s="220">
        <f t="shared" ca="1" si="10"/>
        <v>0</v>
      </c>
      <c r="K35" s="219">
        <f t="shared" si="4"/>
        <v>0</v>
      </c>
      <c r="L35" s="220">
        <f t="shared" ca="1" si="5"/>
        <v>0</v>
      </c>
      <c r="M35" s="220">
        <f t="shared" ca="1" si="11"/>
        <v>0</v>
      </c>
      <c r="N35" s="36"/>
      <c r="P35" t="str">
        <f t="shared" si="7"/>
        <v>×</v>
      </c>
    </row>
    <row r="36" spans="1:16" x14ac:dyDescent="0.25">
      <c r="A36" s="127">
        <f t="shared" si="8"/>
        <v>295</v>
      </c>
      <c r="B36" s="420"/>
      <c r="C36" s="420"/>
      <c r="D36" s="244" t="str">
        <f>Valideringer!B57</f>
        <v xml:space="preserve">123. </v>
      </c>
      <c r="E36" s="219">
        <f>(SUMIFS('Underlag HB'!$C$2:$C$2006,'Underlag HB'!$G$2:$G$2006,$D36,'Underlag HB'!$F$2:$F$2006,$C$6,'Underlag HB'!$B$2:$B$2006,"&gt;="&amp;3000,'Underlag HB'!$B$2:$B$2006,"&lt;"&amp;4000)*IF($C$6=Valideringer!$C$34,0,1) +
SUMIFS('Underlag HB'!$C$2:$C$2006,'Underlag HB'!$G$2:$G$2006,$D36,'Underlag HB'!$B$2:$B$2006,"&gt;="&amp;3000,'Underlag HB'!$B$2:$B$2006,"&lt;"&amp;4000)*IF($C$6=Valideringer!$C$34,1,0))*-1</f>
        <v>0</v>
      </c>
      <c r="F36" s="220">
        <f t="shared" ca="1" si="1"/>
        <v>0</v>
      </c>
      <c r="G36" s="220">
        <f t="shared" ref="G36:G47" ca="1" si="12">E36-F36</f>
        <v>0</v>
      </c>
      <c r="H36" s="219">
        <f>SUMIFS('Underlag HB'!$C$2:$C$2006,'Underlag HB'!$G$2:$G$2006,$D36,'Underlag HB'!$F$2:$F$2006,$C$6,'Underlag HB'!$B$2:$B$2006,"&gt;="&amp;4000,'Underlag HB'!$B$2:$B$2006,"&lt;"&amp;9000)*IF($C$6=Valideringer!$C$34,0,1) +
SUMIFS('Underlag HB'!$C$2:$C$2006,'Underlag HB'!$G$2:$G$2006,$D36,'Underlag HB'!$B$2:$B$2006,"&gt;="&amp;4000,'Underlag HB'!$B$2:$B$2006,"&lt;"&amp;9000)*IF($C$6=Valideringer!$C$34,1,0)</f>
        <v>0</v>
      </c>
      <c r="I36" s="220">
        <f t="shared" ca="1" si="3"/>
        <v>0</v>
      </c>
      <c r="J36" s="220">
        <f t="shared" ref="J36:J47" ca="1" si="13">H36-I36</f>
        <v>0</v>
      </c>
      <c r="K36" s="219">
        <f t="shared" si="4"/>
        <v>0</v>
      </c>
      <c r="L36" s="220">
        <f t="shared" ca="1" si="5"/>
        <v>0</v>
      </c>
      <c r="M36" s="220">
        <f t="shared" ref="M36:M47" ca="1" si="14">K36-L36</f>
        <v>0</v>
      </c>
      <c r="N36" s="36"/>
      <c r="P36" t="str">
        <f t="shared" si="7"/>
        <v>×</v>
      </c>
    </row>
    <row r="37" spans="1:16" x14ac:dyDescent="0.25">
      <c r="A37" s="127">
        <f t="shared" si="8"/>
        <v>302</v>
      </c>
      <c r="B37" s="420"/>
      <c r="C37" s="420"/>
      <c r="D37" s="244" t="str">
        <f>Valideringer!B58</f>
        <v xml:space="preserve">124. </v>
      </c>
      <c r="E37" s="219">
        <f>(SUMIFS('Underlag HB'!$C$2:$C$2006,'Underlag HB'!$G$2:$G$2006,$D37,'Underlag HB'!$F$2:$F$2006,$C$6,'Underlag HB'!$B$2:$B$2006,"&gt;="&amp;3000,'Underlag HB'!$B$2:$B$2006,"&lt;"&amp;4000)*IF($C$6=Valideringer!$C$34,0,1) +
SUMIFS('Underlag HB'!$C$2:$C$2006,'Underlag HB'!$G$2:$G$2006,$D37,'Underlag HB'!$B$2:$B$2006,"&gt;="&amp;3000,'Underlag HB'!$B$2:$B$2006,"&lt;"&amp;4000)*IF($C$6=Valideringer!$C$34,1,0))*-1</f>
        <v>0</v>
      </c>
      <c r="F37" s="220">
        <f t="shared" ca="1" si="1"/>
        <v>0</v>
      </c>
      <c r="G37" s="220">
        <f t="shared" ca="1" si="12"/>
        <v>0</v>
      </c>
      <c r="H37" s="219">
        <f>SUMIFS('Underlag HB'!$C$2:$C$2006,'Underlag HB'!$G$2:$G$2006,$D37,'Underlag HB'!$F$2:$F$2006,$C$6,'Underlag HB'!$B$2:$B$2006,"&gt;="&amp;4000,'Underlag HB'!$B$2:$B$2006,"&lt;"&amp;9000)*IF($C$6=Valideringer!$C$34,0,1) +
SUMIFS('Underlag HB'!$C$2:$C$2006,'Underlag HB'!$G$2:$G$2006,$D37,'Underlag HB'!$B$2:$B$2006,"&gt;="&amp;4000,'Underlag HB'!$B$2:$B$2006,"&lt;"&amp;9000)*IF($C$6=Valideringer!$C$34,1,0)</f>
        <v>0</v>
      </c>
      <c r="I37" s="220">
        <f t="shared" ca="1" si="3"/>
        <v>0</v>
      </c>
      <c r="J37" s="220">
        <f t="shared" ca="1" si="13"/>
        <v>0</v>
      </c>
      <c r="K37" s="219">
        <f t="shared" si="4"/>
        <v>0</v>
      </c>
      <c r="L37" s="220">
        <f t="shared" ca="1" si="5"/>
        <v>0</v>
      </c>
      <c r="M37" s="220">
        <f t="shared" ca="1" si="14"/>
        <v>0</v>
      </c>
      <c r="N37" s="36"/>
      <c r="P37" t="str">
        <f t="shared" si="7"/>
        <v>×</v>
      </c>
    </row>
    <row r="38" spans="1:16" x14ac:dyDescent="0.25">
      <c r="A38" s="127">
        <f t="shared" si="8"/>
        <v>309</v>
      </c>
      <c r="B38" s="420"/>
      <c r="C38" s="420"/>
      <c r="D38" s="244" t="str">
        <f>Valideringer!B59</f>
        <v xml:space="preserve">125. </v>
      </c>
      <c r="E38" s="219">
        <f>(SUMIFS('Underlag HB'!$C$2:$C$2006,'Underlag HB'!$G$2:$G$2006,$D38,'Underlag HB'!$F$2:$F$2006,$C$6,'Underlag HB'!$B$2:$B$2006,"&gt;="&amp;3000,'Underlag HB'!$B$2:$B$2006,"&lt;"&amp;4000)*IF($C$6=Valideringer!$C$34,0,1) +
SUMIFS('Underlag HB'!$C$2:$C$2006,'Underlag HB'!$G$2:$G$2006,$D38,'Underlag HB'!$B$2:$B$2006,"&gt;="&amp;3000,'Underlag HB'!$B$2:$B$2006,"&lt;"&amp;4000)*IF($C$6=Valideringer!$C$34,1,0))*-1</f>
        <v>0</v>
      </c>
      <c r="F38" s="220">
        <f t="shared" ca="1" si="1"/>
        <v>0</v>
      </c>
      <c r="G38" s="220">
        <f t="shared" ca="1" si="12"/>
        <v>0</v>
      </c>
      <c r="H38" s="219">
        <f>SUMIFS('Underlag HB'!$C$2:$C$2006,'Underlag HB'!$G$2:$G$2006,$D38,'Underlag HB'!$F$2:$F$2006,$C$6,'Underlag HB'!$B$2:$B$2006,"&gt;="&amp;4000,'Underlag HB'!$B$2:$B$2006,"&lt;"&amp;9000)*IF($C$6=Valideringer!$C$34,0,1) +
SUMIFS('Underlag HB'!$C$2:$C$2006,'Underlag HB'!$G$2:$G$2006,$D38,'Underlag HB'!$B$2:$B$2006,"&gt;="&amp;4000,'Underlag HB'!$B$2:$B$2006,"&lt;"&amp;9000)*IF($C$6=Valideringer!$C$34,1,0)</f>
        <v>0</v>
      </c>
      <c r="I38" s="220">
        <f t="shared" ca="1" si="3"/>
        <v>0</v>
      </c>
      <c r="J38" s="220">
        <f t="shared" ca="1" si="13"/>
        <v>0</v>
      </c>
      <c r="K38" s="219">
        <f t="shared" si="4"/>
        <v>0</v>
      </c>
      <c r="L38" s="220">
        <f t="shared" ca="1" si="5"/>
        <v>0</v>
      </c>
      <c r="M38" s="220">
        <f t="shared" ca="1" si="14"/>
        <v>0</v>
      </c>
      <c r="N38" s="36"/>
      <c r="P38" t="str">
        <f t="shared" si="7"/>
        <v>×</v>
      </c>
    </row>
    <row r="39" spans="1:16" x14ac:dyDescent="0.25">
      <c r="A39" s="127">
        <f t="shared" si="8"/>
        <v>316</v>
      </c>
      <c r="B39" s="420"/>
      <c r="C39" s="420"/>
      <c r="D39" s="244" t="str">
        <f>Valideringer!B60</f>
        <v xml:space="preserve">126. </v>
      </c>
      <c r="E39" s="219">
        <f>(SUMIFS('Underlag HB'!$C$2:$C$2006,'Underlag HB'!$G$2:$G$2006,$D39,'Underlag HB'!$F$2:$F$2006,$C$6,'Underlag HB'!$B$2:$B$2006,"&gt;="&amp;3000,'Underlag HB'!$B$2:$B$2006,"&lt;"&amp;4000)*IF($C$6=Valideringer!$C$34,0,1) +
SUMIFS('Underlag HB'!$C$2:$C$2006,'Underlag HB'!$G$2:$G$2006,$D39,'Underlag HB'!$B$2:$B$2006,"&gt;="&amp;3000,'Underlag HB'!$B$2:$B$2006,"&lt;"&amp;4000)*IF($C$6=Valideringer!$C$34,1,0))*-1</f>
        <v>0</v>
      </c>
      <c r="F39" s="220">
        <f t="shared" ca="1" si="1"/>
        <v>0</v>
      </c>
      <c r="G39" s="220">
        <f t="shared" ca="1" si="12"/>
        <v>0</v>
      </c>
      <c r="H39" s="219">
        <f>SUMIFS('Underlag HB'!$C$2:$C$2006,'Underlag HB'!$G$2:$G$2006,$D39,'Underlag HB'!$F$2:$F$2006,$C$6,'Underlag HB'!$B$2:$B$2006,"&gt;="&amp;4000,'Underlag HB'!$B$2:$B$2006,"&lt;"&amp;9000)*IF($C$6=Valideringer!$C$34,0,1) +
SUMIFS('Underlag HB'!$C$2:$C$2006,'Underlag HB'!$G$2:$G$2006,$D39,'Underlag HB'!$B$2:$B$2006,"&gt;="&amp;4000,'Underlag HB'!$B$2:$B$2006,"&lt;"&amp;9000)*IF($C$6=Valideringer!$C$34,1,0)</f>
        <v>0</v>
      </c>
      <c r="I39" s="220">
        <f t="shared" ca="1" si="3"/>
        <v>0</v>
      </c>
      <c r="J39" s="220">
        <f t="shared" ca="1" si="13"/>
        <v>0</v>
      </c>
      <c r="K39" s="219">
        <f t="shared" si="4"/>
        <v>0</v>
      </c>
      <c r="L39" s="220">
        <f t="shared" ca="1" si="5"/>
        <v>0</v>
      </c>
      <c r="M39" s="220">
        <f t="shared" ca="1" si="14"/>
        <v>0</v>
      </c>
      <c r="N39" s="36"/>
      <c r="P39" t="str">
        <f t="shared" si="7"/>
        <v>×</v>
      </c>
    </row>
    <row r="40" spans="1:16" x14ac:dyDescent="0.25">
      <c r="A40" s="127">
        <f t="shared" si="8"/>
        <v>323</v>
      </c>
      <c r="B40" s="420"/>
      <c r="C40" s="420"/>
      <c r="D40" s="244" t="str">
        <f>Valideringer!B61</f>
        <v xml:space="preserve">127. </v>
      </c>
      <c r="E40" s="219">
        <f>(SUMIFS('Underlag HB'!$C$2:$C$2006,'Underlag HB'!$G$2:$G$2006,$D40,'Underlag HB'!$F$2:$F$2006,$C$6,'Underlag HB'!$B$2:$B$2006,"&gt;="&amp;3000,'Underlag HB'!$B$2:$B$2006,"&lt;"&amp;4000)*IF($C$6=Valideringer!$C$34,0,1) +
SUMIFS('Underlag HB'!$C$2:$C$2006,'Underlag HB'!$G$2:$G$2006,$D40,'Underlag HB'!$B$2:$B$2006,"&gt;="&amp;3000,'Underlag HB'!$B$2:$B$2006,"&lt;"&amp;4000)*IF($C$6=Valideringer!$C$34,1,0))*-1</f>
        <v>0</v>
      </c>
      <c r="F40" s="220">
        <f t="shared" ca="1" si="1"/>
        <v>0</v>
      </c>
      <c r="G40" s="220">
        <f t="shared" ca="1" si="12"/>
        <v>0</v>
      </c>
      <c r="H40" s="219">
        <f>SUMIFS('Underlag HB'!$C$2:$C$2006,'Underlag HB'!$G$2:$G$2006,$D40,'Underlag HB'!$F$2:$F$2006,$C$6,'Underlag HB'!$B$2:$B$2006,"&gt;="&amp;4000,'Underlag HB'!$B$2:$B$2006,"&lt;"&amp;9000)*IF($C$6=Valideringer!$C$34,0,1) +
SUMIFS('Underlag HB'!$C$2:$C$2006,'Underlag HB'!$G$2:$G$2006,$D40,'Underlag HB'!$B$2:$B$2006,"&gt;="&amp;4000,'Underlag HB'!$B$2:$B$2006,"&lt;"&amp;9000)*IF($C$6=Valideringer!$C$34,1,0)</f>
        <v>0</v>
      </c>
      <c r="I40" s="220">
        <f t="shared" ca="1" si="3"/>
        <v>0</v>
      </c>
      <c r="J40" s="220">
        <f t="shared" ca="1" si="13"/>
        <v>0</v>
      </c>
      <c r="K40" s="219">
        <f t="shared" si="4"/>
        <v>0</v>
      </c>
      <c r="L40" s="220">
        <f t="shared" ca="1" si="5"/>
        <v>0</v>
      </c>
      <c r="M40" s="220">
        <f t="shared" ca="1" si="14"/>
        <v>0</v>
      </c>
      <c r="N40" s="36"/>
      <c r="P40" t="str">
        <f t="shared" si="7"/>
        <v>×</v>
      </c>
    </row>
    <row r="41" spans="1:16" x14ac:dyDescent="0.25">
      <c r="A41" s="127">
        <f t="shared" si="8"/>
        <v>330</v>
      </c>
      <c r="B41" s="420"/>
      <c r="C41" s="420"/>
      <c r="D41" s="244" t="str">
        <f>Valideringer!B62</f>
        <v xml:space="preserve">128. </v>
      </c>
      <c r="E41" s="219">
        <f>(SUMIFS('Underlag HB'!$C$2:$C$2006,'Underlag HB'!$G$2:$G$2006,$D41,'Underlag HB'!$F$2:$F$2006,$C$6,'Underlag HB'!$B$2:$B$2006,"&gt;="&amp;3000,'Underlag HB'!$B$2:$B$2006,"&lt;"&amp;4000)*IF($C$6=Valideringer!$C$34,0,1) +
SUMIFS('Underlag HB'!$C$2:$C$2006,'Underlag HB'!$G$2:$G$2006,$D41,'Underlag HB'!$B$2:$B$2006,"&gt;="&amp;3000,'Underlag HB'!$B$2:$B$2006,"&lt;"&amp;4000)*IF($C$6=Valideringer!$C$34,1,0))*-1</f>
        <v>0</v>
      </c>
      <c r="F41" s="220">
        <f t="shared" ca="1" si="1"/>
        <v>0</v>
      </c>
      <c r="G41" s="220">
        <f t="shared" ca="1" si="12"/>
        <v>0</v>
      </c>
      <c r="H41" s="219">
        <f>SUMIFS('Underlag HB'!$C$2:$C$2006,'Underlag HB'!$G$2:$G$2006,$D41,'Underlag HB'!$F$2:$F$2006,$C$6,'Underlag HB'!$B$2:$B$2006,"&gt;="&amp;4000,'Underlag HB'!$B$2:$B$2006,"&lt;"&amp;9000)*IF($C$6=Valideringer!$C$34,0,1) +
SUMIFS('Underlag HB'!$C$2:$C$2006,'Underlag HB'!$G$2:$G$2006,$D41,'Underlag HB'!$B$2:$B$2006,"&gt;="&amp;4000,'Underlag HB'!$B$2:$B$2006,"&lt;"&amp;9000)*IF($C$6=Valideringer!$C$34,1,0)</f>
        <v>0</v>
      </c>
      <c r="I41" s="220">
        <f t="shared" ca="1" si="3"/>
        <v>0</v>
      </c>
      <c r="J41" s="220">
        <f t="shared" ca="1" si="13"/>
        <v>0</v>
      </c>
      <c r="K41" s="219">
        <f t="shared" si="4"/>
        <v>0</v>
      </c>
      <c r="L41" s="220">
        <f t="shared" ca="1" si="5"/>
        <v>0</v>
      </c>
      <c r="M41" s="220">
        <f t="shared" ca="1" si="14"/>
        <v>0</v>
      </c>
      <c r="N41" s="36"/>
      <c r="P41" t="str">
        <f t="shared" si="7"/>
        <v>×</v>
      </c>
    </row>
    <row r="42" spans="1:16" x14ac:dyDescent="0.25">
      <c r="A42" s="127">
        <f t="shared" si="8"/>
        <v>337</v>
      </c>
      <c r="B42" s="420"/>
      <c r="C42" s="420"/>
      <c r="D42" s="244" t="str">
        <f>Valideringer!B63</f>
        <v xml:space="preserve">129. </v>
      </c>
      <c r="E42" s="219">
        <f>(SUMIFS('Underlag HB'!$C$2:$C$2006,'Underlag HB'!$G$2:$G$2006,$D42,'Underlag HB'!$F$2:$F$2006,$C$6,'Underlag HB'!$B$2:$B$2006,"&gt;="&amp;3000,'Underlag HB'!$B$2:$B$2006,"&lt;"&amp;4000)*IF($C$6=Valideringer!$C$34,0,1) +
SUMIFS('Underlag HB'!$C$2:$C$2006,'Underlag HB'!$G$2:$G$2006,$D42,'Underlag HB'!$B$2:$B$2006,"&gt;="&amp;3000,'Underlag HB'!$B$2:$B$2006,"&lt;"&amp;4000)*IF($C$6=Valideringer!$C$34,1,0))*-1</f>
        <v>0</v>
      </c>
      <c r="F42" s="220">
        <f t="shared" ca="1" si="1"/>
        <v>0</v>
      </c>
      <c r="G42" s="220">
        <f t="shared" ca="1" si="12"/>
        <v>0</v>
      </c>
      <c r="H42" s="219">
        <f>SUMIFS('Underlag HB'!$C$2:$C$2006,'Underlag HB'!$G$2:$G$2006,$D42,'Underlag HB'!$F$2:$F$2006,$C$6,'Underlag HB'!$B$2:$B$2006,"&gt;="&amp;4000,'Underlag HB'!$B$2:$B$2006,"&lt;"&amp;9000)*IF($C$6=Valideringer!$C$34,0,1) +
SUMIFS('Underlag HB'!$C$2:$C$2006,'Underlag HB'!$G$2:$G$2006,$D42,'Underlag HB'!$B$2:$B$2006,"&gt;="&amp;4000,'Underlag HB'!$B$2:$B$2006,"&lt;"&amp;9000)*IF($C$6=Valideringer!$C$34,1,0)</f>
        <v>0</v>
      </c>
      <c r="I42" s="220">
        <f t="shared" ca="1" si="3"/>
        <v>0</v>
      </c>
      <c r="J42" s="220">
        <f t="shared" ca="1" si="13"/>
        <v>0</v>
      </c>
      <c r="K42" s="219">
        <f t="shared" si="4"/>
        <v>0</v>
      </c>
      <c r="L42" s="220">
        <f t="shared" ca="1" si="5"/>
        <v>0</v>
      </c>
      <c r="M42" s="220">
        <f t="shared" ca="1" si="14"/>
        <v>0</v>
      </c>
      <c r="N42" s="36"/>
      <c r="P42" t="str">
        <f t="shared" si="7"/>
        <v>×</v>
      </c>
    </row>
    <row r="43" spans="1:16" x14ac:dyDescent="0.25">
      <c r="A43" s="127">
        <f t="shared" si="8"/>
        <v>344</v>
      </c>
      <c r="B43" s="420"/>
      <c r="C43" s="420"/>
      <c r="D43" s="244" t="str">
        <f>Valideringer!B64</f>
        <v xml:space="preserve">130. </v>
      </c>
      <c r="E43" s="219">
        <f>(SUMIFS('Underlag HB'!$C$2:$C$2006,'Underlag HB'!$G$2:$G$2006,$D43,'Underlag HB'!$F$2:$F$2006,$C$6,'Underlag HB'!$B$2:$B$2006,"&gt;="&amp;3000,'Underlag HB'!$B$2:$B$2006,"&lt;"&amp;4000)*IF($C$6=Valideringer!$C$34,0,1) +
SUMIFS('Underlag HB'!$C$2:$C$2006,'Underlag HB'!$G$2:$G$2006,$D43,'Underlag HB'!$B$2:$B$2006,"&gt;="&amp;3000,'Underlag HB'!$B$2:$B$2006,"&lt;"&amp;4000)*IF($C$6=Valideringer!$C$34,1,0))*-1</f>
        <v>0</v>
      </c>
      <c r="F43" s="220">
        <f t="shared" ca="1" si="1"/>
        <v>0</v>
      </c>
      <c r="G43" s="220">
        <f t="shared" ca="1" si="12"/>
        <v>0</v>
      </c>
      <c r="H43" s="219">
        <f>SUMIFS('Underlag HB'!$C$2:$C$2006,'Underlag HB'!$G$2:$G$2006,$D43,'Underlag HB'!$F$2:$F$2006,$C$6,'Underlag HB'!$B$2:$B$2006,"&gt;="&amp;4000,'Underlag HB'!$B$2:$B$2006,"&lt;"&amp;9000)*IF($C$6=Valideringer!$C$34,0,1) +
SUMIFS('Underlag HB'!$C$2:$C$2006,'Underlag HB'!$G$2:$G$2006,$D43,'Underlag HB'!$B$2:$B$2006,"&gt;="&amp;4000,'Underlag HB'!$B$2:$B$2006,"&lt;"&amp;9000)*IF($C$6=Valideringer!$C$34,1,0)</f>
        <v>0</v>
      </c>
      <c r="I43" s="220">
        <f t="shared" ca="1" si="3"/>
        <v>0</v>
      </c>
      <c r="J43" s="220">
        <f t="shared" ca="1" si="13"/>
        <v>0</v>
      </c>
      <c r="K43" s="219">
        <f t="shared" si="4"/>
        <v>0</v>
      </c>
      <c r="L43" s="220">
        <f t="shared" ca="1" si="5"/>
        <v>0</v>
      </c>
      <c r="M43" s="220">
        <f t="shared" ca="1" si="14"/>
        <v>0</v>
      </c>
      <c r="N43" s="36"/>
      <c r="P43" t="str">
        <f t="shared" si="7"/>
        <v>×</v>
      </c>
    </row>
    <row r="44" spans="1:16" x14ac:dyDescent="0.25">
      <c r="A44" s="127">
        <f t="shared" si="8"/>
        <v>351</v>
      </c>
      <c r="B44" s="420"/>
      <c r="C44" s="420"/>
      <c r="D44" s="244" t="str">
        <f>Valideringer!B65</f>
        <v xml:space="preserve">131. </v>
      </c>
      <c r="E44" s="219">
        <f>(SUMIFS('Underlag HB'!$C$2:$C$2006,'Underlag HB'!$G$2:$G$2006,$D44,'Underlag HB'!$F$2:$F$2006,$C$6,'Underlag HB'!$B$2:$B$2006,"&gt;="&amp;3000,'Underlag HB'!$B$2:$B$2006,"&lt;"&amp;4000)*IF($C$6=Valideringer!$C$34,0,1) +
SUMIFS('Underlag HB'!$C$2:$C$2006,'Underlag HB'!$G$2:$G$2006,$D44,'Underlag HB'!$B$2:$B$2006,"&gt;="&amp;3000,'Underlag HB'!$B$2:$B$2006,"&lt;"&amp;4000)*IF($C$6=Valideringer!$C$34,1,0))*-1</f>
        <v>0</v>
      </c>
      <c r="F44" s="220">
        <f t="shared" ca="1" si="1"/>
        <v>0</v>
      </c>
      <c r="G44" s="220">
        <f t="shared" ca="1" si="12"/>
        <v>0</v>
      </c>
      <c r="H44" s="219">
        <f>SUMIFS('Underlag HB'!$C$2:$C$2006,'Underlag HB'!$G$2:$G$2006,$D44,'Underlag HB'!$F$2:$F$2006,$C$6,'Underlag HB'!$B$2:$B$2006,"&gt;="&amp;4000,'Underlag HB'!$B$2:$B$2006,"&lt;"&amp;9000)*IF($C$6=Valideringer!$C$34,0,1) +
SUMIFS('Underlag HB'!$C$2:$C$2006,'Underlag HB'!$G$2:$G$2006,$D44,'Underlag HB'!$B$2:$B$2006,"&gt;="&amp;4000,'Underlag HB'!$B$2:$B$2006,"&lt;"&amp;9000)*IF($C$6=Valideringer!$C$34,1,0)</f>
        <v>0</v>
      </c>
      <c r="I44" s="220">
        <f t="shared" ca="1" si="3"/>
        <v>0</v>
      </c>
      <c r="J44" s="220">
        <f t="shared" ca="1" si="13"/>
        <v>0</v>
      </c>
      <c r="K44" s="219">
        <f t="shared" si="4"/>
        <v>0</v>
      </c>
      <c r="L44" s="220">
        <f t="shared" ca="1" si="5"/>
        <v>0</v>
      </c>
      <c r="M44" s="220">
        <f t="shared" ca="1" si="14"/>
        <v>0</v>
      </c>
      <c r="N44" s="36"/>
      <c r="P44" t="str">
        <f t="shared" si="7"/>
        <v>×</v>
      </c>
    </row>
    <row r="45" spans="1:16" x14ac:dyDescent="0.25">
      <c r="A45" s="127">
        <f t="shared" si="8"/>
        <v>358</v>
      </c>
      <c r="B45" s="420"/>
      <c r="C45" s="420"/>
      <c r="D45" s="244" t="str">
        <f>Valideringer!B66</f>
        <v xml:space="preserve">132. </v>
      </c>
      <c r="E45" s="219">
        <f>(SUMIFS('Underlag HB'!$C$2:$C$2006,'Underlag HB'!$G$2:$G$2006,$D45,'Underlag HB'!$F$2:$F$2006,$C$6,'Underlag HB'!$B$2:$B$2006,"&gt;="&amp;3000,'Underlag HB'!$B$2:$B$2006,"&lt;"&amp;4000)*IF($C$6=Valideringer!$C$34,0,1) +
SUMIFS('Underlag HB'!$C$2:$C$2006,'Underlag HB'!$G$2:$G$2006,$D45,'Underlag HB'!$B$2:$B$2006,"&gt;="&amp;3000,'Underlag HB'!$B$2:$B$2006,"&lt;"&amp;4000)*IF($C$6=Valideringer!$C$34,1,0))*-1</f>
        <v>0</v>
      </c>
      <c r="F45" s="220">
        <f t="shared" ca="1" si="1"/>
        <v>0</v>
      </c>
      <c r="G45" s="220">
        <f t="shared" ca="1" si="12"/>
        <v>0</v>
      </c>
      <c r="H45" s="219">
        <f>SUMIFS('Underlag HB'!$C$2:$C$2006,'Underlag HB'!$G$2:$G$2006,$D45,'Underlag HB'!$F$2:$F$2006,$C$6,'Underlag HB'!$B$2:$B$2006,"&gt;="&amp;4000,'Underlag HB'!$B$2:$B$2006,"&lt;"&amp;9000)*IF($C$6=Valideringer!$C$34,0,1) +
SUMIFS('Underlag HB'!$C$2:$C$2006,'Underlag HB'!$G$2:$G$2006,$D45,'Underlag HB'!$B$2:$B$2006,"&gt;="&amp;4000,'Underlag HB'!$B$2:$B$2006,"&lt;"&amp;9000)*IF($C$6=Valideringer!$C$34,1,0)</f>
        <v>0</v>
      </c>
      <c r="I45" s="220">
        <f t="shared" ca="1" si="3"/>
        <v>0</v>
      </c>
      <c r="J45" s="220">
        <f t="shared" ca="1" si="13"/>
        <v>0</v>
      </c>
      <c r="K45" s="219">
        <f t="shared" si="4"/>
        <v>0</v>
      </c>
      <c r="L45" s="220">
        <f t="shared" ca="1" si="5"/>
        <v>0</v>
      </c>
      <c r="M45" s="220">
        <f t="shared" ca="1" si="14"/>
        <v>0</v>
      </c>
      <c r="N45" s="36"/>
      <c r="P45" t="str">
        <f t="shared" si="7"/>
        <v>×</v>
      </c>
    </row>
    <row r="46" spans="1:16" x14ac:dyDescent="0.25">
      <c r="A46" s="127">
        <f t="shared" si="8"/>
        <v>365</v>
      </c>
      <c r="B46" s="420"/>
      <c r="C46" s="420"/>
      <c r="D46" s="244" t="str">
        <f>Valideringer!B67</f>
        <v xml:space="preserve">133. </v>
      </c>
      <c r="E46" s="219">
        <f>(SUMIFS('Underlag HB'!$C$2:$C$2006,'Underlag HB'!$G$2:$G$2006,$D46,'Underlag HB'!$F$2:$F$2006,$C$6,'Underlag HB'!$B$2:$B$2006,"&gt;="&amp;3000,'Underlag HB'!$B$2:$B$2006,"&lt;"&amp;4000)*IF($C$6=Valideringer!$C$34,0,1) +
SUMIFS('Underlag HB'!$C$2:$C$2006,'Underlag HB'!$G$2:$G$2006,$D46,'Underlag HB'!$B$2:$B$2006,"&gt;="&amp;3000,'Underlag HB'!$B$2:$B$2006,"&lt;"&amp;4000)*IF($C$6=Valideringer!$C$34,1,0))*-1</f>
        <v>0</v>
      </c>
      <c r="F46" s="220">
        <f t="shared" ca="1" si="1"/>
        <v>0</v>
      </c>
      <c r="G46" s="220">
        <f t="shared" ca="1" si="12"/>
        <v>0</v>
      </c>
      <c r="H46" s="219">
        <f>SUMIFS('Underlag HB'!$C$2:$C$2006,'Underlag HB'!$G$2:$G$2006,$D46,'Underlag HB'!$F$2:$F$2006,$C$6,'Underlag HB'!$B$2:$B$2006,"&gt;="&amp;4000,'Underlag HB'!$B$2:$B$2006,"&lt;"&amp;9000)*IF($C$6=Valideringer!$C$34,0,1) +
SUMIFS('Underlag HB'!$C$2:$C$2006,'Underlag HB'!$G$2:$G$2006,$D46,'Underlag HB'!$B$2:$B$2006,"&gt;="&amp;4000,'Underlag HB'!$B$2:$B$2006,"&lt;"&amp;9000)*IF($C$6=Valideringer!$C$34,1,0)</f>
        <v>0</v>
      </c>
      <c r="I46" s="220">
        <f t="shared" ca="1" si="3"/>
        <v>0</v>
      </c>
      <c r="J46" s="220">
        <f t="shared" ca="1" si="13"/>
        <v>0</v>
      </c>
      <c r="K46" s="219">
        <f t="shared" si="4"/>
        <v>0</v>
      </c>
      <c r="L46" s="220">
        <f t="shared" ca="1" si="5"/>
        <v>0</v>
      </c>
      <c r="M46" s="220">
        <f t="shared" ca="1" si="14"/>
        <v>0</v>
      </c>
      <c r="N46" s="36"/>
      <c r="P46" t="str">
        <f t="shared" si="7"/>
        <v>×</v>
      </c>
    </row>
    <row r="47" spans="1:16" x14ac:dyDescent="0.25">
      <c r="A47" s="127">
        <f t="shared" si="8"/>
        <v>372</v>
      </c>
      <c r="B47" s="420"/>
      <c r="C47" s="420"/>
      <c r="D47" s="244" t="str">
        <f>Valideringer!B68</f>
        <v xml:space="preserve">134. </v>
      </c>
      <c r="E47" s="219">
        <f>(SUMIFS('Underlag HB'!$C$2:$C$2006,'Underlag HB'!$G$2:$G$2006,$D47,'Underlag HB'!$F$2:$F$2006,$C$6,'Underlag HB'!$B$2:$B$2006,"&gt;="&amp;3000,'Underlag HB'!$B$2:$B$2006,"&lt;"&amp;4000)*IF($C$6=Valideringer!$C$34,0,1) +
SUMIFS('Underlag HB'!$C$2:$C$2006,'Underlag HB'!$G$2:$G$2006,$D47,'Underlag HB'!$B$2:$B$2006,"&gt;="&amp;3000,'Underlag HB'!$B$2:$B$2006,"&lt;"&amp;4000)*IF($C$6=Valideringer!$C$34,1,0))*-1</f>
        <v>0</v>
      </c>
      <c r="F47" s="220">
        <f t="shared" ca="1" si="1"/>
        <v>0</v>
      </c>
      <c r="G47" s="220">
        <f t="shared" ca="1" si="12"/>
        <v>0</v>
      </c>
      <c r="H47" s="219">
        <f>SUMIFS('Underlag HB'!$C$2:$C$2006,'Underlag HB'!$G$2:$G$2006,$D47,'Underlag HB'!$F$2:$F$2006,$C$6,'Underlag HB'!$B$2:$B$2006,"&gt;="&amp;4000,'Underlag HB'!$B$2:$B$2006,"&lt;"&amp;9000)*IF($C$6=Valideringer!$C$34,0,1) +
SUMIFS('Underlag HB'!$C$2:$C$2006,'Underlag HB'!$G$2:$G$2006,$D47,'Underlag HB'!$B$2:$B$2006,"&gt;="&amp;4000,'Underlag HB'!$B$2:$B$2006,"&lt;"&amp;9000)*IF($C$6=Valideringer!$C$34,1,0)</f>
        <v>0</v>
      </c>
      <c r="I47" s="220">
        <f t="shared" ca="1" si="3"/>
        <v>0</v>
      </c>
      <c r="J47" s="220">
        <f t="shared" ca="1" si="13"/>
        <v>0</v>
      </c>
      <c r="K47" s="219">
        <f t="shared" si="4"/>
        <v>0</v>
      </c>
      <c r="L47" s="220">
        <f t="shared" ca="1" si="5"/>
        <v>0</v>
      </c>
      <c r="M47" s="220">
        <f t="shared" ca="1" si="14"/>
        <v>0</v>
      </c>
      <c r="N47" s="36"/>
      <c r="P47" t="str">
        <f t="shared" si="7"/>
        <v>×</v>
      </c>
    </row>
    <row r="48" spans="1:16" x14ac:dyDescent="0.25">
      <c r="A48" s="127">
        <f t="shared" si="8"/>
        <v>379</v>
      </c>
      <c r="B48" s="420"/>
      <c r="C48" s="420"/>
      <c r="D48" s="244" t="str">
        <f>Valideringer!B69</f>
        <v xml:space="preserve">135. </v>
      </c>
      <c r="E48" s="219">
        <f>(SUMIFS('Underlag HB'!$C$2:$C$2006,'Underlag HB'!$G$2:$G$2006,$D48,'Underlag HB'!$F$2:$F$2006,$C$6,'Underlag HB'!$B$2:$B$2006,"&gt;="&amp;3000,'Underlag HB'!$B$2:$B$2006,"&lt;"&amp;4000)*IF($C$6=Valideringer!$C$34,0,1) +
SUMIFS('Underlag HB'!$C$2:$C$2006,'Underlag HB'!$G$2:$G$2006,$D48,'Underlag HB'!$B$2:$B$2006,"&gt;="&amp;3000,'Underlag HB'!$B$2:$B$2006,"&lt;"&amp;4000)*IF($C$6=Valideringer!$C$34,1,0))*-1</f>
        <v>0</v>
      </c>
      <c r="F48" s="220">
        <f t="shared" ca="1" si="1"/>
        <v>0</v>
      </c>
      <c r="G48" s="220">
        <f t="shared" ref="G48:G63" ca="1" si="15">E48-F48</f>
        <v>0</v>
      </c>
      <c r="H48" s="219">
        <f>SUMIFS('Underlag HB'!$C$2:$C$2006,'Underlag HB'!$G$2:$G$2006,$D48,'Underlag HB'!$F$2:$F$2006,$C$6,'Underlag HB'!$B$2:$B$2006,"&gt;="&amp;4000,'Underlag HB'!$B$2:$B$2006,"&lt;"&amp;9000)*IF($C$6=Valideringer!$C$34,0,1) +
SUMIFS('Underlag HB'!$C$2:$C$2006,'Underlag HB'!$G$2:$G$2006,$D48,'Underlag HB'!$B$2:$B$2006,"&gt;="&amp;4000,'Underlag HB'!$B$2:$B$2006,"&lt;"&amp;9000)*IF($C$6=Valideringer!$C$34,1,0)</f>
        <v>0</v>
      </c>
      <c r="I48" s="220">
        <f t="shared" ca="1" si="3"/>
        <v>0</v>
      </c>
      <c r="J48" s="220">
        <f t="shared" ref="J48:J63" ca="1" si="16">H48-I48</f>
        <v>0</v>
      </c>
      <c r="K48" s="219">
        <f t="shared" si="4"/>
        <v>0</v>
      </c>
      <c r="L48" s="220">
        <f t="shared" ca="1" si="5"/>
        <v>0</v>
      </c>
      <c r="M48" s="220">
        <f t="shared" ref="M48:M63" ca="1" si="17">K48-L48</f>
        <v>0</v>
      </c>
      <c r="N48" s="36"/>
      <c r="P48" t="str">
        <f t="shared" si="7"/>
        <v>×</v>
      </c>
    </row>
    <row r="49" spans="1:16" x14ac:dyDescent="0.25">
      <c r="A49" s="127">
        <f t="shared" si="8"/>
        <v>386</v>
      </c>
      <c r="B49" s="420"/>
      <c r="C49" s="420"/>
      <c r="D49" s="244" t="str">
        <f>Valideringer!B70</f>
        <v xml:space="preserve">136. </v>
      </c>
      <c r="E49" s="219">
        <f>(SUMIFS('Underlag HB'!$C$2:$C$2006,'Underlag HB'!$G$2:$G$2006,$D49,'Underlag HB'!$F$2:$F$2006,$C$6,'Underlag HB'!$B$2:$B$2006,"&gt;="&amp;3000,'Underlag HB'!$B$2:$B$2006,"&lt;"&amp;4000)*IF($C$6=Valideringer!$C$34,0,1) +
SUMIFS('Underlag HB'!$C$2:$C$2006,'Underlag HB'!$G$2:$G$2006,$D49,'Underlag HB'!$B$2:$B$2006,"&gt;="&amp;3000,'Underlag HB'!$B$2:$B$2006,"&lt;"&amp;4000)*IF($C$6=Valideringer!$C$34,1,0))*-1</f>
        <v>0</v>
      </c>
      <c r="F49" s="220">
        <f t="shared" ca="1" si="1"/>
        <v>0</v>
      </c>
      <c r="G49" s="220">
        <f t="shared" ca="1" si="15"/>
        <v>0</v>
      </c>
      <c r="H49" s="219">
        <f>SUMIFS('Underlag HB'!$C$2:$C$2006,'Underlag HB'!$G$2:$G$2006,$D49,'Underlag HB'!$F$2:$F$2006,$C$6,'Underlag HB'!$B$2:$B$2006,"&gt;="&amp;4000,'Underlag HB'!$B$2:$B$2006,"&lt;"&amp;9000)*IF($C$6=Valideringer!$C$34,0,1) +
SUMIFS('Underlag HB'!$C$2:$C$2006,'Underlag HB'!$G$2:$G$2006,$D49,'Underlag HB'!$B$2:$B$2006,"&gt;="&amp;4000,'Underlag HB'!$B$2:$B$2006,"&lt;"&amp;9000)*IF($C$6=Valideringer!$C$34,1,0)</f>
        <v>0</v>
      </c>
      <c r="I49" s="220">
        <f t="shared" ca="1" si="3"/>
        <v>0</v>
      </c>
      <c r="J49" s="220">
        <f t="shared" ca="1" si="16"/>
        <v>0</v>
      </c>
      <c r="K49" s="219">
        <f t="shared" si="4"/>
        <v>0</v>
      </c>
      <c r="L49" s="220">
        <f t="shared" ca="1" si="5"/>
        <v>0</v>
      </c>
      <c r="M49" s="220">
        <f t="shared" ca="1" si="17"/>
        <v>0</v>
      </c>
      <c r="N49" s="36"/>
      <c r="P49" t="str">
        <f t="shared" si="7"/>
        <v>×</v>
      </c>
    </row>
    <row r="50" spans="1:16" x14ac:dyDescent="0.25">
      <c r="A50" s="127">
        <f t="shared" si="8"/>
        <v>393</v>
      </c>
      <c r="B50" s="420"/>
      <c r="C50" s="420"/>
      <c r="D50" s="244" t="str">
        <f>Valideringer!B71</f>
        <v xml:space="preserve">137. </v>
      </c>
      <c r="E50" s="219">
        <f>(SUMIFS('Underlag HB'!$C$2:$C$2006,'Underlag HB'!$G$2:$G$2006,$D50,'Underlag HB'!$F$2:$F$2006,$C$6,'Underlag HB'!$B$2:$B$2006,"&gt;="&amp;3000,'Underlag HB'!$B$2:$B$2006,"&lt;"&amp;4000)*IF($C$6=Valideringer!$C$34,0,1) +
SUMIFS('Underlag HB'!$C$2:$C$2006,'Underlag HB'!$G$2:$G$2006,$D50,'Underlag HB'!$B$2:$B$2006,"&gt;="&amp;3000,'Underlag HB'!$B$2:$B$2006,"&lt;"&amp;4000)*IF($C$6=Valideringer!$C$34,1,0))*-1</f>
        <v>0</v>
      </c>
      <c r="F50" s="220">
        <f t="shared" ca="1" si="1"/>
        <v>0</v>
      </c>
      <c r="G50" s="220">
        <f t="shared" ca="1" si="15"/>
        <v>0</v>
      </c>
      <c r="H50" s="219">
        <f>SUMIFS('Underlag HB'!$C$2:$C$2006,'Underlag HB'!$G$2:$G$2006,$D50,'Underlag HB'!$F$2:$F$2006,$C$6,'Underlag HB'!$B$2:$B$2006,"&gt;="&amp;4000,'Underlag HB'!$B$2:$B$2006,"&lt;"&amp;9000)*IF($C$6=Valideringer!$C$34,0,1) +
SUMIFS('Underlag HB'!$C$2:$C$2006,'Underlag HB'!$G$2:$G$2006,$D50,'Underlag HB'!$B$2:$B$2006,"&gt;="&amp;4000,'Underlag HB'!$B$2:$B$2006,"&lt;"&amp;9000)*IF($C$6=Valideringer!$C$34,1,0)</f>
        <v>0</v>
      </c>
      <c r="I50" s="220">
        <f t="shared" ca="1" si="3"/>
        <v>0</v>
      </c>
      <c r="J50" s="220">
        <f t="shared" ca="1" si="16"/>
        <v>0</v>
      </c>
      <c r="K50" s="219">
        <f t="shared" si="4"/>
        <v>0</v>
      </c>
      <c r="L50" s="220">
        <f t="shared" ca="1" si="5"/>
        <v>0</v>
      </c>
      <c r="M50" s="220">
        <f t="shared" ca="1" si="17"/>
        <v>0</v>
      </c>
      <c r="N50" s="36"/>
      <c r="P50" t="str">
        <f t="shared" si="7"/>
        <v>×</v>
      </c>
    </row>
    <row r="51" spans="1:16" x14ac:dyDescent="0.25">
      <c r="A51" s="127">
        <f t="shared" si="8"/>
        <v>400</v>
      </c>
      <c r="B51" s="420"/>
      <c r="C51" s="420"/>
      <c r="D51" s="244" t="str">
        <f>Valideringer!B72</f>
        <v xml:space="preserve">138. </v>
      </c>
      <c r="E51" s="219">
        <f>(SUMIFS('Underlag HB'!$C$2:$C$2006,'Underlag HB'!$G$2:$G$2006,$D51,'Underlag HB'!$F$2:$F$2006,$C$6,'Underlag HB'!$B$2:$B$2006,"&gt;="&amp;3000,'Underlag HB'!$B$2:$B$2006,"&lt;"&amp;4000)*IF($C$6=Valideringer!$C$34,0,1) +
SUMIFS('Underlag HB'!$C$2:$C$2006,'Underlag HB'!$G$2:$G$2006,$D51,'Underlag HB'!$B$2:$B$2006,"&gt;="&amp;3000,'Underlag HB'!$B$2:$B$2006,"&lt;"&amp;4000)*IF($C$6=Valideringer!$C$34,1,0))*-1</f>
        <v>0</v>
      </c>
      <c r="F51" s="220">
        <f t="shared" ca="1" si="1"/>
        <v>0</v>
      </c>
      <c r="G51" s="220">
        <f t="shared" ca="1" si="15"/>
        <v>0</v>
      </c>
      <c r="H51" s="219">
        <f>SUMIFS('Underlag HB'!$C$2:$C$2006,'Underlag HB'!$G$2:$G$2006,$D51,'Underlag HB'!$F$2:$F$2006,$C$6,'Underlag HB'!$B$2:$B$2006,"&gt;="&amp;4000,'Underlag HB'!$B$2:$B$2006,"&lt;"&amp;9000)*IF($C$6=Valideringer!$C$34,0,1) +
SUMIFS('Underlag HB'!$C$2:$C$2006,'Underlag HB'!$G$2:$G$2006,$D51,'Underlag HB'!$B$2:$B$2006,"&gt;="&amp;4000,'Underlag HB'!$B$2:$B$2006,"&lt;"&amp;9000)*IF($C$6=Valideringer!$C$34,1,0)</f>
        <v>0</v>
      </c>
      <c r="I51" s="220">
        <f t="shared" ca="1" si="3"/>
        <v>0</v>
      </c>
      <c r="J51" s="220">
        <f t="shared" ca="1" si="16"/>
        <v>0</v>
      </c>
      <c r="K51" s="219">
        <f t="shared" si="4"/>
        <v>0</v>
      </c>
      <c r="L51" s="220">
        <f t="shared" ca="1" si="5"/>
        <v>0</v>
      </c>
      <c r="M51" s="220">
        <f t="shared" ca="1" si="17"/>
        <v>0</v>
      </c>
      <c r="N51" s="36"/>
      <c r="P51" t="str">
        <f t="shared" si="7"/>
        <v>×</v>
      </c>
    </row>
    <row r="52" spans="1:16" x14ac:dyDescent="0.25">
      <c r="A52" s="127">
        <f t="shared" si="8"/>
        <v>407</v>
      </c>
      <c r="B52" s="420"/>
      <c r="C52" s="420"/>
      <c r="D52" s="244" t="str">
        <f>Valideringer!B73</f>
        <v xml:space="preserve">139. </v>
      </c>
      <c r="E52" s="219">
        <f>(SUMIFS('Underlag HB'!$C$2:$C$2006,'Underlag HB'!$G$2:$G$2006,$D52,'Underlag HB'!$F$2:$F$2006,$C$6,'Underlag HB'!$B$2:$B$2006,"&gt;="&amp;3000,'Underlag HB'!$B$2:$B$2006,"&lt;"&amp;4000)*IF($C$6=Valideringer!$C$34,0,1) +
SUMIFS('Underlag HB'!$C$2:$C$2006,'Underlag HB'!$G$2:$G$2006,$D52,'Underlag HB'!$B$2:$B$2006,"&gt;="&amp;3000,'Underlag HB'!$B$2:$B$2006,"&lt;"&amp;4000)*IF($C$6=Valideringer!$C$34,1,0))*-1</f>
        <v>0</v>
      </c>
      <c r="F52" s="220">
        <f t="shared" ca="1" si="1"/>
        <v>0</v>
      </c>
      <c r="G52" s="220">
        <f t="shared" ca="1" si="15"/>
        <v>0</v>
      </c>
      <c r="H52" s="219">
        <f>SUMIFS('Underlag HB'!$C$2:$C$2006,'Underlag HB'!$G$2:$G$2006,$D52,'Underlag HB'!$F$2:$F$2006,$C$6,'Underlag HB'!$B$2:$B$2006,"&gt;="&amp;4000,'Underlag HB'!$B$2:$B$2006,"&lt;"&amp;9000)*IF($C$6=Valideringer!$C$34,0,1) +
SUMIFS('Underlag HB'!$C$2:$C$2006,'Underlag HB'!$G$2:$G$2006,$D52,'Underlag HB'!$B$2:$B$2006,"&gt;="&amp;4000,'Underlag HB'!$B$2:$B$2006,"&lt;"&amp;9000)*IF($C$6=Valideringer!$C$34,1,0)</f>
        <v>0</v>
      </c>
      <c r="I52" s="220">
        <f t="shared" ca="1" si="3"/>
        <v>0</v>
      </c>
      <c r="J52" s="220">
        <f t="shared" ca="1" si="16"/>
        <v>0</v>
      </c>
      <c r="K52" s="219">
        <f t="shared" si="4"/>
        <v>0</v>
      </c>
      <c r="L52" s="220">
        <f t="shared" ca="1" si="5"/>
        <v>0</v>
      </c>
      <c r="M52" s="220">
        <f t="shared" ca="1" si="17"/>
        <v>0</v>
      </c>
      <c r="N52" s="36"/>
      <c r="P52" t="str">
        <f t="shared" si="7"/>
        <v>×</v>
      </c>
    </row>
    <row r="53" spans="1:16" x14ac:dyDescent="0.25">
      <c r="A53" s="127">
        <f t="shared" si="8"/>
        <v>414</v>
      </c>
      <c r="B53" s="420"/>
      <c r="C53" s="420"/>
      <c r="D53" s="244" t="str">
        <f>Valideringer!B74</f>
        <v xml:space="preserve">140. </v>
      </c>
      <c r="E53" s="219">
        <f>(SUMIFS('Underlag HB'!$C$2:$C$2006,'Underlag HB'!$G$2:$G$2006,$D53,'Underlag HB'!$F$2:$F$2006,$C$6,'Underlag HB'!$B$2:$B$2006,"&gt;="&amp;3000,'Underlag HB'!$B$2:$B$2006,"&lt;"&amp;4000)*IF($C$6=Valideringer!$C$34,0,1) +
SUMIFS('Underlag HB'!$C$2:$C$2006,'Underlag HB'!$G$2:$G$2006,$D53,'Underlag HB'!$B$2:$B$2006,"&gt;="&amp;3000,'Underlag HB'!$B$2:$B$2006,"&lt;"&amp;4000)*IF($C$6=Valideringer!$C$34,1,0))*-1</f>
        <v>0</v>
      </c>
      <c r="F53" s="220">
        <f t="shared" ca="1" si="1"/>
        <v>0</v>
      </c>
      <c r="G53" s="220">
        <f t="shared" ca="1" si="15"/>
        <v>0</v>
      </c>
      <c r="H53" s="219">
        <f>SUMIFS('Underlag HB'!$C$2:$C$2006,'Underlag HB'!$G$2:$G$2006,$D53,'Underlag HB'!$F$2:$F$2006,$C$6,'Underlag HB'!$B$2:$B$2006,"&gt;="&amp;4000,'Underlag HB'!$B$2:$B$2006,"&lt;"&amp;9000)*IF($C$6=Valideringer!$C$34,0,1) +
SUMIFS('Underlag HB'!$C$2:$C$2006,'Underlag HB'!$G$2:$G$2006,$D53,'Underlag HB'!$B$2:$B$2006,"&gt;="&amp;4000,'Underlag HB'!$B$2:$B$2006,"&lt;"&amp;9000)*IF($C$6=Valideringer!$C$34,1,0)</f>
        <v>0</v>
      </c>
      <c r="I53" s="220">
        <f t="shared" ca="1" si="3"/>
        <v>0</v>
      </c>
      <c r="J53" s="220">
        <f t="shared" ca="1" si="16"/>
        <v>0</v>
      </c>
      <c r="K53" s="219">
        <f t="shared" si="4"/>
        <v>0</v>
      </c>
      <c r="L53" s="220">
        <f t="shared" ca="1" si="5"/>
        <v>0</v>
      </c>
      <c r="M53" s="220">
        <f t="shared" ca="1" si="17"/>
        <v>0</v>
      </c>
      <c r="N53" s="36"/>
      <c r="P53" t="str">
        <f t="shared" si="7"/>
        <v>×</v>
      </c>
    </row>
    <row r="54" spans="1:16" x14ac:dyDescent="0.25">
      <c r="A54" s="127">
        <f t="shared" si="8"/>
        <v>421</v>
      </c>
      <c r="B54" s="420"/>
      <c r="C54" s="420"/>
      <c r="D54" s="244" t="str">
        <f>Valideringer!B75</f>
        <v xml:space="preserve">141. </v>
      </c>
      <c r="E54" s="219">
        <f>(SUMIFS('Underlag HB'!$C$2:$C$2006,'Underlag HB'!$G$2:$G$2006,$D54,'Underlag HB'!$F$2:$F$2006,$C$6,'Underlag HB'!$B$2:$B$2006,"&gt;="&amp;3000,'Underlag HB'!$B$2:$B$2006,"&lt;"&amp;4000)*IF($C$6=Valideringer!$C$34,0,1) +
SUMIFS('Underlag HB'!$C$2:$C$2006,'Underlag HB'!$G$2:$G$2006,$D54,'Underlag HB'!$B$2:$B$2006,"&gt;="&amp;3000,'Underlag HB'!$B$2:$B$2006,"&lt;"&amp;4000)*IF($C$6=Valideringer!$C$34,1,0))*-1</f>
        <v>0</v>
      </c>
      <c r="F54" s="220">
        <f t="shared" ca="1" si="1"/>
        <v>0</v>
      </c>
      <c r="G54" s="220">
        <f t="shared" ca="1" si="15"/>
        <v>0</v>
      </c>
      <c r="H54" s="219">
        <f>SUMIFS('Underlag HB'!$C$2:$C$2006,'Underlag HB'!$G$2:$G$2006,$D54,'Underlag HB'!$F$2:$F$2006,$C$6,'Underlag HB'!$B$2:$B$2006,"&gt;="&amp;4000,'Underlag HB'!$B$2:$B$2006,"&lt;"&amp;9000)*IF($C$6=Valideringer!$C$34,0,1) +
SUMIFS('Underlag HB'!$C$2:$C$2006,'Underlag HB'!$G$2:$G$2006,$D54,'Underlag HB'!$B$2:$B$2006,"&gt;="&amp;4000,'Underlag HB'!$B$2:$B$2006,"&lt;"&amp;9000)*IF($C$6=Valideringer!$C$34,1,0)</f>
        <v>0</v>
      </c>
      <c r="I54" s="220">
        <f t="shared" ca="1" si="3"/>
        <v>0</v>
      </c>
      <c r="J54" s="220">
        <f t="shared" ca="1" si="16"/>
        <v>0</v>
      </c>
      <c r="K54" s="219">
        <f t="shared" si="4"/>
        <v>0</v>
      </c>
      <c r="L54" s="220">
        <f t="shared" ca="1" si="5"/>
        <v>0</v>
      </c>
      <c r="M54" s="220">
        <f t="shared" ca="1" si="17"/>
        <v>0</v>
      </c>
      <c r="N54" s="36"/>
      <c r="P54" t="str">
        <f t="shared" si="7"/>
        <v>×</v>
      </c>
    </row>
    <row r="55" spans="1:16" x14ac:dyDescent="0.25">
      <c r="A55" s="127">
        <f t="shared" si="8"/>
        <v>428</v>
      </c>
      <c r="B55" s="420"/>
      <c r="C55" s="420"/>
      <c r="D55" s="244" t="str">
        <f>Valideringer!B76</f>
        <v xml:space="preserve">142. </v>
      </c>
      <c r="E55" s="219">
        <f>(SUMIFS('Underlag HB'!$C$2:$C$2006,'Underlag HB'!$G$2:$G$2006,$D55,'Underlag HB'!$F$2:$F$2006,$C$6,'Underlag HB'!$B$2:$B$2006,"&gt;="&amp;3000,'Underlag HB'!$B$2:$B$2006,"&lt;"&amp;4000)*IF($C$6=Valideringer!$C$34,0,1) +
SUMIFS('Underlag HB'!$C$2:$C$2006,'Underlag HB'!$G$2:$G$2006,$D55,'Underlag HB'!$B$2:$B$2006,"&gt;="&amp;3000,'Underlag HB'!$B$2:$B$2006,"&lt;"&amp;4000)*IF($C$6=Valideringer!$C$34,1,0))*-1</f>
        <v>0</v>
      </c>
      <c r="F55" s="220">
        <f t="shared" ca="1" si="1"/>
        <v>0</v>
      </c>
      <c r="G55" s="220">
        <f t="shared" ca="1" si="15"/>
        <v>0</v>
      </c>
      <c r="H55" s="219">
        <f>SUMIFS('Underlag HB'!$C$2:$C$2006,'Underlag HB'!$G$2:$G$2006,$D55,'Underlag HB'!$F$2:$F$2006,$C$6,'Underlag HB'!$B$2:$B$2006,"&gt;="&amp;4000,'Underlag HB'!$B$2:$B$2006,"&lt;"&amp;9000)*IF($C$6=Valideringer!$C$34,0,1) +
SUMIFS('Underlag HB'!$C$2:$C$2006,'Underlag HB'!$G$2:$G$2006,$D55,'Underlag HB'!$B$2:$B$2006,"&gt;="&amp;4000,'Underlag HB'!$B$2:$B$2006,"&lt;"&amp;9000)*IF($C$6=Valideringer!$C$34,1,0)</f>
        <v>0</v>
      </c>
      <c r="I55" s="220">
        <f t="shared" ca="1" si="3"/>
        <v>0</v>
      </c>
      <c r="J55" s="220">
        <f t="shared" ca="1" si="16"/>
        <v>0</v>
      </c>
      <c r="K55" s="219">
        <f t="shared" si="4"/>
        <v>0</v>
      </c>
      <c r="L55" s="220">
        <f t="shared" ca="1" si="5"/>
        <v>0</v>
      </c>
      <c r="M55" s="220">
        <f t="shared" ca="1" si="17"/>
        <v>0</v>
      </c>
      <c r="N55" s="36"/>
      <c r="P55" t="str">
        <f t="shared" si="7"/>
        <v>×</v>
      </c>
    </row>
    <row r="56" spans="1:16" x14ac:dyDescent="0.25">
      <c r="A56" s="127">
        <f t="shared" si="8"/>
        <v>435</v>
      </c>
      <c r="B56" s="420"/>
      <c r="C56" s="420"/>
      <c r="D56" s="244" t="str">
        <f>Valideringer!B77</f>
        <v xml:space="preserve">143. </v>
      </c>
      <c r="E56" s="219">
        <f>(SUMIFS('Underlag HB'!$C$2:$C$2006,'Underlag HB'!$G$2:$G$2006,$D56,'Underlag HB'!$F$2:$F$2006,$C$6,'Underlag HB'!$B$2:$B$2006,"&gt;="&amp;3000,'Underlag HB'!$B$2:$B$2006,"&lt;"&amp;4000)*IF($C$6=Valideringer!$C$34,0,1) +
SUMIFS('Underlag HB'!$C$2:$C$2006,'Underlag HB'!$G$2:$G$2006,$D56,'Underlag HB'!$B$2:$B$2006,"&gt;="&amp;3000,'Underlag HB'!$B$2:$B$2006,"&lt;"&amp;4000)*IF($C$6=Valideringer!$C$34,1,0))*-1</f>
        <v>0</v>
      </c>
      <c r="F56" s="220">
        <f t="shared" ca="1" si="1"/>
        <v>0</v>
      </c>
      <c r="G56" s="220">
        <f t="shared" ca="1" si="15"/>
        <v>0</v>
      </c>
      <c r="H56" s="219">
        <f>SUMIFS('Underlag HB'!$C$2:$C$2006,'Underlag HB'!$G$2:$G$2006,$D56,'Underlag HB'!$F$2:$F$2006,$C$6,'Underlag HB'!$B$2:$B$2006,"&gt;="&amp;4000,'Underlag HB'!$B$2:$B$2006,"&lt;"&amp;9000)*IF($C$6=Valideringer!$C$34,0,1) +
SUMIFS('Underlag HB'!$C$2:$C$2006,'Underlag HB'!$G$2:$G$2006,$D56,'Underlag HB'!$B$2:$B$2006,"&gt;="&amp;4000,'Underlag HB'!$B$2:$B$2006,"&lt;"&amp;9000)*IF($C$6=Valideringer!$C$34,1,0)</f>
        <v>0</v>
      </c>
      <c r="I56" s="220">
        <f t="shared" ca="1" si="3"/>
        <v>0</v>
      </c>
      <c r="J56" s="220">
        <f t="shared" ca="1" si="16"/>
        <v>0</v>
      </c>
      <c r="K56" s="219">
        <f t="shared" si="4"/>
        <v>0</v>
      </c>
      <c r="L56" s="220">
        <f t="shared" ca="1" si="5"/>
        <v>0</v>
      </c>
      <c r="M56" s="220">
        <f t="shared" ca="1" si="17"/>
        <v>0</v>
      </c>
      <c r="N56" s="36"/>
      <c r="P56" t="str">
        <f t="shared" si="7"/>
        <v>×</v>
      </c>
    </row>
    <row r="57" spans="1:16" x14ac:dyDescent="0.25">
      <c r="A57" s="127">
        <f t="shared" si="8"/>
        <v>442</v>
      </c>
      <c r="B57" s="420"/>
      <c r="C57" s="420"/>
      <c r="D57" s="244" t="str">
        <f>Valideringer!B78</f>
        <v xml:space="preserve">144. </v>
      </c>
      <c r="E57" s="219">
        <f>(SUMIFS('Underlag HB'!$C$2:$C$2006,'Underlag HB'!$G$2:$G$2006,$D57,'Underlag HB'!$F$2:$F$2006,$C$6,'Underlag HB'!$B$2:$B$2006,"&gt;="&amp;3000,'Underlag HB'!$B$2:$B$2006,"&lt;"&amp;4000)*IF($C$6=Valideringer!$C$34,0,1) +
SUMIFS('Underlag HB'!$C$2:$C$2006,'Underlag HB'!$G$2:$G$2006,$D57,'Underlag HB'!$B$2:$B$2006,"&gt;="&amp;3000,'Underlag HB'!$B$2:$B$2006,"&lt;"&amp;4000)*IF($C$6=Valideringer!$C$34,1,0))*-1</f>
        <v>0</v>
      </c>
      <c r="F57" s="220">
        <f t="shared" ca="1" si="1"/>
        <v>0</v>
      </c>
      <c r="G57" s="220">
        <f t="shared" ca="1" si="15"/>
        <v>0</v>
      </c>
      <c r="H57" s="219">
        <f>SUMIFS('Underlag HB'!$C$2:$C$2006,'Underlag HB'!$G$2:$G$2006,$D57,'Underlag HB'!$F$2:$F$2006,$C$6,'Underlag HB'!$B$2:$B$2006,"&gt;="&amp;4000,'Underlag HB'!$B$2:$B$2006,"&lt;"&amp;9000)*IF($C$6=Valideringer!$C$34,0,1) +
SUMIFS('Underlag HB'!$C$2:$C$2006,'Underlag HB'!$G$2:$G$2006,$D57,'Underlag HB'!$B$2:$B$2006,"&gt;="&amp;4000,'Underlag HB'!$B$2:$B$2006,"&lt;"&amp;9000)*IF($C$6=Valideringer!$C$34,1,0)</f>
        <v>0</v>
      </c>
      <c r="I57" s="220">
        <f t="shared" ca="1" si="3"/>
        <v>0</v>
      </c>
      <c r="J57" s="220">
        <f t="shared" ca="1" si="16"/>
        <v>0</v>
      </c>
      <c r="K57" s="219">
        <f t="shared" si="4"/>
        <v>0</v>
      </c>
      <c r="L57" s="220">
        <f t="shared" ca="1" si="5"/>
        <v>0</v>
      </c>
      <c r="M57" s="220">
        <f t="shared" ca="1" si="17"/>
        <v>0</v>
      </c>
      <c r="N57" s="36"/>
      <c r="P57" t="str">
        <f t="shared" si="7"/>
        <v>×</v>
      </c>
    </row>
    <row r="58" spans="1:16" x14ac:dyDescent="0.25">
      <c r="A58" s="127">
        <f t="shared" si="8"/>
        <v>449</v>
      </c>
      <c r="B58" s="420"/>
      <c r="C58" s="420"/>
      <c r="D58" s="244" t="str">
        <f>Valideringer!B79</f>
        <v xml:space="preserve">145. </v>
      </c>
      <c r="E58" s="219">
        <f>(SUMIFS('Underlag HB'!$C$2:$C$2006,'Underlag HB'!$G$2:$G$2006,$D58,'Underlag HB'!$F$2:$F$2006,$C$6,'Underlag HB'!$B$2:$B$2006,"&gt;="&amp;3000,'Underlag HB'!$B$2:$B$2006,"&lt;"&amp;4000)*IF($C$6=Valideringer!$C$34,0,1) +
SUMIFS('Underlag HB'!$C$2:$C$2006,'Underlag HB'!$G$2:$G$2006,$D58,'Underlag HB'!$B$2:$B$2006,"&gt;="&amp;3000,'Underlag HB'!$B$2:$B$2006,"&lt;"&amp;4000)*IF($C$6=Valideringer!$C$34,1,0))*-1</f>
        <v>0</v>
      </c>
      <c r="F58" s="220">
        <f t="shared" ca="1" si="1"/>
        <v>0</v>
      </c>
      <c r="G58" s="220">
        <f t="shared" ca="1" si="15"/>
        <v>0</v>
      </c>
      <c r="H58" s="219">
        <f>SUMIFS('Underlag HB'!$C$2:$C$2006,'Underlag HB'!$G$2:$G$2006,$D58,'Underlag HB'!$F$2:$F$2006,$C$6,'Underlag HB'!$B$2:$B$2006,"&gt;="&amp;4000,'Underlag HB'!$B$2:$B$2006,"&lt;"&amp;9000)*IF($C$6=Valideringer!$C$34,0,1) +
SUMIFS('Underlag HB'!$C$2:$C$2006,'Underlag HB'!$G$2:$G$2006,$D58,'Underlag HB'!$B$2:$B$2006,"&gt;="&amp;4000,'Underlag HB'!$B$2:$B$2006,"&lt;"&amp;9000)*IF($C$6=Valideringer!$C$34,1,0)</f>
        <v>0</v>
      </c>
      <c r="I58" s="220">
        <f t="shared" ca="1" si="3"/>
        <v>0</v>
      </c>
      <c r="J58" s="220">
        <f t="shared" ca="1" si="16"/>
        <v>0</v>
      </c>
      <c r="K58" s="219">
        <f t="shared" si="4"/>
        <v>0</v>
      </c>
      <c r="L58" s="220">
        <f t="shared" ca="1" si="5"/>
        <v>0</v>
      </c>
      <c r="M58" s="220">
        <f t="shared" ca="1" si="17"/>
        <v>0</v>
      </c>
      <c r="N58" s="36"/>
      <c r="P58" t="str">
        <f t="shared" si="7"/>
        <v>×</v>
      </c>
    </row>
    <row r="59" spans="1:16" x14ac:dyDescent="0.25">
      <c r="A59" s="127">
        <f t="shared" si="8"/>
        <v>456</v>
      </c>
      <c r="B59" s="420"/>
      <c r="C59" s="420"/>
      <c r="D59" s="244" t="str">
        <f>Valideringer!B80</f>
        <v xml:space="preserve">146. </v>
      </c>
      <c r="E59" s="219">
        <f>(SUMIFS('Underlag HB'!$C$2:$C$2006,'Underlag HB'!$G$2:$G$2006,$D59,'Underlag HB'!$F$2:$F$2006,$C$6,'Underlag HB'!$B$2:$B$2006,"&gt;="&amp;3000,'Underlag HB'!$B$2:$B$2006,"&lt;"&amp;4000)*IF($C$6=Valideringer!$C$34,0,1) +
SUMIFS('Underlag HB'!$C$2:$C$2006,'Underlag HB'!$G$2:$G$2006,$D59,'Underlag HB'!$B$2:$B$2006,"&gt;="&amp;3000,'Underlag HB'!$B$2:$B$2006,"&lt;"&amp;4000)*IF($C$6=Valideringer!$C$34,1,0))*-1</f>
        <v>0</v>
      </c>
      <c r="F59" s="220">
        <f t="shared" ca="1" si="1"/>
        <v>0</v>
      </c>
      <c r="G59" s="220">
        <f t="shared" ca="1" si="15"/>
        <v>0</v>
      </c>
      <c r="H59" s="219">
        <f>SUMIFS('Underlag HB'!$C$2:$C$2006,'Underlag HB'!$G$2:$G$2006,$D59,'Underlag HB'!$F$2:$F$2006,$C$6,'Underlag HB'!$B$2:$B$2006,"&gt;="&amp;4000,'Underlag HB'!$B$2:$B$2006,"&lt;"&amp;9000)*IF($C$6=Valideringer!$C$34,0,1) +
SUMIFS('Underlag HB'!$C$2:$C$2006,'Underlag HB'!$G$2:$G$2006,$D59,'Underlag HB'!$B$2:$B$2006,"&gt;="&amp;4000,'Underlag HB'!$B$2:$B$2006,"&lt;"&amp;9000)*IF($C$6=Valideringer!$C$34,1,0)</f>
        <v>0</v>
      </c>
      <c r="I59" s="220">
        <f t="shared" ca="1" si="3"/>
        <v>0</v>
      </c>
      <c r="J59" s="220">
        <f t="shared" ca="1" si="16"/>
        <v>0</v>
      </c>
      <c r="K59" s="219">
        <f t="shared" si="4"/>
        <v>0</v>
      </c>
      <c r="L59" s="220">
        <f t="shared" ca="1" si="5"/>
        <v>0</v>
      </c>
      <c r="M59" s="220">
        <f t="shared" ca="1" si="17"/>
        <v>0</v>
      </c>
      <c r="N59" s="36"/>
      <c r="P59" t="str">
        <f t="shared" si="7"/>
        <v>×</v>
      </c>
    </row>
    <row r="60" spans="1:16" x14ac:dyDescent="0.25">
      <c r="A60" s="127">
        <f t="shared" si="8"/>
        <v>463</v>
      </c>
      <c r="B60" s="420"/>
      <c r="C60" s="420"/>
      <c r="D60" s="244" t="str">
        <f>Valideringer!B81</f>
        <v xml:space="preserve">147. </v>
      </c>
      <c r="E60" s="219">
        <f>(SUMIFS('Underlag HB'!$C$2:$C$2006,'Underlag HB'!$G$2:$G$2006,$D60,'Underlag HB'!$F$2:$F$2006,$C$6,'Underlag HB'!$B$2:$B$2006,"&gt;="&amp;3000,'Underlag HB'!$B$2:$B$2006,"&lt;"&amp;4000)*IF($C$6=Valideringer!$C$34,0,1) +
SUMIFS('Underlag HB'!$C$2:$C$2006,'Underlag HB'!$G$2:$G$2006,$D60,'Underlag HB'!$B$2:$B$2006,"&gt;="&amp;3000,'Underlag HB'!$B$2:$B$2006,"&lt;"&amp;4000)*IF($C$6=Valideringer!$C$34,1,0))*-1</f>
        <v>0</v>
      </c>
      <c r="F60" s="220">
        <f t="shared" ca="1" si="1"/>
        <v>0</v>
      </c>
      <c r="G60" s="220">
        <f t="shared" ca="1" si="15"/>
        <v>0</v>
      </c>
      <c r="H60" s="219">
        <f>SUMIFS('Underlag HB'!$C$2:$C$2006,'Underlag HB'!$G$2:$G$2006,$D60,'Underlag HB'!$F$2:$F$2006,$C$6,'Underlag HB'!$B$2:$B$2006,"&gt;="&amp;4000,'Underlag HB'!$B$2:$B$2006,"&lt;"&amp;9000)*IF($C$6=Valideringer!$C$34,0,1) +
SUMIFS('Underlag HB'!$C$2:$C$2006,'Underlag HB'!$G$2:$G$2006,$D60,'Underlag HB'!$B$2:$B$2006,"&gt;="&amp;4000,'Underlag HB'!$B$2:$B$2006,"&lt;"&amp;9000)*IF($C$6=Valideringer!$C$34,1,0)</f>
        <v>0</v>
      </c>
      <c r="I60" s="220">
        <f t="shared" ca="1" si="3"/>
        <v>0</v>
      </c>
      <c r="J60" s="220">
        <f t="shared" ca="1" si="16"/>
        <v>0</v>
      </c>
      <c r="K60" s="219">
        <f t="shared" si="4"/>
        <v>0</v>
      </c>
      <c r="L60" s="220">
        <f t="shared" ca="1" si="5"/>
        <v>0</v>
      </c>
      <c r="M60" s="220">
        <f t="shared" ca="1" si="17"/>
        <v>0</v>
      </c>
      <c r="N60" s="36"/>
      <c r="P60" t="str">
        <f t="shared" si="7"/>
        <v>×</v>
      </c>
    </row>
    <row r="61" spans="1:16" x14ac:dyDescent="0.25">
      <c r="A61" s="127">
        <f t="shared" si="8"/>
        <v>470</v>
      </c>
      <c r="B61" s="420"/>
      <c r="C61" s="420"/>
      <c r="D61" s="244" t="str">
        <f>Valideringer!B82</f>
        <v xml:space="preserve">148. </v>
      </c>
      <c r="E61" s="219">
        <f>(SUMIFS('Underlag HB'!$C$2:$C$2006,'Underlag HB'!$G$2:$G$2006,$D61,'Underlag HB'!$F$2:$F$2006,$C$6,'Underlag HB'!$B$2:$B$2006,"&gt;="&amp;3000,'Underlag HB'!$B$2:$B$2006,"&lt;"&amp;4000)*IF($C$6=Valideringer!$C$34,0,1) +
SUMIFS('Underlag HB'!$C$2:$C$2006,'Underlag HB'!$G$2:$G$2006,$D61,'Underlag HB'!$B$2:$B$2006,"&gt;="&amp;3000,'Underlag HB'!$B$2:$B$2006,"&lt;"&amp;4000)*IF($C$6=Valideringer!$C$34,1,0))*-1</f>
        <v>0</v>
      </c>
      <c r="F61" s="220">
        <f t="shared" ca="1" si="1"/>
        <v>0</v>
      </c>
      <c r="G61" s="220">
        <f t="shared" ca="1" si="15"/>
        <v>0</v>
      </c>
      <c r="H61" s="219">
        <f>SUMIFS('Underlag HB'!$C$2:$C$2006,'Underlag HB'!$G$2:$G$2006,$D61,'Underlag HB'!$F$2:$F$2006,$C$6,'Underlag HB'!$B$2:$B$2006,"&gt;="&amp;4000,'Underlag HB'!$B$2:$B$2006,"&lt;"&amp;9000)*IF($C$6=Valideringer!$C$34,0,1) +
SUMIFS('Underlag HB'!$C$2:$C$2006,'Underlag HB'!$G$2:$G$2006,$D61,'Underlag HB'!$B$2:$B$2006,"&gt;="&amp;4000,'Underlag HB'!$B$2:$B$2006,"&lt;"&amp;9000)*IF($C$6=Valideringer!$C$34,1,0)</f>
        <v>0</v>
      </c>
      <c r="I61" s="220">
        <f t="shared" ca="1" si="3"/>
        <v>0</v>
      </c>
      <c r="J61" s="220">
        <f t="shared" ca="1" si="16"/>
        <v>0</v>
      </c>
      <c r="K61" s="219">
        <f t="shared" si="4"/>
        <v>0</v>
      </c>
      <c r="L61" s="220">
        <f t="shared" ca="1" si="5"/>
        <v>0</v>
      </c>
      <c r="M61" s="220">
        <f t="shared" ca="1" si="17"/>
        <v>0</v>
      </c>
      <c r="N61" s="36"/>
      <c r="P61" t="str">
        <f t="shared" si="7"/>
        <v>×</v>
      </c>
    </row>
    <row r="62" spans="1:16" x14ac:dyDescent="0.25">
      <c r="A62" s="127">
        <f t="shared" si="8"/>
        <v>477</v>
      </c>
      <c r="B62" s="420"/>
      <c r="C62" s="420"/>
      <c r="D62" s="244" t="str">
        <f>Valideringer!B83</f>
        <v xml:space="preserve">149. </v>
      </c>
      <c r="E62" s="219">
        <f>(SUMIFS('Underlag HB'!$C$2:$C$2006,'Underlag HB'!$G$2:$G$2006,$D62,'Underlag HB'!$F$2:$F$2006,$C$6,'Underlag HB'!$B$2:$B$2006,"&gt;="&amp;3000,'Underlag HB'!$B$2:$B$2006,"&lt;"&amp;4000)*IF($C$6=Valideringer!$C$34,0,1) +
SUMIFS('Underlag HB'!$C$2:$C$2006,'Underlag HB'!$G$2:$G$2006,$D62,'Underlag HB'!$B$2:$B$2006,"&gt;="&amp;3000,'Underlag HB'!$B$2:$B$2006,"&lt;"&amp;4000)*IF($C$6=Valideringer!$C$34,1,0))*-1</f>
        <v>0</v>
      </c>
      <c r="F62" s="220">
        <f t="shared" ca="1" si="1"/>
        <v>0</v>
      </c>
      <c r="G62" s="220">
        <f t="shared" ca="1" si="15"/>
        <v>0</v>
      </c>
      <c r="H62" s="219">
        <f>SUMIFS('Underlag HB'!$C$2:$C$2006,'Underlag HB'!$G$2:$G$2006,$D62,'Underlag HB'!$F$2:$F$2006,$C$6,'Underlag HB'!$B$2:$B$2006,"&gt;="&amp;4000,'Underlag HB'!$B$2:$B$2006,"&lt;"&amp;9000)*IF($C$6=Valideringer!$C$34,0,1) +
SUMIFS('Underlag HB'!$C$2:$C$2006,'Underlag HB'!$G$2:$G$2006,$D62,'Underlag HB'!$B$2:$B$2006,"&gt;="&amp;4000,'Underlag HB'!$B$2:$B$2006,"&lt;"&amp;9000)*IF($C$6=Valideringer!$C$34,1,0)</f>
        <v>0</v>
      </c>
      <c r="I62" s="220">
        <f t="shared" ca="1" si="3"/>
        <v>0</v>
      </c>
      <c r="J62" s="220">
        <f t="shared" ca="1" si="16"/>
        <v>0</v>
      </c>
      <c r="K62" s="219">
        <f t="shared" si="4"/>
        <v>0</v>
      </c>
      <c r="L62" s="220">
        <f t="shared" ca="1" si="5"/>
        <v>0</v>
      </c>
      <c r="M62" s="220">
        <f t="shared" ca="1" si="17"/>
        <v>0</v>
      </c>
      <c r="N62" s="36"/>
      <c r="P62" t="str">
        <f t="shared" si="7"/>
        <v>×</v>
      </c>
    </row>
    <row r="63" spans="1:16" x14ac:dyDescent="0.25">
      <c r="A63" s="127">
        <f t="shared" si="8"/>
        <v>484</v>
      </c>
      <c r="B63" s="420"/>
      <c r="C63" s="420"/>
      <c r="D63" s="244" t="str">
        <f>Valideringer!B84</f>
        <v xml:space="preserve">150. </v>
      </c>
      <c r="E63" s="219">
        <f>(SUMIFS('Underlag HB'!$C$2:$C$2006,'Underlag HB'!$G$2:$G$2006,$D63,'Underlag HB'!$F$2:$F$2006,$C$6,'Underlag HB'!$B$2:$B$2006,"&gt;="&amp;3000,'Underlag HB'!$B$2:$B$2006,"&lt;"&amp;4000)*IF($C$6=Valideringer!$C$34,0,1) +
SUMIFS('Underlag HB'!$C$2:$C$2006,'Underlag HB'!$G$2:$G$2006,$D63,'Underlag HB'!$B$2:$B$2006,"&gt;="&amp;3000,'Underlag HB'!$B$2:$B$2006,"&lt;"&amp;4000)*IF($C$6=Valideringer!$C$34,1,0))*-1</f>
        <v>0</v>
      </c>
      <c r="F63" s="220">
        <f t="shared" ca="1" si="1"/>
        <v>0</v>
      </c>
      <c r="G63" s="220">
        <f t="shared" ca="1" si="15"/>
        <v>0</v>
      </c>
      <c r="H63" s="219">
        <f>SUMIFS('Underlag HB'!$C$2:$C$2006,'Underlag HB'!$G$2:$G$2006,$D63,'Underlag HB'!$F$2:$F$2006,$C$6,'Underlag HB'!$B$2:$B$2006,"&gt;="&amp;4000,'Underlag HB'!$B$2:$B$2006,"&lt;"&amp;9000)*IF($C$6=Valideringer!$C$34,0,1) +
SUMIFS('Underlag HB'!$C$2:$C$2006,'Underlag HB'!$G$2:$G$2006,$D63,'Underlag HB'!$B$2:$B$2006,"&gt;="&amp;4000,'Underlag HB'!$B$2:$B$2006,"&lt;"&amp;9000)*IF($C$6=Valideringer!$C$34,1,0)</f>
        <v>0</v>
      </c>
      <c r="I63" s="220">
        <f t="shared" ca="1" si="3"/>
        <v>0</v>
      </c>
      <c r="J63" s="220">
        <f t="shared" ca="1" si="16"/>
        <v>0</v>
      </c>
      <c r="K63" s="219">
        <f t="shared" si="4"/>
        <v>0</v>
      </c>
      <c r="L63" s="220">
        <f t="shared" ca="1" si="5"/>
        <v>0</v>
      </c>
      <c r="M63" s="220">
        <f t="shared" ca="1" si="17"/>
        <v>0</v>
      </c>
      <c r="N63" s="36"/>
      <c r="P63" t="str">
        <f t="shared" si="7"/>
        <v>×</v>
      </c>
    </row>
    <row r="64" spans="1:16" x14ac:dyDescent="0.25">
      <c r="E64" s="219"/>
      <c r="F64" s="220"/>
      <c r="G64" s="220"/>
      <c r="H64" s="401"/>
      <c r="I64" s="220"/>
      <c r="J64" s="220"/>
      <c r="K64" s="219"/>
      <c r="L64" s="220"/>
      <c r="M64" s="220"/>
      <c r="N64" s="36"/>
    </row>
    <row r="65" spans="3:13" ht="15.75" thickBot="1" x14ac:dyDescent="0.3">
      <c r="C65" s="79"/>
      <c r="D65" s="79" t="s">
        <v>21</v>
      </c>
      <c r="E65" s="227">
        <f t="shared" ref="E65:M65" si="18">SUM(E14:E63)</f>
        <v>0</v>
      </c>
      <c r="F65" s="228">
        <f ca="1">SUM(F13:F63)</f>
        <v>0</v>
      </c>
      <c r="G65" s="228">
        <f t="shared" ca="1" si="18"/>
        <v>0</v>
      </c>
      <c r="H65" s="227">
        <f t="shared" si="18"/>
        <v>0</v>
      </c>
      <c r="I65" s="228">
        <f t="shared" ca="1" si="18"/>
        <v>0</v>
      </c>
      <c r="J65" s="228">
        <f t="shared" ca="1" si="18"/>
        <v>0</v>
      </c>
      <c r="K65" s="227">
        <f t="shared" si="18"/>
        <v>0</v>
      </c>
      <c r="L65" s="228">
        <f t="shared" ca="1" si="18"/>
        <v>0</v>
      </c>
      <c r="M65" s="230">
        <f t="shared" ca="1" si="18"/>
        <v>0</v>
      </c>
    </row>
    <row r="66" spans="3:13" ht="15.75" thickTop="1" x14ac:dyDescent="0.25"/>
  </sheetData>
  <sheetProtection sheet="1" objects="1" scenarios="1" autoFilter="0"/>
  <autoFilter ref="P13:P63" xr:uid="{00000000-0009-0000-0000-000013000000}"/>
  <hyperlinks>
    <hyperlink ref="M2" location="Start" display="&lt;--  Start" xr:uid="{00000000-0004-0000-1300-000000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1300-000000000000}">
          <x14:formula1>
            <xm:f>Valideringer!$B$26:$B$27</xm:f>
          </x14:formula1>
          <xm:sqref>B14:B63</xm:sqref>
        </x14:dataValidation>
        <x14:dataValidation type="list" allowBlank="1" showInputMessage="1" showErrorMessage="1" xr:uid="{00000000-0002-0000-1300-000001000000}">
          <x14:formula1>
            <xm:f>Valideringer!$C$34:$C$49</xm:f>
          </x14:formula1>
          <xm:sqref>C6</xm:sqref>
        </x14:dataValidation>
      </x14:dataValidations>
    </ext>
  </extLst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13">
    <tabColor theme="2"/>
  </sheetPr>
  <dimension ref="A1:G126"/>
  <sheetViews>
    <sheetView topLeftCell="A22" workbookViewId="0">
      <selection activeCell="E22" sqref="E22"/>
    </sheetView>
  </sheetViews>
  <sheetFormatPr baseColWidth="10" defaultColWidth="0" defaultRowHeight="15" zeroHeight="1" x14ac:dyDescent="0.25"/>
  <cols>
    <col min="1" max="1" width="19.42578125" customWidth="1"/>
    <col min="2" max="2" width="12.28515625" customWidth="1"/>
    <col min="3" max="3" width="40.28515625" customWidth="1"/>
    <col min="4" max="4" width="8.28515625" bestFit="1" customWidth="1"/>
    <col min="5" max="5" width="43.7109375" bestFit="1" customWidth="1"/>
    <col min="6" max="6" width="55.28515625" customWidth="1"/>
    <col min="7" max="7" width="9.28515625" customWidth="1"/>
    <col min="8" max="16384" width="9.28515625" hidden="1"/>
  </cols>
  <sheetData>
    <row r="1" spans="1:7" x14ac:dyDescent="0.25">
      <c r="A1" s="5"/>
      <c r="B1" s="5"/>
      <c r="C1" s="5"/>
      <c r="D1" s="5"/>
      <c r="E1" s="5"/>
      <c r="F1" s="5"/>
      <c r="G1" s="5"/>
    </row>
    <row r="2" spans="1:7" x14ac:dyDescent="0.25">
      <c r="A2" s="5"/>
      <c r="B2" s="5"/>
      <c r="C2" s="5"/>
      <c r="D2" s="5"/>
      <c r="E2" s="5"/>
      <c r="F2" s="5"/>
      <c r="G2" s="5"/>
    </row>
    <row r="3" spans="1:7" x14ac:dyDescent="0.25">
      <c r="A3" s="5"/>
      <c r="B3" s="5"/>
      <c r="C3" s="5"/>
      <c r="D3" s="5"/>
      <c r="E3" s="5"/>
      <c r="F3" s="5"/>
      <c r="G3" s="5"/>
    </row>
    <row r="4" spans="1:7" x14ac:dyDescent="0.25">
      <c r="A4" s="5"/>
      <c r="B4" s="5"/>
      <c r="C4" s="5"/>
      <c r="D4" s="5"/>
      <c r="E4" s="5"/>
      <c r="F4" s="5"/>
      <c r="G4" s="5"/>
    </row>
    <row r="5" spans="1:7" x14ac:dyDescent="0.25">
      <c r="A5" s="43" t="s">
        <v>268</v>
      </c>
      <c r="B5" s="44" t="s">
        <v>269</v>
      </c>
      <c r="C5" s="44" t="s">
        <v>270</v>
      </c>
      <c r="D5" s="44" t="s">
        <v>60</v>
      </c>
      <c r="E5" s="44" t="s">
        <v>61</v>
      </c>
      <c r="F5" s="45" t="s">
        <v>271</v>
      </c>
      <c r="G5" s="5"/>
    </row>
    <row r="6" spans="1:7" x14ac:dyDescent="0.25">
      <c r="A6" s="46" t="s">
        <v>272</v>
      </c>
      <c r="B6" s="47">
        <v>11</v>
      </c>
      <c r="C6" s="47" t="s">
        <v>273</v>
      </c>
      <c r="D6" s="48">
        <v>1100</v>
      </c>
      <c r="E6" s="48" t="s">
        <v>274</v>
      </c>
      <c r="F6" s="49" t="str">
        <f>CONCATENATE(D6," - ",E6)</f>
        <v>1100 - Idrettsanlegg, bygninger etc</v>
      </c>
      <c r="G6" s="5"/>
    </row>
    <row r="7" spans="1:7" x14ac:dyDescent="0.25">
      <c r="A7" s="36" t="s">
        <v>272</v>
      </c>
      <c r="B7">
        <v>12</v>
      </c>
      <c r="C7" t="s">
        <v>275</v>
      </c>
      <c r="D7" s="1">
        <v>1200</v>
      </c>
      <c r="E7" s="1" t="s">
        <v>276</v>
      </c>
      <c r="F7" s="37" t="str">
        <f t="shared" ref="F7:F100" si="0">CONCATENATE(D7," - ",E7)</f>
        <v>1200 - Idrettsutstyr</v>
      </c>
      <c r="G7" s="5"/>
    </row>
    <row r="8" spans="1:7" x14ac:dyDescent="0.25">
      <c r="A8" s="36" t="s">
        <v>272</v>
      </c>
      <c r="B8">
        <v>12</v>
      </c>
      <c r="C8" t="s">
        <v>275</v>
      </c>
      <c r="D8" s="1">
        <v>1250</v>
      </c>
      <c r="E8" s="1" t="s">
        <v>277</v>
      </c>
      <c r="F8" s="37" t="str">
        <f t="shared" si="0"/>
        <v>1250 - Inventar</v>
      </c>
      <c r="G8" s="5"/>
    </row>
    <row r="9" spans="1:7" x14ac:dyDescent="0.25">
      <c r="A9" s="36" t="s">
        <v>272</v>
      </c>
      <c r="B9">
        <v>14</v>
      </c>
      <c r="C9" t="s">
        <v>214</v>
      </c>
      <c r="D9" s="1">
        <v>1460</v>
      </c>
      <c r="E9" s="1" t="s">
        <v>278</v>
      </c>
      <c r="F9" s="37" t="str">
        <f t="shared" si="0"/>
        <v>1460 - Innkjøpte varer for videresalg</v>
      </c>
      <c r="G9" s="5"/>
    </row>
    <row r="10" spans="1:7" x14ac:dyDescent="0.25">
      <c r="A10" s="36" t="s">
        <v>272</v>
      </c>
      <c r="B10">
        <v>15</v>
      </c>
      <c r="C10" t="s">
        <v>279</v>
      </c>
      <c r="D10" s="1">
        <v>1500</v>
      </c>
      <c r="E10" s="1" t="s">
        <v>218</v>
      </c>
      <c r="F10" s="37" t="str">
        <f t="shared" si="0"/>
        <v>1500 - Kundefordringer</v>
      </c>
      <c r="G10" s="5"/>
    </row>
    <row r="11" spans="1:7" x14ac:dyDescent="0.25">
      <c r="A11" s="36" t="s">
        <v>272</v>
      </c>
      <c r="B11">
        <v>15</v>
      </c>
      <c r="C11" t="s">
        <v>279</v>
      </c>
      <c r="D11" s="1">
        <v>1580</v>
      </c>
      <c r="E11" s="1" t="s">
        <v>280</v>
      </c>
      <c r="F11" s="37" t="str">
        <f t="shared" si="0"/>
        <v>1580 - Avsetning tap på fordringer</v>
      </c>
      <c r="G11" s="5"/>
    </row>
    <row r="12" spans="1:7" x14ac:dyDescent="0.25">
      <c r="A12" s="36" t="s">
        <v>272</v>
      </c>
      <c r="B12">
        <v>17</v>
      </c>
      <c r="C12" t="s">
        <v>281</v>
      </c>
      <c r="D12" s="1">
        <v>1700</v>
      </c>
      <c r="E12" s="1" t="s">
        <v>282</v>
      </c>
      <c r="F12" s="37" t="str">
        <f t="shared" si="0"/>
        <v>1700 - Forskuddsbetalte kostnader</v>
      </c>
      <c r="G12" s="5"/>
    </row>
    <row r="13" spans="1:7" x14ac:dyDescent="0.25">
      <c r="A13" s="36" t="s">
        <v>272</v>
      </c>
      <c r="B13">
        <v>17</v>
      </c>
      <c r="C13" t="s">
        <v>281</v>
      </c>
      <c r="D13" s="1">
        <v>1750</v>
      </c>
      <c r="E13" s="1" t="s">
        <v>283</v>
      </c>
      <c r="F13" s="37" t="str">
        <f t="shared" si="0"/>
        <v>1750 - Påløpte inntekter</v>
      </c>
      <c r="G13" s="5"/>
    </row>
    <row r="14" spans="1:7" x14ac:dyDescent="0.25">
      <c r="A14" s="36" t="s">
        <v>272</v>
      </c>
      <c r="B14">
        <v>18</v>
      </c>
      <c r="C14" t="s">
        <v>284</v>
      </c>
      <c r="D14" s="1">
        <v>1800</v>
      </c>
      <c r="E14" s="1" t="s">
        <v>285</v>
      </c>
      <c r="F14" s="37" t="str">
        <f t="shared" si="0"/>
        <v>1800 - Aksjer</v>
      </c>
      <c r="G14" s="5"/>
    </row>
    <row r="15" spans="1:7" x14ac:dyDescent="0.25">
      <c r="A15" s="36" t="s">
        <v>272</v>
      </c>
      <c r="B15">
        <v>19</v>
      </c>
      <c r="C15" t="s">
        <v>286</v>
      </c>
      <c r="D15" s="1">
        <v>1910</v>
      </c>
      <c r="E15" s="1" t="s">
        <v>287</v>
      </c>
      <c r="F15" s="37" t="str">
        <f t="shared" si="0"/>
        <v>1910 - Kasse</v>
      </c>
      <c r="G15" s="5"/>
    </row>
    <row r="16" spans="1:7" x14ac:dyDescent="0.25">
      <c r="A16" s="36" t="s">
        <v>272</v>
      </c>
      <c r="B16">
        <v>19</v>
      </c>
      <c r="C16" t="s">
        <v>286</v>
      </c>
      <c r="D16" s="1">
        <v>1920</v>
      </c>
      <c r="E16" s="1">
        <f>'1. Start'!C103</f>
        <v>0</v>
      </c>
      <c r="F16" s="37" t="str">
        <f t="shared" si="0"/>
        <v>1920 - 0</v>
      </c>
      <c r="G16" s="5"/>
    </row>
    <row r="17" spans="1:7" x14ac:dyDescent="0.25">
      <c r="A17" s="36" t="s">
        <v>272</v>
      </c>
      <c r="B17">
        <v>19</v>
      </c>
      <c r="C17" t="s">
        <v>286</v>
      </c>
      <c r="D17" s="1">
        <v>1921</v>
      </c>
      <c r="E17" s="1">
        <f>'1. Start'!C104</f>
        <v>0</v>
      </c>
      <c r="F17" s="37" t="str">
        <f t="shared" si="0"/>
        <v>1921 - 0</v>
      </c>
      <c r="G17" s="5"/>
    </row>
    <row r="18" spans="1:7" x14ac:dyDescent="0.25">
      <c r="A18" s="36" t="s">
        <v>272</v>
      </c>
      <c r="B18">
        <v>19</v>
      </c>
      <c r="C18" t="s">
        <v>286</v>
      </c>
      <c r="D18" s="1">
        <v>1922</v>
      </c>
      <c r="E18" s="1">
        <f>'1. Start'!C105</f>
        <v>0</v>
      </c>
      <c r="F18" s="37" t="str">
        <f t="shared" si="0"/>
        <v>1922 - 0</v>
      </c>
      <c r="G18" s="5"/>
    </row>
    <row r="19" spans="1:7" x14ac:dyDescent="0.25">
      <c r="A19" s="36" t="s">
        <v>272</v>
      </c>
      <c r="B19">
        <v>19</v>
      </c>
      <c r="C19" t="s">
        <v>286</v>
      </c>
      <c r="D19" s="1">
        <v>1923</v>
      </c>
      <c r="E19" s="1">
        <f>'1. Start'!C106</f>
        <v>0</v>
      </c>
      <c r="F19" s="37" t="str">
        <f t="shared" si="0"/>
        <v>1923 - 0</v>
      </c>
      <c r="G19" s="5"/>
    </row>
    <row r="20" spans="1:7" x14ac:dyDescent="0.25">
      <c r="A20" s="36" t="s">
        <v>272</v>
      </c>
      <c r="B20">
        <v>19</v>
      </c>
      <c r="C20" t="s">
        <v>286</v>
      </c>
      <c r="D20" s="1">
        <v>1950</v>
      </c>
      <c r="E20" s="1" t="s">
        <v>288</v>
      </c>
      <c r="F20" s="37" t="str">
        <f t="shared" si="0"/>
        <v>1950 - Bankinnskudd, skattetrekk</v>
      </c>
      <c r="G20" s="5"/>
    </row>
    <row r="21" spans="1:7" x14ac:dyDescent="0.25">
      <c r="A21" s="36" t="s">
        <v>289</v>
      </c>
      <c r="B21">
        <v>20</v>
      </c>
      <c r="C21" t="s">
        <v>290</v>
      </c>
      <c r="D21" s="1">
        <v>2000</v>
      </c>
      <c r="E21" s="1" t="s">
        <v>150</v>
      </c>
      <c r="F21" s="37" t="str">
        <f t="shared" si="0"/>
        <v>2000 - Egenkapital bundet</v>
      </c>
      <c r="G21" s="5"/>
    </row>
    <row r="22" spans="1:7" x14ac:dyDescent="0.25">
      <c r="A22" s="36" t="s">
        <v>289</v>
      </c>
      <c r="B22">
        <v>20</v>
      </c>
      <c r="C22" t="s">
        <v>290</v>
      </c>
      <c r="D22" s="1">
        <v>2050</v>
      </c>
      <c r="E22" s="1" t="s">
        <v>291</v>
      </c>
      <c r="F22" s="37" t="str">
        <f t="shared" si="0"/>
        <v>2050 - Annen egenkapital</v>
      </c>
      <c r="G22" s="5"/>
    </row>
    <row r="23" spans="1:7" x14ac:dyDescent="0.25">
      <c r="A23" s="36" t="s">
        <v>234</v>
      </c>
      <c r="B23">
        <v>21</v>
      </c>
      <c r="C23" t="s">
        <v>292</v>
      </c>
      <c r="D23" s="1">
        <v>2180</v>
      </c>
      <c r="E23" s="1" t="s">
        <v>293</v>
      </c>
      <c r="F23" s="37" t="str">
        <f t="shared" si="0"/>
        <v>2180 - Andre avsetninger for forpliktelser</v>
      </c>
      <c r="G23" s="5"/>
    </row>
    <row r="24" spans="1:7" x14ac:dyDescent="0.25">
      <c r="A24" s="36" t="s">
        <v>234</v>
      </c>
      <c r="B24">
        <v>22</v>
      </c>
      <c r="C24" t="s">
        <v>294</v>
      </c>
      <c r="D24" s="1">
        <v>2220</v>
      </c>
      <c r="E24" s="1" t="s">
        <v>295</v>
      </c>
      <c r="F24" s="37" t="str">
        <f t="shared" si="0"/>
        <v>2220 - Gjeld til kredittinstitusjoner</v>
      </c>
      <c r="G24" s="5"/>
    </row>
    <row r="25" spans="1:7" x14ac:dyDescent="0.25">
      <c r="A25" s="36" t="s">
        <v>234</v>
      </c>
      <c r="B25">
        <v>24</v>
      </c>
      <c r="C25" t="s">
        <v>296</v>
      </c>
      <c r="D25" s="1">
        <v>2400</v>
      </c>
      <c r="E25" s="1" t="s">
        <v>241</v>
      </c>
      <c r="F25" s="37" t="str">
        <f t="shared" si="0"/>
        <v>2400 - Leverandørgjeld</v>
      </c>
      <c r="G25" s="5"/>
    </row>
    <row r="26" spans="1:7" x14ac:dyDescent="0.25">
      <c r="A26" s="36" t="s">
        <v>234</v>
      </c>
      <c r="B26">
        <v>26</v>
      </c>
      <c r="C26" t="s">
        <v>297</v>
      </c>
      <c r="D26" s="1">
        <v>2600</v>
      </c>
      <c r="E26" s="1" t="s">
        <v>298</v>
      </c>
      <c r="F26" s="37" t="str">
        <f t="shared" si="0"/>
        <v>2600 - Forskuddstrekk</v>
      </c>
      <c r="G26" s="5"/>
    </row>
    <row r="27" spans="1:7" x14ac:dyDescent="0.25">
      <c r="A27" s="36" t="s">
        <v>234</v>
      </c>
      <c r="B27">
        <v>26</v>
      </c>
      <c r="C27" t="s">
        <v>297</v>
      </c>
      <c r="D27" s="1">
        <v>2610</v>
      </c>
      <c r="E27" s="1" t="s">
        <v>299</v>
      </c>
      <c r="F27" s="37" t="str">
        <f t="shared" si="0"/>
        <v>2610 - Andre trekk</v>
      </c>
      <c r="G27" s="5"/>
    </row>
    <row r="28" spans="1:7" x14ac:dyDescent="0.25">
      <c r="A28" s="36" t="s">
        <v>234</v>
      </c>
      <c r="B28">
        <v>27</v>
      </c>
      <c r="C28" t="s">
        <v>300</v>
      </c>
      <c r="D28" s="1">
        <v>2700</v>
      </c>
      <c r="E28" s="1" t="s">
        <v>301</v>
      </c>
      <c r="F28" s="37" t="str">
        <f t="shared" si="0"/>
        <v>2700 - Utgående merverdiavgift</v>
      </c>
      <c r="G28" s="5"/>
    </row>
    <row r="29" spans="1:7" x14ac:dyDescent="0.25">
      <c r="A29" s="36" t="s">
        <v>234</v>
      </c>
      <c r="B29">
        <v>27</v>
      </c>
      <c r="C29" t="s">
        <v>300</v>
      </c>
      <c r="D29" s="1">
        <v>2710</v>
      </c>
      <c r="E29" s="1" t="s">
        <v>302</v>
      </c>
      <c r="F29" s="37" t="str">
        <f t="shared" si="0"/>
        <v>2710 - Inngående merverdiavgift</v>
      </c>
      <c r="G29" s="5"/>
    </row>
    <row r="30" spans="1:7" x14ac:dyDescent="0.25">
      <c r="A30" s="36" t="s">
        <v>234</v>
      </c>
      <c r="B30">
        <v>27</v>
      </c>
      <c r="C30" t="s">
        <v>300</v>
      </c>
      <c r="D30" s="1">
        <v>2740</v>
      </c>
      <c r="E30" s="1" t="s">
        <v>303</v>
      </c>
      <c r="F30" s="37" t="str">
        <f t="shared" si="0"/>
        <v>2740 - Oppgjørskonto merverdiavgift</v>
      </c>
      <c r="G30" s="5"/>
    </row>
    <row r="31" spans="1:7" x14ac:dyDescent="0.25">
      <c r="A31" s="36" t="s">
        <v>234</v>
      </c>
      <c r="B31">
        <v>27</v>
      </c>
      <c r="C31" t="s">
        <v>300</v>
      </c>
      <c r="D31" s="1">
        <v>2770</v>
      </c>
      <c r="E31" s="1" t="s">
        <v>304</v>
      </c>
      <c r="F31" s="37" t="str">
        <f t="shared" si="0"/>
        <v>2770 - Skyldig arbeidsgiveravgift</v>
      </c>
      <c r="G31" s="5"/>
    </row>
    <row r="32" spans="1:7" x14ac:dyDescent="0.25">
      <c r="A32" s="36" t="s">
        <v>234</v>
      </c>
      <c r="B32">
        <v>29</v>
      </c>
      <c r="C32" t="s">
        <v>305</v>
      </c>
      <c r="D32" s="1">
        <v>2940</v>
      </c>
      <c r="E32" s="1" t="s">
        <v>306</v>
      </c>
      <c r="F32" s="37" t="str">
        <f t="shared" si="0"/>
        <v>2940 - Feriepenger</v>
      </c>
      <c r="G32" s="5"/>
    </row>
    <row r="33" spans="1:7" x14ac:dyDescent="0.25">
      <c r="A33" s="36" t="s">
        <v>234</v>
      </c>
      <c r="B33">
        <v>29</v>
      </c>
      <c r="C33" t="s">
        <v>305</v>
      </c>
      <c r="D33" s="1">
        <v>2941</v>
      </c>
      <c r="E33" s="1" t="s">
        <v>307</v>
      </c>
      <c r="F33" s="37" t="str">
        <f t="shared" si="0"/>
        <v>2941 - Arbeidsgiveravgift av påløpte feriepenger</v>
      </c>
      <c r="G33" s="5"/>
    </row>
    <row r="34" spans="1:7" x14ac:dyDescent="0.25">
      <c r="A34" s="36" t="s">
        <v>234</v>
      </c>
      <c r="B34">
        <v>29</v>
      </c>
      <c r="C34" t="s">
        <v>305</v>
      </c>
      <c r="D34" s="1">
        <v>2960</v>
      </c>
      <c r="E34" s="1" t="s">
        <v>308</v>
      </c>
      <c r="F34" s="37" t="str">
        <f t="shared" si="0"/>
        <v>2960 - Påløpt kostnad og forskuddsbetalt inntekt</v>
      </c>
      <c r="G34" s="5"/>
    </row>
    <row r="35" spans="1:7" x14ac:dyDescent="0.25">
      <c r="A35" s="36" t="s">
        <v>234</v>
      </c>
      <c r="B35">
        <v>29</v>
      </c>
      <c r="C35" t="s">
        <v>305</v>
      </c>
      <c r="D35" s="1">
        <v>2980</v>
      </c>
      <c r="E35" s="1" t="s">
        <v>309</v>
      </c>
      <c r="F35" s="37" t="str">
        <f t="shared" si="0"/>
        <v>2980 - Avsetninger og forpliktelser</v>
      </c>
      <c r="G35" s="5"/>
    </row>
    <row r="36" spans="1:7" x14ac:dyDescent="0.25">
      <c r="A36" s="36" t="s">
        <v>261</v>
      </c>
      <c r="B36">
        <v>30</v>
      </c>
      <c r="C36" t="s">
        <v>310</v>
      </c>
      <c r="D36" s="1">
        <v>3010</v>
      </c>
      <c r="E36" s="1" t="s">
        <v>310</v>
      </c>
      <c r="F36" s="37" t="str">
        <f t="shared" si="0"/>
        <v>3010 - Salgsinntekter, avgiftspliktig</v>
      </c>
      <c r="G36" s="5"/>
    </row>
    <row r="37" spans="1:7" x14ac:dyDescent="0.25">
      <c r="A37" s="36" t="s">
        <v>261</v>
      </c>
      <c r="B37">
        <v>30</v>
      </c>
      <c r="C37" t="s">
        <v>310</v>
      </c>
      <c r="D37" s="1">
        <v>3020</v>
      </c>
      <c r="E37" s="1" t="s">
        <v>311</v>
      </c>
      <c r="F37" s="37" t="str">
        <f t="shared" si="0"/>
        <v>3020 - Sponsorinntekter, avgiftspliktig</v>
      </c>
      <c r="G37" s="5"/>
    </row>
    <row r="38" spans="1:7" x14ac:dyDescent="0.25">
      <c r="A38" s="36" t="s">
        <v>261</v>
      </c>
      <c r="B38">
        <v>30</v>
      </c>
      <c r="C38" t="s">
        <v>310</v>
      </c>
      <c r="D38" s="1">
        <v>3021</v>
      </c>
      <c r="E38" s="1" t="s">
        <v>312</v>
      </c>
      <c r="F38" s="37" t="str">
        <f t="shared" si="0"/>
        <v>3021 - Barteravtaler, avgiftspliktig</v>
      </c>
      <c r="G38" s="5"/>
    </row>
    <row r="39" spans="1:7" x14ac:dyDescent="0.25">
      <c r="A39" s="36" t="s">
        <v>261</v>
      </c>
      <c r="B39">
        <v>30</v>
      </c>
      <c r="C39" t="s">
        <v>310</v>
      </c>
      <c r="D39" s="1">
        <v>3030</v>
      </c>
      <c r="E39" s="1" t="s">
        <v>313</v>
      </c>
      <c r="F39" s="37" t="str">
        <f t="shared" si="0"/>
        <v>3030 - Salg av annonser, avgiftspiktig</v>
      </c>
      <c r="G39" s="5"/>
    </row>
    <row r="40" spans="1:7" x14ac:dyDescent="0.25">
      <c r="A40" s="36" t="s">
        <v>261</v>
      </c>
      <c r="B40" s="38">
        <v>31</v>
      </c>
      <c r="C40" t="s">
        <v>314</v>
      </c>
      <c r="D40" s="1">
        <v>3110</v>
      </c>
      <c r="E40" s="1" t="s">
        <v>314</v>
      </c>
      <c r="F40" s="37" t="str">
        <f t="shared" si="0"/>
        <v>3110 - Salgsinntekter, avgiftsfri</v>
      </c>
      <c r="G40" s="5"/>
    </row>
    <row r="41" spans="1:7" x14ac:dyDescent="0.25">
      <c r="A41" s="36" t="s">
        <v>261</v>
      </c>
      <c r="B41" s="38">
        <v>31</v>
      </c>
      <c r="C41" t="s">
        <v>314</v>
      </c>
      <c r="D41" s="1">
        <v>3120</v>
      </c>
      <c r="E41" s="1" t="s">
        <v>315</v>
      </c>
      <c r="F41" s="37" t="str">
        <f t="shared" si="0"/>
        <v>3120 - Sponsorinntekter, avgiftsfri</v>
      </c>
      <c r="G41" s="5"/>
    </row>
    <row r="42" spans="1:7" x14ac:dyDescent="0.25">
      <c r="A42" s="36" t="s">
        <v>261</v>
      </c>
      <c r="B42" s="38">
        <v>31</v>
      </c>
      <c r="C42" t="s">
        <v>314</v>
      </c>
      <c r="D42" s="1">
        <v>3121</v>
      </c>
      <c r="E42" s="1" t="s">
        <v>316</v>
      </c>
      <c r="F42" s="37" t="str">
        <f t="shared" si="0"/>
        <v>3121 - Barteravtaler, avgiftsfri</v>
      </c>
      <c r="G42" s="5"/>
    </row>
    <row r="43" spans="1:7" x14ac:dyDescent="0.25">
      <c r="A43" s="36" t="s">
        <v>261</v>
      </c>
      <c r="B43" s="38">
        <v>32</v>
      </c>
      <c r="C43" t="s">
        <v>314</v>
      </c>
      <c r="D43" s="1">
        <v>3130</v>
      </c>
      <c r="E43" s="1" t="s">
        <v>317</v>
      </c>
      <c r="F43" s="37" t="str">
        <f t="shared" si="0"/>
        <v>3130 - Salg av annonser, avgiftsfri</v>
      </c>
      <c r="G43" s="5"/>
    </row>
    <row r="44" spans="1:7" x14ac:dyDescent="0.25">
      <c r="A44" s="36" t="s">
        <v>261</v>
      </c>
      <c r="B44" s="38">
        <v>32</v>
      </c>
      <c r="C44" t="s">
        <v>318</v>
      </c>
      <c r="D44" s="1">
        <v>3210</v>
      </c>
      <c r="E44" s="1" t="s">
        <v>319</v>
      </c>
      <c r="F44" s="37" t="str">
        <f t="shared" si="0"/>
        <v>3210 - Kiosksalg etc</v>
      </c>
      <c r="G44" s="5"/>
    </row>
    <row r="45" spans="1:7" x14ac:dyDescent="0.25">
      <c r="A45" s="36" t="s">
        <v>261</v>
      </c>
      <c r="B45" s="38">
        <v>32</v>
      </c>
      <c r="C45" t="s">
        <v>318</v>
      </c>
      <c r="D45" s="1">
        <v>3211</v>
      </c>
      <c r="E45" s="1" t="s">
        <v>320</v>
      </c>
      <c r="F45" s="37" t="str">
        <f t="shared" si="0"/>
        <v>3211 - Andre interne salg</v>
      </c>
      <c r="G45" s="5"/>
    </row>
    <row r="46" spans="1:7" x14ac:dyDescent="0.25">
      <c r="A46" s="36" t="s">
        <v>261</v>
      </c>
      <c r="B46" s="38">
        <v>34</v>
      </c>
      <c r="C46" t="s">
        <v>318</v>
      </c>
      <c r="D46" s="1">
        <v>3250</v>
      </c>
      <c r="E46" s="1" t="s">
        <v>321</v>
      </c>
      <c r="F46" s="37" t="str">
        <f t="shared" si="0"/>
        <v>3250 - Inntekter fra egne arrangementer</v>
      </c>
      <c r="G46" s="5"/>
    </row>
    <row r="47" spans="1:7" x14ac:dyDescent="0.25">
      <c r="A47" s="36" t="s">
        <v>261</v>
      </c>
      <c r="B47" s="38">
        <v>34</v>
      </c>
      <c r="C47" t="s">
        <v>182</v>
      </c>
      <c r="D47" s="1">
        <v>3400</v>
      </c>
      <c r="E47" s="1" t="s">
        <v>182</v>
      </c>
      <c r="F47" s="37" t="str">
        <f t="shared" si="0"/>
        <v>3400 - Offentlige tilskudd</v>
      </c>
      <c r="G47" s="5"/>
    </row>
    <row r="48" spans="1:7" x14ac:dyDescent="0.25">
      <c r="A48" s="36" t="s">
        <v>261</v>
      </c>
      <c r="B48" s="38">
        <v>36</v>
      </c>
      <c r="C48" t="s">
        <v>182</v>
      </c>
      <c r="D48" s="1">
        <v>3440</v>
      </c>
      <c r="E48" s="1" t="s">
        <v>322</v>
      </c>
      <c r="F48" s="37" t="str">
        <f t="shared" si="0"/>
        <v>3440 - Andre tilskudd</v>
      </c>
      <c r="G48" s="5"/>
    </row>
    <row r="49" spans="1:7" x14ac:dyDescent="0.25">
      <c r="A49" s="36" t="s">
        <v>261</v>
      </c>
      <c r="B49" s="38">
        <v>39</v>
      </c>
      <c r="C49" t="s">
        <v>323</v>
      </c>
      <c r="D49" s="1">
        <v>3600</v>
      </c>
      <c r="E49" s="1" t="s">
        <v>323</v>
      </c>
      <c r="F49" s="37" t="str">
        <f t="shared" si="0"/>
        <v>3600 - Leieinntekter</v>
      </c>
      <c r="G49" s="5"/>
    </row>
    <row r="50" spans="1:7" x14ac:dyDescent="0.25">
      <c r="A50" s="36" t="s">
        <v>261</v>
      </c>
      <c r="B50" s="38">
        <v>39</v>
      </c>
      <c r="C50" t="s">
        <v>324</v>
      </c>
      <c r="D50" s="1">
        <v>3910</v>
      </c>
      <c r="E50" s="1" t="s">
        <v>325</v>
      </c>
      <c r="F50" s="37" t="str">
        <f t="shared" si="0"/>
        <v>3910 - Kursinntekter</v>
      </c>
      <c r="G50" s="5"/>
    </row>
    <row r="51" spans="1:7" x14ac:dyDescent="0.25">
      <c r="A51" s="36" t="s">
        <v>261</v>
      </c>
      <c r="B51" s="38">
        <v>39</v>
      </c>
      <c r="C51" t="s">
        <v>324</v>
      </c>
      <c r="D51" s="1">
        <v>3920</v>
      </c>
      <c r="E51" s="1" t="s">
        <v>326</v>
      </c>
      <c r="F51" s="37" t="str">
        <f t="shared" si="0"/>
        <v>3920 - Medlemskontingenter</v>
      </c>
      <c r="G51" s="5"/>
    </row>
    <row r="52" spans="1:7" x14ac:dyDescent="0.25">
      <c r="A52" s="36" t="s">
        <v>261</v>
      </c>
      <c r="B52" s="38">
        <v>39</v>
      </c>
      <c r="C52" t="s">
        <v>324</v>
      </c>
      <c r="D52" s="1">
        <v>3930</v>
      </c>
      <c r="E52" s="1" t="s">
        <v>327</v>
      </c>
      <c r="F52" s="37" t="str">
        <f t="shared" si="0"/>
        <v>3930 - Treningsavgifter</v>
      </c>
      <c r="G52" s="5"/>
    </row>
    <row r="53" spans="1:7" x14ac:dyDescent="0.25">
      <c r="A53" s="36" t="s">
        <v>261</v>
      </c>
      <c r="B53" s="38">
        <v>39</v>
      </c>
      <c r="C53" t="s">
        <v>324</v>
      </c>
      <c r="D53" s="1">
        <v>3940</v>
      </c>
      <c r="E53" s="1" t="s">
        <v>328</v>
      </c>
      <c r="F53" s="37" t="str">
        <f t="shared" si="0"/>
        <v>3940 - Egenandeler</v>
      </c>
      <c r="G53" s="5"/>
    </row>
    <row r="54" spans="1:7" x14ac:dyDescent="0.25">
      <c r="A54" s="36" t="s">
        <v>261</v>
      </c>
      <c r="B54" s="38">
        <v>39</v>
      </c>
      <c r="C54" t="s">
        <v>324</v>
      </c>
      <c r="D54" s="1">
        <v>3950</v>
      </c>
      <c r="E54" s="1" t="s">
        <v>329</v>
      </c>
      <c r="F54" s="37" t="str">
        <f t="shared" si="0"/>
        <v>3950 - Turneringsinntekter etc</v>
      </c>
      <c r="G54" s="5"/>
    </row>
    <row r="55" spans="1:7" x14ac:dyDescent="0.25">
      <c r="A55" s="36" t="s">
        <v>261</v>
      </c>
      <c r="B55" s="38">
        <v>39</v>
      </c>
      <c r="C55" t="s">
        <v>324</v>
      </c>
      <c r="D55" s="1">
        <v>3960</v>
      </c>
      <c r="E55" s="1" t="s">
        <v>330</v>
      </c>
      <c r="F55" s="37" t="str">
        <f t="shared" si="0"/>
        <v>3960 - Lotterier, bingo etc</v>
      </c>
      <c r="G55" s="5"/>
    </row>
    <row r="56" spans="1:7" x14ac:dyDescent="0.25">
      <c r="A56" s="36" t="s">
        <v>261</v>
      </c>
      <c r="B56" s="38">
        <v>39</v>
      </c>
      <c r="C56" t="s">
        <v>324</v>
      </c>
      <c r="D56" s="1">
        <v>3990</v>
      </c>
      <c r="E56" s="1" t="s">
        <v>183</v>
      </c>
      <c r="F56" s="37" t="str">
        <f t="shared" si="0"/>
        <v>3990 - Andre inntekter</v>
      </c>
      <c r="G56" s="5"/>
    </row>
    <row r="57" spans="1:7" x14ac:dyDescent="0.25">
      <c r="A57" s="36" t="s">
        <v>261</v>
      </c>
      <c r="B57" s="38">
        <v>39</v>
      </c>
      <c r="C57" t="s">
        <v>324</v>
      </c>
      <c r="D57" s="1">
        <v>3997</v>
      </c>
      <c r="E57">
        <f>'1. Start'!C111</f>
        <v>0</v>
      </c>
      <c r="F57" s="37" t="str">
        <f>CONCATENATE(D57," - ",E57)</f>
        <v>3997 - 0</v>
      </c>
      <c r="G57" s="5"/>
    </row>
    <row r="58" spans="1:7" x14ac:dyDescent="0.25">
      <c r="A58" s="36" t="s">
        <v>261</v>
      </c>
      <c r="B58" s="38">
        <v>39</v>
      </c>
      <c r="C58" t="s">
        <v>324</v>
      </c>
      <c r="D58" s="1">
        <v>3998</v>
      </c>
      <c r="E58">
        <f>'1. Start'!C112</f>
        <v>0</v>
      </c>
      <c r="F58" s="37" t="str">
        <f t="shared" si="0"/>
        <v>3998 - 0</v>
      </c>
      <c r="G58" s="5"/>
    </row>
    <row r="59" spans="1:7" x14ac:dyDescent="0.25">
      <c r="A59" s="36" t="s">
        <v>261</v>
      </c>
      <c r="B59" s="38">
        <v>43</v>
      </c>
      <c r="C59" t="s">
        <v>331</v>
      </c>
      <c r="D59" s="1">
        <v>4300</v>
      </c>
      <c r="E59" s="1" t="s">
        <v>332</v>
      </c>
      <c r="F59" s="37" t="str">
        <f t="shared" si="0"/>
        <v>4300 - Varekostnad, varer for videresalg</v>
      </c>
      <c r="G59" s="5"/>
    </row>
    <row r="60" spans="1:7" x14ac:dyDescent="0.25">
      <c r="A60" s="36" t="s">
        <v>261</v>
      </c>
      <c r="B60" s="38">
        <v>43</v>
      </c>
      <c r="C60" t="s">
        <v>331</v>
      </c>
      <c r="D60" s="1">
        <v>4390</v>
      </c>
      <c r="E60" s="1" t="s">
        <v>333</v>
      </c>
      <c r="F60" s="37" t="str">
        <f t="shared" si="0"/>
        <v>4390 - Beholdningsendring varelager</v>
      </c>
      <c r="G60" s="5"/>
    </row>
    <row r="61" spans="1:7" x14ac:dyDescent="0.25">
      <c r="A61" s="36" t="s">
        <v>261</v>
      </c>
      <c r="B61" s="38">
        <v>49</v>
      </c>
      <c r="C61" t="s">
        <v>334</v>
      </c>
      <c r="D61" s="1">
        <v>4997</v>
      </c>
      <c r="E61">
        <f>'1. Start'!C113</f>
        <v>0</v>
      </c>
      <c r="F61" s="37" t="str">
        <f>CONCATENATE(D61," - ",E61)</f>
        <v>4997 - 0</v>
      </c>
      <c r="G61" s="5"/>
    </row>
    <row r="62" spans="1:7" x14ac:dyDescent="0.25">
      <c r="A62" s="36" t="s">
        <v>261</v>
      </c>
      <c r="B62" s="38">
        <v>49</v>
      </c>
      <c r="C62" t="s">
        <v>334</v>
      </c>
      <c r="D62" s="1">
        <v>4998</v>
      </c>
      <c r="E62">
        <f>'1. Start'!C114</f>
        <v>0</v>
      </c>
      <c r="F62" s="37" t="str">
        <f t="shared" si="0"/>
        <v>4998 - 0</v>
      </c>
      <c r="G62" s="5"/>
    </row>
    <row r="63" spans="1:7" x14ac:dyDescent="0.25">
      <c r="A63" s="36" t="s">
        <v>261</v>
      </c>
      <c r="B63" s="38">
        <v>50</v>
      </c>
      <c r="C63" t="s">
        <v>335</v>
      </c>
      <c r="D63" s="1">
        <v>5000</v>
      </c>
      <c r="E63" s="1" t="s">
        <v>336</v>
      </c>
      <c r="F63" s="37" t="str">
        <f t="shared" si="0"/>
        <v>5000 - Lønn, honorar etc</v>
      </c>
      <c r="G63" s="5"/>
    </row>
    <row r="64" spans="1:7" x14ac:dyDescent="0.25">
      <c r="A64" s="36" t="s">
        <v>261</v>
      </c>
      <c r="B64" s="38">
        <v>50</v>
      </c>
      <c r="C64" t="s">
        <v>335</v>
      </c>
      <c r="D64" s="1">
        <v>5180</v>
      </c>
      <c r="E64" s="1" t="s">
        <v>337</v>
      </c>
      <c r="F64" s="37" t="str">
        <f t="shared" si="0"/>
        <v>5180 - Feriepenger beregnet</v>
      </c>
      <c r="G64" s="5"/>
    </row>
    <row r="65" spans="1:7" x14ac:dyDescent="0.25">
      <c r="A65" s="36" t="s">
        <v>261</v>
      </c>
      <c r="B65" s="38">
        <v>50</v>
      </c>
      <c r="C65" t="s">
        <v>335</v>
      </c>
      <c r="D65" s="1">
        <v>5182</v>
      </c>
      <c r="E65" s="1" t="s">
        <v>338</v>
      </c>
      <c r="F65" s="37" t="str">
        <f t="shared" si="0"/>
        <v>5182 - Arbeidsgiveravgift påløpte feriepenger</v>
      </c>
      <c r="G65" s="5"/>
    </row>
    <row r="66" spans="1:7" x14ac:dyDescent="0.25">
      <c r="A66" s="36" t="s">
        <v>261</v>
      </c>
      <c r="B66" s="38">
        <v>52</v>
      </c>
      <c r="C66" t="s">
        <v>339</v>
      </c>
      <c r="D66" s="1">
        <v>5210</v>
      </c>
      <c r="E66" s="1" t="s">
        <v>340</v>
      </c>
      <c r="F66" s="37" t="str">
        <f t="shared" si="0"/>
        <v>5210 - Fri telefon mm</v>
      </c>
      <c r="G66" s="5"/>
    </row>
    <row r="67" spans="1:7" x14ac:dyDescent="0.25">
      <c r="A67" s="36" t="s">
        <v>261</v>
      </c>
      <c r="B67" s="38">
        <v>52</v>
      </c>
      <c r="C67" t="s">
        <v>339</v>
      </c>
      <c r="D67" s="1">
        <v>5290</v>
      </c>
      <c r="E67" s="1" t="s">
        <v>341</v>
      </c>
      <c r="F67" s="37" t="str">
        <f t="shared" si="0"/>
        <v>5290 - Motkonto for gruppe 52</v>
      </c>
      <c r="G67" s="5"/>
    </row>
    <row r="68" spans="1:7" x14ac:dyDescent="0.25">
      <c r="A68" s="36" t="s">
        <v>261</v>
      </c>
      <c r="B68" s="38">
        <v>53</v>
      </c>
      <c r="C68" t="s">
        <v>342</v>
      </c>
      <c r="D68" s="1">
        <v>5330</v>
      </c>
      <c r="E68" s="1" t="s">
        <v>343</v>
      </c>
      <c r="F68" s="37" t="str">
        <f t="shared" si="0"/>
        <v>5330 - Godtgjørelse til styret</v>
      </c>
      <c r="G68" s="5"/>
    </row>
    <row r="69" spans="1:7" x14ac:dyDescent="0.25">
      <c r="A69" s="36" t="s">
        <v>261</v>
      </c>
      <c r="B69" s="38">
        <v>54</v>
      </c>
      <c r="C69" t="s">
        <v>344</v>
      </c>
      <c r="D69" s="1">
        <v>5400</v>
      </c>
      <c r="E69" s="1" t="s">
        <v>345</v>
      </c>
      <c r="F69" s="37" t="str">
        <f t="shared" si="0"/>
        <v>5400 - Arbeidsgiveravgift</v>
      </c>
      <c r="G69" s="5"/>
    </row>
    <row r="70" spans="1:7" x14ac:dyDescent="0.25">
      <c r="A70" s="36" t="s">
        <v>261</v>
      </c>
      <c r="B70" s="38">
        <v>54</v>
      </c>
      <c r="C70" t="s">
        <v>344</v>
      </c>
      <c r="D70" s="1">
        <v>5420</v>
      </c>
      <c r="E70" s="1" t="s">
        <v>346</v>
      </c>
      <c r="F70" s="37" t="str">
        <f t="shared" si="0"/>
        <v>5420 - Innberetningspliktig pensjonskostnad</v>
      </c>
      <c r="G70" s="5"/>
    </row>
    <row r="71" spans="1:7" x14ac:dyDescent="0.25">
      <c r="A71" s="36" t="s">
        <v>261</v>
      </c>
      <c r="B71" s="38">
        <v>55</v>
      </c>
      <c r="C71" t="s">
        <v>347</v>
      </c>
      <c r="D71" s="1">
        <v>5560</v>
      </c>
      <c r="E71" s="1" t="s">
        <v>348</v>
      </c>
      <c r="F71" s="37" t="str">
        <f t="shared" si="0"/>
        <v>5560 - Utstyrsgodtgjørelse dommere</v>
      </c>
      <c r="G71" s="5"/>
    </row>
    <row r="72" spans="1:7" x14ac:dyDescent="0.25">
      <c r="A72" s="36" t="s">
        <v>261</v>
      </c>
      <c r="B72" s="38">
        <v>58</v>
      </c>
      <c r="C72" t="s">
        <v>349</v>
      </c>
      <c r="D72" s="1">
        <v>5800</v>
      </c>
      <c r="E72" s="1" t="s">
        <v>350</v>
      </c>
      <c r="F72" s="37" t="str">
        <f t="shared" si="0"/>
        <v>5800 - Refusjon av syke- og fødselspenger</v>
      </c>
      <c r="G72" s="5"/>
    </row>
    <row r="73" spans="1:7" x14ac:dyDescent="0.25">
      <c r="A73" s="36" t="s">
        <v>261</v>
      </c>
      <c r="B73" s="38">
        <v>59</v>
      </c>
      <c r="C73" t="s">
        <v>351</v>
      </c>
      <c r="D73" s="1">
        <v>5920</v>
      </c>
      <c r="E73" s="1" t="s">
        <v>352</v>
      </c>
      <c r="F73" s="37" t="str">
        <f t="shared" si="0"/>
        <v>5920 - Yrkesskadeforsikring og andre personalforsikringer</v>
      </c>
      <c r="G73" s="5"/>
    </row>
    <row r="74" spans="1:7" x14ac:dyDescent="0.25">
      <c r="A74" s="36" t="s">
        <v>261</v>
      </c>
      <c r="B74" s="38">
        <v>59</v>
      </c>
      <c r="C74" t="s">
        <v>351</v>
      </c>
      <c r="D74" s="1">
        <v>5990</v>
      </c>
      <c r="E74" s="1" t="s">
        <v>353</v>
      </c>
      <c r="F74" s="37" t="str">
        <f t="shared" si="0"/>
        <v>5990 - Andre personalkostnader</v>
      </c>
      <c r="G74" s="5"/>
    </row>
    <row r="75" spans="1:7" x14ac:dyDescent="0.25">
      <c r="A75" s="36" t="s">
        <v>261</v>
      </c>
      <c r="B75" s="38">
        <v>59</v>
      </c>
      <c r="C75" t="s">
        <v>351</v>
      </c>
      <c r="D75" s="1">
        <v>5997</v>
      </c>
      <c r="E75">
        <f>'1. Start'!C115</f>
        <v>0</v>
      </c>
      <c r="F75" s="37" t="str">
        <f>CONCATENATE(D75," - ",E75)</f>
        <v>5997 - 0</v>
      </c>
      <c r="G75" s="5"/>
    </row>
    <row r="76" spans="1:7" x14ac:dyDescent="0.25">
      <c r="A76" s="36" t="s">
        <v>261</v>
      </c>
      <c r="B76" s="38">
        <v>59</v>
      </c>
      <c r="C76" t="s">
        <v>351</v>
      </c>
      <c r="D76" s="1">
        <v>5998</v>
      </c>
      <c r="E76">
        <f>'1. Start'!C116</f>
        <v>0</v>
      </c>
      <c r="F76" s="37" t="str">
        <f t="shared" si="0"/>
        <v>5998 - 0</v>
      </c>
      <c r="G76" s="5"/>
    </row>
    <row r="77" spans="1:7" x14ac:dyDescent="0.25">
      <c r="A77" s="36" t="s">
        <v>261</v>
      </c>
      <c r="B77" s="38">
        <v>60</v>
      </c>
      <c r="C77" t="s">
        <v>354</v>
      </c>
      <c r="D77" s="1">
        <v>6000</v>
      </c>
      <c r="E77" s="1" t="s">
        <v>354</v>
      </c>
      <c r="F77" s="37" t="str">
        <f t="shared" si="0"/>
        <v>6000 - Avskrivninger</v>
      </c>
      <c r="G77" s="5"/>
    </row>
    <row r="78" spans="1:7" x14ac:dyDescent="0.25">
      <c r="A78" s="36" t="s">
        <v>261</v>
      </c>
      <c r="B78" s="38">
        <v>61</v>
      </c>
      <c r="C78" t="s">
        <v>355</v>
      </c>
      <c r="D78" s="1">
        <v>6100</v>
      </c>
      <c r="E78" s="1" t="s">
        <v>356</v>
      </c>
      <c r="F78" s="37" t="str">
        <f t="shared" si="0"/>
        <v>6100 - Frakt, transportkostnad, toll og avgifter</v>
      </c>
      <c r="G78" s="5"/>
    </row>
    <row r="79" spans="1:7" x14ac:dyDescent="0.25">
      <c r="A79" s="36" t="s">
        <v>261</v>
      </c>
      <c r="B79" s="38">
        <v>63</v>
      </c>
      <c r="C79" t="s">
        <v>357</v>
      </c>
      <c r="D79" s="1">
        <v>6300</v>
      </c>
      <c r="E79" s="1" t="s">
        <v>358</v>
      </c>
      <c r="F79" s="37" t="str">
        <f t="shared" si="0"/>
        <v>6300 - Leie lokaler</v>
      </c>
      <c r="G79" s="5"/>
    </row>
    <row r="80" spans="1:7" x14ac:dyDescent="0.25">
      <c r="A80" s="36" t="s">
        <v>261</v>
      </c>
      <c r="B80" s="38">
        <v>63</v>
      </c>
      <c r="C80" t="s">
        <v>357</v>
      </c>
      <c r="D80" s="1">
        <v>6340</v>
      </c>
      <c r="E80" s="1" t="s">
        <v>359</v>
      </c>
      <c r="F80" s="37" t="str">
        <f t="shared" si="0"/>
        <v>6340 - Lys, varme</v>
      </c>
      <c r="G80" s="5"/>
    </row>
    <row r="81" spans="1:7" x14ac:dyDescent="0.25">
      <c r="A81" s="36" t="s">
        <v>261</v>
      </c>
      <c r="B81" s="38">
        <v>63</v>
      </c>
      <c r="C81" t="s">
        <v>357</v>
      </c>
      <c r="D81" s="1">
        <v>6360</v>
      </c>
      <c r="E81" s="1" t="s">
        <v>360</v>
      </c>
      <c r="F81" s="37" t="str">
        <f t="shared" si="0"/>
        <v>6360 - Renhold</v>
      </c>
      <c r="G81" s="5"/>
    </row>
    <row r="82" spans="1:7" x14ac:dyDescent="0.25">
      <c r="A82" s="36" t="s">
        <v>261</v>
      </c>
      <c r="B82" s="38">
        <v>63</v>
      </c>
      <c r="C82" t="s">
        <v>357</v>
      </c>
      <c r="D82" s="1">
        <v>6370</v>
      </c>
      <c r="E82" s="1" t="s">
        <v>361</v>
      </c>
      <c r="F82" s="37" t="str">
        <f t="shared" si="0"/>
        <v>6370 - Vakthold</v>
      </c>
      <c r="G82" s="5"/>
    </row>
    <row r="83" spans="1:7" x14ac:dyDescent="0.25">
      <c r="A83" s="36" t="s">
        <v>261</v>
      </c>
      <c r="B83" s="38">
        <v>64</v>
      </c>
      <c r="C83" t="s">
        <v>362</v>
      </c>
      <c r="D83" s="1">
        <v>6400</v>
      </c>
      <c r="E83" s="1" t="s">
        <v>363</v>
      </c>
      <c r="F83" s="37" t="str">
        <f t="shared" si="0"/>
        <v>6400 - Leie maskiner, inventar, datasystemer mm</v>
      </c>
      <c r="G83" s="5"/>
    </row>
    <row r="84" spans="1:7" x14ac:dyDescent="0.25">
      <c r="A84" s="36" t="s">
        <v>261</v>
      </c>
      <c r="B84" s="38">
        <v>64</v>
      </c>
      <c r="C84" t="s">
        <v>362</v>
      </c>
      <c r="D84" s="1">
        <v>6440</v>
      </c>
      <c r="E84" s="1" t="s">
        <v>364</v>
      </c>
      <c r="F84" s="37" t="str">
        <f t="shared" si="0"/>
        <v>6440 - Leie transportmidler</v>
      </c>
      <c r="G84" s="5"/>
    </row>
    <row r="85" spans="1:7" x14ac:dyDescent="0.25">
      <c r="A85" s="36" t="s">
        <v>261</v>
      </c>
      <c r="B85" s="38">
        <v>65</v>
      </c>
      <c r="C85" t="s">
        <v>277</v>
      </c>
      <c r="D85" s="1">
        <v>6540</v>
      </c>
      <c r="E85" s="1" t="s">
        <v>277</v>
      </c>
      <c r="F85" s="37" t="str">
        <f t="shared" si="0"/>
        <v>6540 - Inventar</v>
      </c>
      <c r="G85" s="5"/>
    </row>
    <row r="86" spans="1:7" x14ac:dyDescent="0.25">
      <c r="A86" s="36" t="s">
        <v>261</v>
      </c>
      <c r="B86" s="38">
        <v>65</v>
      </c>
      <c r="C86" t="s">
        <v>277</v>
      </c>
      <c r="D86" s="1">
        <v>6545</v>
      </c>
      <c r="E86" s="1" t="s">
        <v>365</v>
      </c>
      <c r="F86" s="37" t="str">
        <f t="shared" si="0"/>
        <v>6545 - Datautstyr</v>
      </c>
      <c r="G86" s="5"/>
    </row>
    <row r="87" spans="1:7" x14ac:dyDescent="0.25">
      <c r="A87" s="36" t="s">
        <v>261</v>
      </c>
      <c r="B87" s="38">
        <v>65</v>
      </c>
      <c r="C87" t="s">
        <v>277</v>
      </c>
      <c r="D87" s="1">
        <v>6580</v>
      </c>
      <c r="E87" s="1" t="s">
        <v>276</v>
      </c>
      <c r="F87" s="37" t="str">
        <f t="shared" si="0"/>
        <v>6580 - Idrettsutstyr</v>
      </c>
      <c r="G87" s="5"/>
    </row>
    <row r="88" spans="1:7" x14ac:dyDescent="0.25">
      <c r="A88" s="36" t="s">
        <v>261</v>
      </c>
      <c r="B88" s="38">
        <v>66</v>
      </c>
      <c r="C88" t="s">
        <v>366</v>
      </c>
      <c r="D88" s="1">
        <v>6600</v>
      </c>
      <c r="E88" s="1" t="s">
        <v>367</v>
      </c>
      <c r="F88" s="37" t="str">
        <f t="shared" si="0"/>
        <v>6600 - Reparasjon og vedlikehold bygninger</v>
      </c>
      <c r="G88" s="5"/>
    </row>
    <row r="89" spans="1:7" x14ac:dyDescent="0.25">
      <c r="A89" s="36" t="s">
        <v>261</v>
      </c>
      <c r="B89" s="38">
        <v>66</v>
      </c>
      <c r="C89" t="s">
        <v>366</v>
      </c>
      <c r="D89" s="1">
        <v>6620</v>
      </c>
      <c r="E89" s="1" t="s">
        <v>368</v>
      </c>
      <c r="F89" s="37" t="str">
        <f t="shared" si="0"/>
        <v>6620 - Reparasjon og vedlikehold anlegg, utstyr etc</v>
      </c>
      <c r="G89" s="5"/>
    </row>
    <row r="90" spans="1:7" x14ac:dyDescent="0.25">
      <c r="A90" s="36" t="s">
        <v>261</v>
      </c>
      <c r="B90" s="38">
        <v>67</v>
      </c>
      <c r="C90" t="s">
        <v>369</v>
      </c>
      <c r="D90" s="1">
        <v>6700</v>
      </c>
      <c r="E90" s="1" t="s">
        <v>370</v>
      </c>
      <c r="F90" s="37" t="str">
        <f t="shared" si="0"/>
        <v>6700 - Revisjonshonorar</v>
      </c>
      <c r="G90" s="5"/>
    </row>
    <row r="91" spans="1:7" x14ac:dyDescent="0.25">
      <c r="A91" s="36" t="s">
        <v>261</v>
      </c>
      <c r="B91" s="38">
        <v>67</v>
      </c>
      <c r="C91" t="s">
        <v>369</v>
      </c>
      <c r="D91" s="1">
        <v>6720</v>
      </c>
      <c r="E91" s="1" t="s">
        <v>371</v>
      </c>
      <c r="F91" s="37" t="str">
        <f t="shared" si="0"/>
        <v>6720 - Økonomisk og juridisk bistand</v>
      </c>
      <c r="G91" s="5"/>
    </row>
    <row r="92" spans="1:7" x14ac:dyDescent="0.25">
      <c r="A92" s="36" t="s">
        <v>261</v>
      </c>
      <c r="B92" s="38">
        <v>67</v>
      </c>
      <c r="C92" t="s">
        <v>369</v>
      </c>
      <c r="D92" s="1">
        <v>6730</v>
      </c>
      <c r="E92" s="1" t="s">
        <v>372</v>
      </c>
      <c r="F92" s="37" t="str">
        <f t="shared" si="0"/>
        <v>6730 - Idrettsfaglig bistand</v>
      </c>
      <c r="G92" s="5"/>
    </row>
    <row r="93" spans="1:7" x14ac:dyDescent="0.25">
      <c r="A93" s="36" t="s">
        <v>261</v>
      </c>
      <c r="B93" s="38">
        <v>67</v>
      </c>
      <c r="C93" t="s">
        <v>369</v>
      </c>
      <c r="D93" s="1">
        <v>6770</v>
      </c>
      <c r="E93" s="1" t="s">
        <v>373</v>
      </c>
      <c r="F93" s="37" t="str">
        <f t="shared" si="0"/>
        <v>6770 - Medisinsk behandling, utstyr etc</v>
      </c>
      <c r="G93" s="5"/>
    </row>
    <row r="94" spans="1:7" x14ac:dyDescent="0.25">
      <c r="A94" s="36" t="s">
        <v>261</v>
      </c>
      <c r="B94" s="38">
        <v>67</v>
      </c>
      <c r="C94" t="s">
        <v>369</v>
      </c>
      <c r="D94" s="1">
        <v>6780</v>
      </c>
      <c r="E94" s="1" t="s">
        <v>374</v>
      </c>
      <c r="F94" s="37" t="str">
        <f t="shared" si="0"/>
        <v>6780 - Lønn selvstendig næringsdrivende</v>
      </c>
      <c r="G94" s="5"/>
    </row>
    <row r="95" spans="1:7" x14ac:dyDescent="0.25">
      <c r="A95" s="36" t="s">
        <v>261</v>
      </c>
      <c r="B95" s="38">
        <v>68</v>
      </c>
      <c r="C95" t="s">
        <v>375</v>
      </c>
      <c r="D95" s="1">
        <v>6800</v>
      </c>
      <c r="E95" s="1" t="s">
        <v>376</v>
      </c>
      <c r="F95" s="37" t="str">
        <f t="shared" si="0"/>
        <v>6800 - Kontorrekvisita</v>
      </c>
      <c r="G95" s="5"/>
    </row>
    <row r="96" spans="1:7" x14ac:dyDescent="0.25">
      <c r="A96" s="36" t="s">
        <v>261</v>
      </c>
      <c r="B96" s="38">
        <v>68</v>
      </c>
      <c r="C96" t="s">
        <v>375</v>
      </c>
      <c r="D96" s="1">
        <v>6820</v>
      </c>
      <c r="E96" s="1" t="s">
        <v>377</v>
      </c>
      <c r="F96" s="37" t="str">
        <f t="shared" si="0"/>
        <v>6820 - Trykksaker, kopiering, trykking</v>
      </c>
      <c r="G96" s="5"/>
    </row>
    <row r="97" spans="1:7" x14ac:dyDescent="0.25">
      <c r="A97" s="36" t="s">
        <v>261</v>
      </c>
      <c r="B97" s="38">
        <v>68</v>
      </c>
      <c r="C97" t="s">
        <v>375</v>
      </c>
      <c r="D97" s="1">
        <v>6840</v>
      </c>
      <c r="E97" s="1" t="s">
        <v>378</v>
      </c>
      <c r="F97" s="37" t="str">
        <f t="shared" si="0"/>
        <v>6840 - Aviser og tidsskrifter, bøker etc</v>
      </c>
      <c r="G97" s="5"/>
    </row>
    <row r="98" spans="1:7" x14ac:dyDescent="0.25">
      <c r="A98" s="36" t="s">
        <v>261</v>
      </c>
      <c r="B98" s="38">
        <v>68</v>
      </c>
      <c r="C98" t="s">
        <v>375</v>
      </c>
      <c r="D98" s="1">
        <v>6860</v>
      </c>
      <c r="E98" s="1" t="s">
        <v>379</v>
      </c>
      <c r="F98" s="37" t="str">
        <f t="shared" si="0"/>
        <v>6860 - Møte, kurs, oppdatering etc</v>
      </c>
      <c r="G98" s="5"/>
    </row>
    <row r="99" spans="1:7" x14ac:dyDescent="0.25">
      <c r="A99" s="36" t="s">
        <v>261</v>
      </c>
      <c r="B99" s="38">
        <v>68</v>
      </c>
      <c r="C99" t="s">
        <v>375</v>
      </c>
      <c r="D99" s="1">
        <v>6890</v>
      </c>
      <c r="E99" s="1" t="s">
        <v>380</v>
      </c>
      <c r="F99" s="37" t="str">
        <f t="shared" si="0"/>
        <v>6890 - Annen kontorkostnader</v>
      </c>
      <c r="G99" s="5"/>
    </row>
    <row r="100" spans="1:7" x14ac:dyDescent="0.25">
      <c r="A100" s="36" t="s">
        <v>261</v>
      </c>
      <c r="B100" s="38">
        <v>69</v>
      </c>
      <c r="C100" t="s">
        <v>381</v>
      </c>
      <c r="D100" s="1">
        <v>6900</v>
      </c>
      <c r="E100" s="1" t="s">
        <v>35</v>
      </c>
      <c r="F100" s="37" t="str">
        <f t="shared" si="0"/>
        <v>6900 - Telefon</v>
      </c>
      <c r="G100" s="5"/>
    </row>
    <row r="101" spans="1:7" x14ac:dyDescent="0.25">
      <c r="A101" s="36" t="s">
        <v>261</v>
      </c>
      <c r="B101" s="38">
        <v>69</v>
      </c>
      <c r="C101" t="s">
        <v>381</v>
      </c>
      <c r="D101" s="1">
        <v>6940</v>
      </c>
      <c r="E101" s="1" t="s">
        <v>382</v>
      </c>
      <c r="F101" s="37" t="str">
        <f t="shared" ref="F101:F125" si="1">CONCATENATE(D101," - ",E101)</f>
        <v>6940 - Porto</v>
      </c>
      <c r="G101" s="5"/>
    </row>
    <row r="102" spans="1:7" x14ac:dyDescent="0.25">
      <c r="A102" s="36" t="s">
        <v>261</v>
      </c>
      <c r="B102" s="38">
        <v>70</v>
      </c>
      <c r="C102" t="s">
        <v>383</v>
      </c>
      <c r="D102" s="1">
        <v>7000</v>
      </c>
      <c r="E102" s="1" t="s">
        <v>384</v>
      </c>
      <c r="F102" s="37" t="str">
        <f t="shared" si="1"/>
        <v>7000 - Drivstoff og andre bilkostnader</v>
      </c>
      <c r="G102" s="5"/>
    </row>
    <row r="103" spans="1:7" x14ac:dyDescent="0.25">
      <c r="A103" s="36" t="s">
        <v>261</v>
      </c>
      <c r="B103" s="38">
        <v>71</v>
      </c>
      <c r="C103" t="s">
        <v>385</v>
      </c>
      <c r="D103" s="1">
        <v>7100</v>
      </c>
      <c r="E103" t="s">
        <v>386</v>
      </c>
      <c r="F103" s="37" t="str">
        <f t="shared" si="1"/>
        <v>7100 - Bilgodtgjørelse, oppgavepliktig</v>
      </c>
      <c r="G103" s="5"/>
    </row>
    <row r="104" spans="1:7" x14ac:dyDescent="0.25">
      <c r="A104" s="36" t="s">
        <v>261</v>
      </c>
      <c r="B104" s="38">
        <v>71</v>
      </c>
      <c r="C104" t="s">
        <v>385</v>
      </c>
      <c r="D104" s="1">
        <v>7110</v>
      </c>
      <c r="E104" s="1" t="s">
        <v>387</v>
      </c>
      <c r="F104" s="37" t="str">
        <f t="shared" si="1"/>
        <v>7110 - Bilgodtgjørelse, ikke oppgavepliktig</v>
      </c>
      <c r="G104" s="5"/>
    </row>
    <row r="105" spans="1:7" x14ac:dyDescent="0.25">
      <c r="A105" s="36" t="s">
        <v>261</v>
      </c>
      <c r="B105" s="38">
        <v>71</v>
      </c>
      <c r="C105" t="s">
        <v>385</v>
      </c>
      <c r="D105" s="1">
        <v>7141</v>
      </c>
      <c r="E105" s="1" t="s">
        <v>388</v>
      </c>
      <c r="F105" s="37" t="str">
        <f t="shared" si="1"/>
        <v>7141 - Fly</v>
      </c>
      <c r="G105" s="5"/>
    </row>
    <row r="106" spans="1:7" x14ac:dyDescent="0.25">
      <c r="A106" s="36" t="s">
        <v>261</v>
      </c>
      <c r="B106" s="38">
        <v>71</v>
      </c>
      <c r="C106" t="s">
        <v>385</v>
      </c>
      <c r="D106" s="1">
        <v>7144</v>
      </c>
      <c r="E106" s="1" t="s">
        <v>389</v>
      </c>
      <c r="F106" s="37" t="str">
        <f t="shared" si="1"/>
        <v>7144 - Hotell</v>
      </c>
      <c r="G106" s="5"/>
    </row>
    <row r="107" spans="1:7" x14ac:dyDescent="0.25">
      <c r="A107" s="36" t="s">
        <v>261</v>
      </c>
      <c r="B107" s="38">
        <v>71</v>
      </c>
      <c r="C107" t="s">
        <v>385</v>
      </c>
      <c r="D107" s="1">
        <v>7145</v>
      </c>
      <c r="E107" s="1" t="s">
        <v>390</v>
      </c>
      <c r="F107" s="37" t="str">
        <f t="shared" si="1"/>
        <v>7145 - Andre reisekostnader</v>
      </c>
      <c r="G107" s="5"/>
    </row>
    <row r="108" spans="1:7" x14ac:dyDescent="0.25">
      <c r="A108" s="36" t="s">
        <v>261</v>
      </c>
      <c r="B108" s="38">
        <v>71</v>
      </c>
      <c r="C108" t="s">
        <v>385</v>
      </c>
      <c r="D108" s="1">
        <v>7150</v>
      </c>
      <c r="E108" s="1" t="s">
        <v>391</v>
      </c>
      <c r="F108" s="37" t="str">
        <f t="shared" si="1"/>
        <v>7150 - Diettkostnader, oppgavepliktig</v>
      </c>
      <c r="G108" s="5"/>
    </row>
    <row r="109" spans="1:7" x14ac:dyDescent="0.25">
      <c r="A109" s="36" t="s">
        <v>261</v>
      </c>
      <c r="B109" s="38">
        <v>71</v>
      </c>
      <c r="C109" t="s">
        <v>385</v>
      </c>
      <c r="D109" s="1">
        <v>7162</v>
      </c>
      <c r="E109" s="1" t="s">
        <v>392</v>
      </c>
      <c r="F109" s="37" t="str">
        <f t="shared" si="1"/>
        <v>7162 - Bevertning</v>
      </c>
      <c r="G109" s="5"/>
    </row>
    <row r="110" spans="1:7" x14ac:dyDescent="0.25">
      <c r="A110" s="36" t="s">
        <v>261</v>
      </c>
      <c r="B110" s="38">
        <v>72</v>
      </c>
      <c r="C110" t="s">
        <v>393</v>
      </c>
      <c r="D110" s="1">
        <v>7210</v>
      </c>
      <c r="E110" s="1" t="s">
        <v>394</v>
      </c>
      <c r="F110" s="37" t="str">
        <f t="shared" si="1"/>
        <v>7210 - Sponsorkostnader</v>
      </c>
      <c r="G110" s="5"/>
    </row>
    <row r="111" spans="1:7" x14ac:dyDescent="0.25">
      <c r="A111" s="36" t="s">
        <v>261</v>
      </c>
      <c r="B111" s="38">
        <v>73</v>
      </c>
      <c r="C111" t="s">
        <v>395</v>
      </c>
      <c r="D111" s="1">
        <v>7320</v>
      </c>
      <c r="E111" s="1" t="s">
        <v>396</v>
      </c>
      <c r="F111" s="37" t="str">
        <f t="shared" si="1"/>
        <v>7320 - Reklame og annonser</v>
      </c>
      <c r="G111" s="5"/>
    </row>
    <row r="112" spans="1:7" x14ac:dyDescent="0.25">
      <c r="A112" s="36" t="s">
        <v>261</v>
      </c>
      <c r="B112" s="38">
        <v>74</v>
      </c>
      <c r="C112" t="s">
        <v>397</v>
      </c>
      <c r="D112" s="1">
        <v>7400</v>
      </c>
      <c r="E112" s="1" t="s">
        <v>326</v>
      </c>
      <c r="F112" s="37" t="str">
        <f t="shared" si="1"/>
        <v>7400 - Medlemskontingenter</v>
      </c>
      <c r="G112" s="5"/>
    </row>
    <row r="113" spans="1:7" x14ac:dyDescent="0.25">
      <c r="A113" s="36" t="s">
        <v>261</v>
      </c>
      <c r="B113" s="38">
        <v>74</v>
      </c>
      <c r="C113" t="s">
        <v>397</v>
      </c>
      <c r="D113" s="1">
        <v>7410</v>
      </c>
      <c r="E113" s="1" t="s">
        <v>398</v>
      </c>
      <c r="F113" s="37" t="str">
        <f t="shared" si="1"/>
        <v>7410 - Påmelding serier, turneringer etc</v>
      </c>
      <c r="G113" s="5"/>
    </row>
    <row r="114" spans="1:7" x14ac:dyDescent="0.25">
      <c r="A114" s="36" t="s">
        <v>261</v>
      </c>
      <c r="B114" s="38">
        <v>74</v>
      </c>
      <c r="C114" t="s">
        <v>397</v>
      </c>
      <c r="D114" s="1">
        <v>7420</v>
      </c>
      <c r="E114" s="1" t="s">
        <v>399</v>
      </c>
      <c r="F114" s="37" t="str">
        <f t="shared" si="1"/>
        <v>7420 - Gaver og premier</v>
      </c>
      <c r="G114" s="5"/>
    </row>
    <row r="115" spans="1:7" x14ac:dyDescent="0.25">
      <c r="A115" s="36" t="s">
        <v>261</v>
      </c>
      <c r="B115" s="38">
        <v>75</v>
      </c>
      <c r="C115" t="s">
        <v>400</v>
      </c>
      <c r="D115" s="1">
        <v>7500</v>
      </c>
      <c r="E115" s="1" t="s">
        <v>400</v>
      </c>
      <c r="F115" s="37" t="str">
        <f t="shared" si="1"/>
        <v>7500 - Forsikringspremier</v>
      </c>
      <c r="G115" s="5"/>
    </row>
    <row r="116" spans="1:7" x14ac:dyDescent="0.25">
      <c r="A116" s="36" t="s">
        <v>261</v>
      </c>
      <c r="B116" s="38">
        <v>77</v>
      </c>
      <c r="C116" t="s">
        <v>401</v>
      </c>
      <c r="D116" s="1">
        <v>7746</v>
      </c>
      <c r="E116" s="1" t="s">
        <v>402</v>
      </c>
      <c r="F116" s="37" t="str">
        <f t="shared" si="1"/>
        <v>7746 - Øreavrunding</v>
      </c>
      <c r="G116" s="5"/>
    </row>
    <row r="117" spans="1:7" x14ac:dyDescent="0.25">
      <c r="A117" s="36" t="s">
        <v>261</v>
      </c>
      <c r="B117" s="38">
        <v>77</v>
      </c>
      <c r="C117" t="s">
        <v>401</v>
      </c>
      <c r="D117" s="1">
        <v>7770</v>
      </c>
      <c r="E117" s="1" t="s">
        <v>403</v>
      </c>
      <c r="F117" s="37" t="str">
        <f t="shared" si="1"/>
        <v>7770 - Bank og kortgebyrer</v>
      </c>
      <c r="G117" s="5"/>
    </row>
    <row r="118" spans="1:7" x14ac:dyDescent="0.25">
      <c r="A118" s="36" t="s">
        <v>261</v>
      </c>
      <c r="B118" s="38">
        <v>77</v>
      </c>
      <c r="C118" t="s">
        <v>401</v>
      </c>
      <c r="D118" s="1">
        <v>7790</v>
      </c>
      <c r="E118" s="1" t="s">
        <v>404</v>
      </c>
      <c r="F118" s="37" t="str">
        <f t="shared" si="1"/>
        <v>7790 - Diverse kostnader</v>
      </c>
      <c r="G118" s="5"/>
    </row>
    <row r="119" spans="1:7" x14ac:dyDescent="0.25">
      <c r="A119" s="36" t="s">
        <v>261</v>
      </c>
      <c r="B119" s="38">
        <v>78</v>
      </c>
      <c r="C119" t="s">
        <v>405</v>
      </c>
      <c r="D119" s="1">
        <v>7830</v>
      </c>
      <c r="E119" s="1" t="s">
        <v>406</v>
      </c>
      <c r="F119" s="37" t="str">
        <f t="shared" si="1"/>
        <v>7830 - Tap på fordringer</v>
      </c>
      <c r="G119" s="5"/>
    </row>
    <row r="120" spans="1:7" x14ac:dyDescent="0.25">
      <c r="A120" s="36" t="s">
        <v>261</v>
      </c>
      <c r="B120" s="38">
        <v>79</v>
      </c>
      <c r="C120" t="s">
        <v>407</v>
      </c>
      <c r="D120" s="1">
        <v>7997</v>
      </c>
      <c r="E120" s="1">
        <f>'1. Start'!C117</f>
        <v>0</v>
      </c>
      <c r="F120" s="37" t="str">
        <f t="shared" si="1"/>
        <v>7997 - 0</v>
      </c>
      <c r="G120" s="5"/>
    </row>
    <row r="121" spans="1:7" x14ac:dyDescent="0.25">
      <c r="A121" s="36" t="s">
        <v>261</v>
      </c>
      <c r="B121" s="38">
        <v>79</v>
      </c>
      <c r="C121" t="s">
        <v>407</v>
      </c>
      <c r="D121" s="1">
        <v>7998</v>
      </c>
      <c r="E121" s="1">
        <f>'1. Start'!C118</f>
        <v>0</v>
      </c>
      <c r="F121" s="37" t="str">
        <f t="shared" si="1"/>
        <v>7998 - 0</v>
      </c>
      <c r="G121" s="5"/>
    </row>
    <row r="122" spans="1:7" x14ac:dyDescent="0.25">
      <c r="A122" s="36" t="s">
        <v>261</v>
      </c>
      <c r="B122" s="38">
        <v>80</v>
      </c>
      <c r="C122" t="s">
        <v>408</v>
      </c>
      <c r="D122" s="1">
        <v>8040</v>
      </c>
      <c r="E122" s="1" t="s">
        <v>409</v>
      </c>
      <c r="F122" s="37" t="str">
        <f t="shared" si="1"/>
        <v>8040 - Renteinntekter</v>
      </c>
      <c r="G122" s="5"/>
    </row>
    <row r="123" spans="1:7" x14ac:dyDescent="0.25">
      <c r="A123" s="36" t="s">
        <v>261</v>
      </c>
      <c r="B123" s="38">
        <v>80</v>
      </c>
      <c r="C123" t="s">
        <v>408</v>
      </c>
      <c r="D123" s="1">
        <v>8070</v>
      </c>
      <c r="E123" s="1" t="s">
        <v>410</v>
      </c>
      <c r="F123" s="37" t="str">
        <f t="shared" si="1"/>
        <v>8070 - Annen finansinntekt</v>
      </c>
      <c r="G123" s="5"/>
    </row>
    <row r="124" spans="1:7" x14ac:dyDescent="0.25">
      <c r="A124" s="36" t="s">
        <v>261</v>
      </c>
      <c r="B124" s="38">
        <v>81</v>
      </c>
      <c r="C124" t="s">
        <v>411</v>
      </c>
      <c r="D124" s="1">
        <v>8140</v>
      </c>
      <c r="E124" s="1" t="s">
        <v>412</v>
      </c>
      <c r="F124" s="37" t="str">
        <f t="shared" si="1"/>
        <v>8140 - Rentekostnader</v>
      </c>
      <c r="G124" s="5"/>
    </row>
    <row r="125" spans="1:7" x14ac:dyDescent="0.25">
      <c r="A125" s="39" t="s">
        <v>261</v>
      </c>
      <c r="B125" s="82">
        <v>81</v>
      </c>
      <c r="C125" s="40" t="s">
        <v>411</v>
      </c>
      <c r="D125" s="41">
        <v>8170</v>
      </c>
      <c r="E125" s="41" t="s">
        <v>413</v>
      </c>
      <c r="F125" s="42" t="str">
        <f t="shared" si="1"/>
        <v>8170 - Annen finanskostnad</v>
      </c>
      <c r="G125" s="5"/>
    </row>
    <row r="126" spans="1:7" hidden="1" x14ac:dyDescent="0.25">
      <c r="A126" s="5"/>
      <c r="B126" s="5"/>
      <c r="C126" s="5"/>
      <c r="D126" s="5"/>
      <c r="E126" s="5"/>
      <c r="F126" s="5"/>
    </row>
  </sheetData>
  <sheetProtection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0"/>
  <dimension ref="A1:K2001"/>
  <sheetViews>
    <sheetView workbookViewId="0">
      <selection activeCell="C2" sqref="C2"/>
    </sheetView>
  </sheetViews>
  <sheetFormatPr baseColWidth="10" defaultColWidth="0" defaultRowHeight="15" zeroHeight="1" x14ac:dyDescent="0.25"/>
  <cols>
    <col min="1" max="1" width="16.42578125" customWidth="1"/>
    <col min="2" max="2" width="17" customWidth="1"/>
    <col min="3" max="3" width="19.5703125" customWidth="1"/>
    <col min="4" max="4" width="14.28515625" customWidth="1"/>
    <col min="5" max="5" width="28.28515625" customWidth="1"/>
    <col min="6" max="6" width="25.28515625" customWidth="1"/>
    <col min="7" max="7" width="17.7109375" customWidth="1"/>
    <col min="8" max="8" width="28.5703125" customWidth="1"/>
    <col min="9" max="9" width="20.7109375" customWidth="1"/>
    <col min="10" max="11" width="9.28515625" customWidth="1"/>
    <col min="12" max="16384" width="9.28515625" hidden="1"/>
  </cols>
  <sheetData>
    <row r="1" spans="1:11" x14ac:dyDescent="0.25">
      <c r="A1" s="97" t="s">
        <v>414</v>
      </c>
      <c r="B1" s="98" t="s">
        <v>415</v>
      </c>
      <c r="C1" s="98" t="s">
        <v>102</v>
      </c>
      <c r="D1" s="98" t="s">
        <v>101</v>
      </c>
      <c r="E1" s="98" t="s">
        <v>61</v>
      </c>
      <c r="F1" s="98" t="s">
        <v>26</v>
      </c>
      <c r="G1" s="98" t="s">
        <v>31</v>
      </c>
      <c r="H1" s="99" t="s">
        <v>45</v>
      </c>
      <c r="I1" s="174" t="s">
        <v>45</v>
      </c>
      <c r="J1" s="72"/>
      <c r="K1" s="72"/>
    </row>
    <row r="2" spans="1:11" x14ac:dyDescent="0.25">
      <c r="A2" s="116">
        <f>'5. Registrere Transaksjoner'!B8</f>
        <v>1</v>
      </c>
      <c r="B2" s="72">
        <f>INDEX('5. Registrere Transaksjoner'!$I$8:$I$1006,MATCH('Underlag HB'!A2,'5. Registrere Transaksjoner'!$B$8:$B$1006))</f>
        <v>0</v>
      </c>
      <c r="C2" s="72">
        <f>INDEX('5. Registrere Transaksjoner'!$Q$8:$Q$1006,MATCH('Underlag HB'!A2,'5. Registrere Transaksjoner'!$B$8:$B$1006))</f>
        <v>0</v>
      </c>
      <c r="D2" s="307">
        <f>INDEX('5. Registrere Transaksjoner'!$D$8:$D$1006,MATCH('Underlag HB'!A2,'5. Registrere Transaksjoner'!$B$8:$B$1006))</f>
        <v>0</v>
      </c>
      <c r="E2" s="72" t="str">
        <f>IFERROR(INDEX(Kontoplan!$E$6:$E$1048576,MATCH(B2,Kontoplan!$D$6:$D$125,0)),"")</f>
        <v/>
      </c>
      <c r="F2" s="308">
        <f>INDEX('5. Registrere Transaksjoner'!$E$8:$E$1006,MATCH('Underlag HB'!A2,'5. Registrere Transaksjoner'!$B$8:$B$1006,0))</f>
        <v>0</v>
      </c>
      <c r="G2" s="72">
        <f>INDEX('5. Registrere Transaksjoner'!$F$8:$F$1006,MATCH('Underlag HB'!A2,'5. Registrere Transaksjoner'!$B$8:$B$1006,0))</f>
        <v>0</v>
      </c>
      <c r="H2" s="309" t="str">
        <f>IF(I2=0,"",I2)</f>
        <v/>
      </c>
      <c r="I2" s="310">
        <f>INDEX('5. Registrere Transaksjoner'!$H$8:$H$1006,MATCH('Underlag HB'!A2,'5. Registrere Transaksjoner'!$B$8:$B$1006,0))</f>
        <v>0</v>
      </c>
      <c r="J2" s="72"/>
      <c r="K2" s="72"/>
    </row>
    <row r="3" spans="1:11" x14ac:dyDescent="0.25">
      <c r="A3" s="116">
        <f>'5. Registrere Transaksjoner'!B9</f>
        <v>2</v>
      </c>
      <c r="B3" s="72">
        <f>INDEX('5. Registrere Transaksjoner'!$I$8:$I$1006,MATCH('Underlag HB'!A3,'5. Registrere Transaksjoner'!$B$8:$B$1006))</f>
        <v>0</v>
      </c>
      <c r="C3" s="72">
        <f>INDEX('5. Registrere Transaksjoner'!$Q$8:$Q$1006,MATCH('Underlag HB'!A3,'5. Registrere Transaksjoner'!$B$8:$B$1006))</f>
        <v>0</v>
      </c>
      <c r="D3" s="307">
        <f>INDEX('5. Registrere Transaksjoner'!$D$8:$D$1006,MATCH('Underlag HB'!A3,'5. Registrere Transaksjoner'!$B$8:$B$1006))</f>
        <v>0</v>
      </c>
      <c r="E3" s="72" t="str">
        <f>IFERROR(INDEX(Kontoplan!$E$6:$E$1048576,MATCH(B3,Kontoplan!$D$6:$D$125,0)),"")</f>
        <v/>
      </c>
      <c r="F3" s="308">
        <f>INDEX('5. Registrere Transaksjoner'!$E$8:$E$1006,MATCH('Underlag HB'!A3,'5. Registrere Transaksjoner'!$B$8:$B$1006,0))</f>
        <v>0</v>
      </c>
      <c r="G3" s="72">
        <f>INDEX('5. Registrere Transaksjoner'!$F$8:$F$1006,MATCH('Underlag HB'!A3,'5. Registrere Transaksjoner'!$B$8:$B$1006,0))</f>
        <v>0</v>
      </c>
      <c r="H3" s="309" t="str">
        <f t="shared" ref="H3:H66" si="0">IF(I3=0,"",I3)</f>
        <v/>
      </c>
      <c r="I3" s="310">
        <f>INDEX('5. Registrere Transaksjoner'!$H$8:$H$1006,MATCH('Underlag HB'!A3,'5. Registrere Transaksjoner'!$B$8:$B$1006,0))</f>
        <v>0</v>
      </c>
      <c r="J3" s="72"/>
      <c r="K3" s="72"/>
    </row>
    <row r="4" spans="1:11" x14ac:dyDescent="0.25">
      <c r="A4" s="116">
        <f>'5. Registrere Transaksjoner'!B10</f>
        <v>3</v>
      </c>
      <c r="B4" s="72">
        <f>INDEX('5. Registrere Transaksjoner'!$I$8:$I$1006,MATCH('Underlag HB'!A4,'5. Registrere Transaksjoner'!$B$8:$B$1006))</f>
        <v>0</v>
      </c>
      <c r="C4" s="72">
        <f>INDEX('5. Registrere Transaksjoner'!$Q$8:$Q$1006,MATCH('Underlag HB'!A4,'5. Registrere Transaksjoner'!$B$8:$B$1006))</f>
        <v>0</v>
      </c>
      <c r="D4" s="307">
        <f>INDEX('5. Registrere Transaksjoner'!$D$8:$D$1006,MATCH('Underlag HB'!A4,'5. Registrere Transaksjoner'!$B$8:$B$1006))</f>
        <v>0</v>
      </c>
      <c r="E4" s="72" t="str">
        <f>IFERROR(INDEX(Kontoplan!$E$6:$E$1048576,MATCH(B4,Kontoplan!$D$6:$D$125,0)),"")</f>
        <v/>
      </c>
      <c r="F4" s="308">
        <f>INDEX('5. Registrere Transaksjoner'!$E$8:$E$1006,MATCH('Underlag HB'!A4,'5. Registrere Transaksjoner'!$B$8:$B$1006,0))</f>
        <v>0</v>
      </c>
      <c r="G4" s="72">
        <f>INDEX('5. Registrere Transaksjoner'!$F$8:$F$1006,MATCH('Underlag HB'!A4,'5. Registrere Transaksjoner'!$B$8:$B$1006,0))</f>
        <v>0</v>
      </c>
      <c r="H4" s="309" t="str">
        <f t="shared" si="0"/>
        <v/>
      </c>
      <c r="I4" s="310">
        <f>INDEX('5. Registrere Transaksjoner'!$H$8:$H$1006,MATCH('Underlag HB'!A4,'5. Registrere Transaksjoner'!$B$8:$B$1006,0))</f>
        <v>0</v>
      </c>
      <c r="J4" s="72"/>
      <c r="K4" s="72"/>
    </row>
    <row r="5" spans="1:11" x14ac:dyDescent="0.25">
      <c r="A5" s="116">
        <f>'5. Registrere Transaksjoner'!B11</f>
        <v>4</v>
      </c>
      <c r="B5" s="72">
        <f>INDEX('5. Registrere Transaksjoner'!$I$8:$I$1006,MATCH('Underlag HB'!A5,'5. Registrere Transaksjoner'!$B$8:$B$1006))</f>
        <v>0</v>
      </c>
      <c r="C5" s="72">
        <f>INDEX('5. Registrere Transaksjoner'!$Q$8:$Q$1006,MATCH('Underlag HB'!A5,'5. Registrere Transaksjoner'!$B$8:$B$1006))</f>
        <v>0</v>
      </c>
      <c r="D5" s="307">
        <f>INDEX('5. Registrere Transaksjoner'!$D$8:$D$1006,MATCH('Underlag HB'!A5,'5. Registrere Transaksjoner'!$B$8:$B$1006))</f>
        <v>0</v>
      </c>
      <c r="E5" s="72" t="str">
        <f>IFERROR(INDEX(Kontoplan!$E$6:$E$1048576,MATCH(B5,Kontoplan!$D$6:$D$125,0)),"")</f>
        <v/>
      </c>
      <c r="F5" s="308">
        <f>INDEX('5. Registrere Transaksjoner'!$E$8:$E$1006,MATCH('Underlag HB'!A5,'5. Registrere Transaksjoner'!$B$8:$B$1006,0))</f>
        <v>0</v>
      </c>
      <c r="G5" s="72">
        <f>INDEX('5. Registrere Transaksjoner'!$F$8:$F$1006,MATCH('Underlag HB'!A5,'5. Registrere Transaksjoner'!$B$8:$B$1006,0))</f>
        <v>0</v>
      </c>
      <c r="H5" s="309" t="str">
        <f t="shared" si="0"/>
        <v/>
      </c>
      <c r="I5" s="310">
        <f>INDEX('5. Registrere Transaksjoner'!$H$8:$H$1006,MATCH('Underlag HB'!A5,'5. Registrere Transaksjoner'!$B$8:$B$1006,0))</f>
        <v>0</v>
      </c>
      <c r="J5" s="72"/>
      <c r="K5" s="72"/>
    </row>
    <row r="6" spans="1:11" x14ac:dyDescent="0.25">
      <c r="A6" s="116">
        <f>'5. Registrere Transaksjoner'!B12</f>
        <v>5</v>
      </c>
      <c r="B6" s="72">
        <f>INDEX('5. Registrere Transaksjoner'!$I$8:$I$1006,MATCH('Underlag HB'!A6,'5. Registrere Transaksjoner'!$B$8:$B$1006))</f>
        <v>0</v>
      </c>
      <c r="C6" s="72">
        <f>INDEX('5. Registrere Transaksjoner'!$Q$8:$Q$1006,MATCH('Underlag HB'!A6,'5. Registrere Transaksjoner'!$B$8:$B$1006))</f>
        <v>0</v>
      </c>
      <c r="D6" s="307">
        <f>INDEX('5. Registrere Transaksjoner'!$D$8:$D$1006,MATCH('Underlag HB'!A6,'5. Registrere Transaksjoner'!$B$8:$B$1006))</f>
        <v>0</v>
      </c>
      <c r="E6" s="72" t="str">
        <f>IFERROR(INDEX(Kontoplan!$E$6:$E$1048576,MATCH(B6,Kontoplan!$D$6:$D$125,0)),"")</f>
        <v/>
      </c>
      <c r="F6" s="308">
        <f>INDEX('5. Registrere Transaksjoner'!$E$8:$E$1006,MATCH('Underlag HB'!A6,'5. Registrere Transaksjoner'!$B$8:$B$1006,0))</f>
        <v>0</v>
      </c>
      <c r="G6" s="72">
        <f>INDEX('5. Registrere Transaksjoner'!$F$8:$F$1006,MATCH('Underlag HB'!A6,'5. Registrere Transaksjoner'!$B$8:$B$1006,0))</f>
        <v>0</v>
      </c>
      <c r="H6" s="309" t="str">
        <f t="shared" si="0"/>
        <v/>
      </c>
      <c r="I6" s="310">
        <f>INDEX('5. Registrere Transaksjoner'!$H$8:$H$1006,MATCH('Underlag HB'!A6,'5. Registrere Transaksjoner'!$B$8:$B$1006,0))</f>
        <v>0</v>
      </c>
      <c r="J6" s="72"/>
      <c r="K6" s="72"/>
    </row>
    <row r="7" spans="1:11" x14ac:dyDescent="0.25">
      <c r="A7" s="116">
        <f>'5. Registrere Transaksjoner'!B13</f>
        <v>6</v>
      </c>
      <c r="B7" s="72">
        <f>INDEX('5. Registrere Transaksjoner'!$I$8:$I$1006,MATCH('Underlag HB'!A7,'5. Registrere Transaksjoner'!$B$8:$B$1006))</f>
        <v>0</v>
      </c>
      <c r="C7" s="72">
        <f>INDEX('5. Registrere Transaksjoner'!$Q$8:$Q$1006,MATCH('Underlag HB'!A7,'5. Registrere Transaksjoner'!$B$8:$B$1006))</f>
        <v>0</v>
      </c>
      <c r="D7" s="307">
        <f>INDEX('5. Registrere Transaksjoner'!$D$8:$D$1006,MATCH('Underlag HB'!A7,'5. Registrere Transaksjoner'!$B$8:$B$1006))</f>
        <v>0</v>
      </c>
      <c r="E7" s="72" t="str">
        <f>IFERROR(INDEX(Kontoplan!$E$6:$E$1048576,MATCH(B7,Kontoplan!$D$6:$D$125,0)),"")</f>
        <v/>
      </c>
      <c r="F7" s="308">
        <f>INDEX('5. Registrere Transaksjoner'!$E$8:$E$1006,MATCH('Underlag HB'!A7,'5. Registrere Transaksjoner'!$B$8:$B$1006,0))</f>
        <v>0</v>
      </c>
      <c r="G7" s="72">
        <f>INDEX('5. Registrere Transaksjoner'!$F$8:$F$1006,MATCH('Underlag HB'!A7,'5. Registrere Transaksjoner'!$B$8:$B$1006,0))</f>
        <v>0</v>
      </c>
      <c r="H7" s="309" t="str">
        <f t="shared" si="0"/>
        <v/>
      </c>
      <c r="I7" s="310">
        <f>INDEX('5. Registrere Transaksjoner'!$H$8:$H$1006,MATCH('Underlag HB'!A7,'5. Registrere Transaksjoner'!$B$8:$B$1006,0))</f>
        <v>0</v>
      </c>
      <c r="J7" s="72"/>
      <c r="K7" s="72"/>
    </row>
    <row r="8" spans="1:11" x14ac:dyDescent="0.25">
      <c r="A8" s="116">
        <f>'5. Registrere Transaksjoner'!B14</f>
        <v>7</v>
      </c>
      <c r="B8" s="72">
        <f>INDEX('5. Registrere Transaksjoner'!$I$8:$I$1006,MATCH('Underlag HB'!A8,'5. Registrere Transaksjoner'!$B$8:$B$1006))</f>
        <v>0</v>
      </c>
      <c r="C8" s="72">
        <f>INDEX('5. Registrere Transaksjoner'!$Q$8:$Q$1006,MATCH('Underlag HB'!A8,'5. Registrere Transaksjoner'!$B$8:$B$1006))</f>
        <v>0</v>
      </c>
      <c r="D8" s="307">
        <f>INDEX('5. Registrere Transaksjoner'!$D$8:$D$1006,MATCH('Underlag HB'!A8,'5. Registrere Transaksjoner'!$B$8:$B$1006))</f>
        <v>0</v>
      </c>
      <c r="E8" s="72" t="str">
        <f>IFERROR(INDEX(Kontoplan!$E$6:$E$1048576,MATCH(B8,Kontoplan!$D$6:$D$125,0)),"")</f>
        <v/>
      </c>
      <c r="F8" s="308">
        <f>INDEX('5. Registrere Transaksjoner'!$E$8:$E$1006,MATCH('Underlag HB'!A8,'5. Registrere Transaksjoner'!$B$8:$B$1006,0))</f>
        <v>0</v>
      </c>
      <c r="G8" s="72">
        <f>INDEX('5. Registrere Transaksjoner'!$F$8:$F$1006,MATCH('Underlag HB'!A8,'5. Registrere Transaksjoner'!$B$8:$B$1006,0))</f>
        <v>0</v>
      </c>
      <c r="H8" s="309" t="str">
        <f t="shared" si="0"/>
        <v/>
      </c>
      <c r="I8" s="310">
        <f>INDEX('5. Registrere Transaksjoner'!$H$8:$H$1006,MATCH('Underlag HB'!A8,'5. Registrere Transaksjoner'!$B$8:$B$1006,0))</f>
        <v>0</v>
      </c>
      <c r="J8" s="72"/>
      <c r="K8" s="72"/>
    </row>
    <row r="9" spans="1:11" x14ac:dyDescent="0.25">
      <c r="A9" s="116">
        <f>'5. Registrere Transaksjoner'!B15</f>
        <v>8</v>
      </c>
      <c r="B9" s="72">
        <f>INDEX('5. Registrere Transaksjoner'!$I$8:$I$1006,MATCH('Underlag HB'!A9,'5. Registrere Transaksjoner'!$B$8:$B$1006))</f>
        <v>0</v>
      </c>
      <c r="C9" s="72">
        <f>INDEX('5. Registrere Transaksjoner'!$Q$8:$Q$1006,MATCH('Underlag HB'!A9,'5. Registrere Transaksjoner'!$B$8:$B$1006))</f>
        <v>0</v>
      </c>
      <c r="D9" s="307">
        <f>INDEX('5. Registrere Transaksjoner'!$D$8:$D$1006,MATCH('Underlag HB'!A9,'5. Registrere Transaksjoner'!$B$8:$B$1006))</f>
        <v>0</v>
      </c>
      <c r="E9" s="72" t="str">
        <f>IFERROR(INDEX(Kontoplan!$E$6:$E$1048576,MATCH(B9,Kontoplan!$D$6:$D$125,0)),"")</f>
        <v/>
      </c>
      <c r="F9" s="308">
        <f>INDEX('5. Registrere Transaksjoner'!$E$8:$E$1006,MATCH('Underlag HB'!A9,'5. Registrere Transaksjoner'!$B$8:$B$1006,0))</f>
        <v>0</v>
      </c>
      <c r="G9" s="72">
        <f>INDEX('5. Registrere Transaksjoner'!$F$8:$F$1006,MATCH('Underlag HB'!A9,'5. Registrere Transaksjoner'!$B$8:$B$1006,0))</f>
        <v>0</v>
      </c>
      <c r="H9" s="309" t="str">
        <f t="shared" si="0"/>
        <v/>
      </c>
      <c r="I9" s="310">
        <f>INDEX('5. Registrere Transaksjoner'!$H$8:$H$1006,MATCH('Underlag HB'!A9,'5. Registrere Transaksjoner'!$B$8:$B$1006,0))</f>
        <v>0</v>
      </c>
      <c r="J9" s="72"/>
      <c r="K9" s="72"/>
    </row>
    <row r="10" spans="1:11" x14ac:dyDescent="0.25">
      <c r="A10" s="116">
        <f>'5. Registrere Transaksjoner'!B16</f>
        <v>9</v>
      </c>
      <c r="B10" s="72">
        <f>INDEX('5. Registrere Transaksjoner'!$I$8:$I$1006,MATCH('Underlag HB'!A10,'5. Registrere Transaksjoner'!$B$8:$B$1006))</f>
        <v>0</v>
      </c>
      <c r="C10" s="72">
        <f>INDEX('5. Registrere Transaksjoner'!$Q$8:$Q$1006,MATCH('Underlag HB'!A10,'5. Registrere Transaksjoner'!$B$8:$B$1006))</f>
        <v>0</v>
      </c>
      <c r="D10" s="307">
        <f>INDEX('5. Registrere Transaksjoner'!$D$8:$D$1006,MATCH('Underlag HB'!A10,'5. Registrere Transaksjoner'!$B$8:$B$1006))</f>
        <v>0</v>
      </c>
      <c r="E10" s="72" t="str">
        <f>IFERROR(INDEX(Kontoplan!$E$6:$E$1048576,MATCH(B10,Kontoplan!$D$6:$D$125,0)),"")</f>
        <v/>
      </c>
      <c r="F10" s="308">
        <f>INDEX('5. Registrere Transaksjoner'!$E$8:$E$1006,MATCH('Underlag HB'!A10,'5. Registrere Transaksjoner'!$B$8:$B$1006,0))</f>
        <v>0</v>
      </c>
      <c r="G10" s="72">
        <f>INDEX('5. Registrere Transaksjoner'!$F$8:$F$1006,MATCH('Underlag HB'!A10,'5. Registrere Transaksjoner'!$B$8:$B$1006,0))</f>
        <v>0</v>
      </c>
      <c r="H10" s="309" t="str">
        <f t="shared" si="0"/>
        <v/>
      </c>
      <c r="I10" s="310">
        <f>INDEX('5. Registrere Transaksjoner'!$H$8:$H$1006,MATCH('Underlag HB'!A10,'5. Registrere Transaksjoner'!$B$8:$B$1006,0))</f>
        <v>0</v>
      </c>
      <c r="J10" s="72"/>
      <c r="K10" s="72"/>
    </row>
    <row r="11" spans="1:11" x14ac:dyDescent="0.25">
      <c r="A11" s="116">
        <f>'5. Registrere Transaksjoner'!B17</f>
        <v>10</v>
      </c>
      <c r="B11" s="72">
        <f>INDEX('5. Registrere Transaksjoner'!$I$8:$I$1006,MATCH('Underlag HB'!A11,'5. Registrere Transaksjoner'!$B$8:$B$1006))</f>
        <v>0</v>
      </c>
      <c r="C11" s="72">
        <f>INDEX('5. Registrere Transaksjoner'!$Q$8:$Q$1006,MATCH('Underlag HB'!A11,'5. Registrere Transaksjoner'!$B$8:$B$1006))</f>
        <v>0</v>
      </c>
      <c r="D11" s="307">
        <f>INDEX('5. Registrere Transaksjoner'!$D$8:$D$1006,MATCH('Underlag HB'!A11,'5. Registrere Transaksjoner'!$B$8:$B$1006))</f>
        <v>0</v>
      </c>
      <c r="E11" s="72" t="str">
        <f>IFERROR(INDEX(Kontoplan!$E$6:$E$1048576,MATCH(B11,Kontoplan!$D$6:$D$125,0)),"")</f>
        <v/>
      </c>
      <c r="F11" s="308">
        <f>INDEX('5. Registrere Transaksjoner'!$E$8:$E$1006,MATCH('Underlag HB'!A11,'5. Registrere Transaksjoner'!$B$8:$B$1006,0))</f>
        <v>0</v>
      </c>
      <c r="G11" s="72">
        <f>INDEX('5. Registrere Transaksjoner'!$F$8:$F$1006,MATCH('Underlag HB'!A11,'5. Registrere Transaksjoner'!$B$8:$B$1006,0))</f>
        <v>0</v>
      </c>
      <c r="H11" s="309" t="str">
        <f t="shared" si="0"/>
        <v/>
      </c>
      <c r="I11" s="310">
        <f>INDEX('5. Registrere Transaksjoner'!$H$8:$H$1006,MATCH('Underlag HB'!A11,'5. Registrere Transaksjoner'!$B$8:$B$1006,0))</f>
        <v>0</v>
      </c>
      <c r="J11" s="72"/>
      <c r="K11" s="72"/>
    </row>
    <row r="12" spans="1:11" x14ac:dyDescent="0.25">
      <c r="A12" s="116">
        <f>'5. Registrere Transaksjoner'!B18</f>
        <v>11</v>
      </c>
      <c r="B12" s="72">
        <f>INDEX('5. Registrere Transaksjoner'!$I$8:$I$1006,MATCH('Underlag HB'!A12,'5. Registrere Transaksjoner'!$B$8:$B$1006))</f>
        <v>0</v>
      </c>
      <c r="C12" s="72">
        <f>INDEX('5. Registrere Transaksjoner'!$Q$8:$Q$1006,MATCH('Underlag HB'!A12,'5. Registrere Transaksjoner'!$B$8:$B$1006))</f>
        <v>0</v>
      </c>
      <c r="D12" s="307">
        <f>INDEX('5. Registrere Transaksjoner'!$D$8:$D$1006,MATCH('Underlag HB'!A12,'5. Registrere Transaksjoner'!$B$8:$B$1006))</f>
        <v>0</v>
      </c>
      <c r="E12" s="72" t="str">
        <f>IFERROR(INDEX(Kontoplan!$E$6:$E$1048576,MATCH(B12,Kontoplan!$D$6:$D$125,0)),"")</f>
        <v/>
      </c>
      <c r="F12" s="308">
        <f>INDEX('5. Registrere Transaksjoner'!$E$8:$E$1006,MATCH('Underlag HB'!A12,'5. Registrere Transaksjoner'!$B$8:$B$1006,0))</f>
        <v>0</v>
      </c>
      <c r="G12" s="72">
        <f>INDEX('5. Registrere Transaksjoner'!$F$8:$F$1006,MATCH('Underlag HB'!A12,'5. Registrere Transaksjoner'!$B$8:$B$1006,0))</f>
        <v>0</v>
      </c>
      <c r="H12" s="309" t="str">
        <f t="shared" si="0"/>
        <v/>
      </c>
      <c r="I12" s="310">
        <f>INDEX('5. Registrere Transaksjoner'!$H$8:$H$1006,MATCH('Underlag HB'!A12,'5. Registrere Transaksjoner'!$B$8:$B$1006,0))</f>
        <v>0</v>
      </c>
      <c r="J12" s="72"/>
      <c r="K12" s="72"/>
    </row>
    <row r="13" spans="1:11" x14ac:dyDescent="0.25">
      <c r="A13" s="116">
        <f>'5. Registrere Transaksjoner'!B19</f>
        <v>12</v>
      </c>
      <c r="B13" s="72">
        <f>INDEX('5. Registrere Transaksjoner'!$I$8:$I$1006,MATCH('Underlag HB'!A13,'5. Registrere Transaksjoner'!$B$8:$B$1006))</f>
        <v>0</v>
      </c>
      <c r="C13" s="72">
        <f>INDEX('5. Registrere Transaksjoner'!$Q$8:$Q$1006,MATCH('Underlag HB'!A13,'5. Registrere Transaksjoner'!$B$8:$B$1006))</f>
        <v>0</v>
      </c>
      <c r="D13" s="307">
        <f>INDEX('5. Registrere Transaksjoner'!$D$8:$D$1006,MATCH('Underlag HB'!A13,'5. Registrere Transaksjoner'!$B$8:$B$1006))</f>
        <v>0</v>
      </c>
      <c r="E13" s="72" t="str">
        <f>IFERROR(INDEX(Kontoplan!$E$6:$E$1048576,MATCH(B13,Kontoplan!$D$6:$D$125,0)),"")</f>
        <v/>
      </c>
      <c r="F13" s="308">
        <f>INDEX('5. Registrere Transaksjoner'!$E$8:$E$1006,MATCH('Underlag HB'!A13,'5. Registrere Transaksjoner'!$B$8:$B$1006,0))</f>
        <v>0</v>
      </c>
      <c r="G13" s="72">
        <f>INDEX('5. Registrere Transaksjoner'!$F$8:$F$1006,MATCH('Underlag HB'!A13,'5. Registrere Transaksjoner'!$B$8:$B$1006,0))</f>
        <v>0</v>
      </c>
      <c r="H13" s="309" t="str">
        <f t="shared" si="0"/>
        <v/>
      </c>
      <c r="I13" s="310">
        <f>INDEX('5. Registrere Transaksjoner'!$H$8:$H$1006,MATCH('Underlag HB'!A13,'5. Registrere Transaksjoner'!$B$8:$B$1006,0))</f>
        <v>0</v>
      </c>
      <c r="J13" s="72"/>
      <c r="K13" s="72"/>
    </row>
    <row r="14" spans="1:11" x14ac:dyDescent="0.25">
      <c r="A14" s="116">
        <f>'5. Registrere Transaksjoner'!B20</f>
        <v>13</v>
      </c>
      <c r="B14" s="72">
        <f>INDEX('5. Registrere Transaksjoner'!$I$8:$I$1006,MATCH('Underlag HB'!A14,'5. Registrere Transaksjoner'!$B$8:$B$1006))</f>
        <v>0</v>
      </c>
      <c r="C14" s="72">
        <f>INDEX('5. Registrere Transaksjoner'!$Q$8:$Q$1006,MATCH('Underlag HB'!A14,'5. Registrere Transaksjoner'!$B$8:$B$1006))</f>
        <v>0</v>
      </c>
      <c r="D14" s="307">
        <f>INDEX('5. Registrere Transaksjoner'!$D$8:$D$1006,MATCH('Underlag HB'!A14,'5. Registrere Transaksjoner'!$B$8:$B$1006))</f>
        <v>0</v>
      </c>
      <c r="E14" s="72" t="str">
        <f>IFERROR(INDEX(Kontoplan!$E$6:$E$1048576,MATCH(B14,Kontoplan!$D$6:$D$125,0)),"")</f>
        <v/>
      </c>
      <c r="F14" s="308">
        <f>INDEX('5. Registrere Transaksjoner'!$E$8:$E$1006,MATCH('Underlag HB'!A14,'5. Registrere Transaksjoner'!$B$8:$B$1006,0))</f>
        <v>0</v>
      </c>
      <c r="G14" s="72">
        <f>INDEX('5. Registrere Transaksjoner'!$F$8:$F$1006,MATCH('Underlag HB'!A14,'5. Registrere Transaksjoner'!$B$8:$B$1006,0))</f>
        <v>0</v>
      </c>
      <c r="H14" s="309" t="str">
        <f t="shared" si="0"/>
        <v/>
      </c>
      <c r="I14" s="310">
        <f>INDEX('5. Registrere Transaksjoner'!$H$8:$H$1006,MATCH('Underlag HB'!A14,'5. Registrere Transaksjoner'!$B$8:$B$1006,0))</f>
        <v>0</v>
      </c>
      <c r="J14" s="72"/>
      <c r="K14" s="72"/>
    </row>
    <row r="15" spans="1:11" x14ac:dyDescent="0.25">
      <c r="A15" s="116">
        <f>'5. Registrere Transaksjoner'!B21</f>
        <v>14</v>
      </c>
      <c r="B15" s="72">
        <f>INDEX('5. Registrere Transaksjoner'!$I$8:$I$1006,MATCH('Underlag HB'!A15,'5. Registrere Transaksjoner'!$B$8:$B$1006))</f>
        <v>0</v>
      </c>
      <c r="C15" s="72">
        <f>INDEX('5. Registrere Transaksjoner'!$Q$8:$Q$1006,MATCH('Underlag HB'!A15,'5. Registrere Transaksjoner'!$B$8:$B$1006))</f>
        <v>0</v>
      </c>
      <c r="D15" s="307">
        <f>INDEX('5. Registrere Transaksjoner'!$D$8:$D$1006,MATCH('Underlag HB'!A15,'5. Registrere Transaksjoner'!$B$8:$B$1006))</f>
        <v>0</v>
      </c>
      <c r="E15" s="72" t="str">
        <f>IFERROR(INDEX(Kontoplan!$E$6:$E$1048576,MATCH(B15,Kontoplan!$D$6:$D$125,0)),"")</f>
        <v/>
      </c>
      <c r="F15" s="308">
        <f>INDEX('5. Registrere Transaksjoner'!$E$8:$E$1006,MATCH('Underlag HB'!A15,'5. Registrere Transaksjoner'!$B$8:$B$1006,0))</f>
        <v>0</v>
      </c>
      <c r="G15" s="72">
        <f>INDEX('5. Registrere Transaksjoner'!$F$8:$F$1006,MATCH('Underlag HB'!A15,'5. Registrere Transaksjoner'!$B$8:$B$1006,0))</f>
        <v>0</v>
      </c>
      <c r="H15" s="309" t="str">
        <f t="shared" si="0"/>
        <v/>
      </c>
      <c r="I15" s="310">
        <f>INDEX('5. Registrere Transaksjoner'!$H$8:$H$1006,MATCH('Underlag HB'!A15,'5. Registrere Transaksjoner'!$B$8:$B$1006,0))</f>
        <v>0</v>
      </c>
      <c r="J15" s="72"/>
      <c r="K15" s="72"/>
    </row>
    <row r="16" spans="1:11" x14ac:dyDescent="0.25">
      <c r="A16" s="116">
        <f>'5. Registrere Transaksjoner'!B22</f>
        <v>15</v>
      </c>
      <c r="B16" s="72">
        <f>INDEX('5. Registrere Transaksjoner'!$I$8:$I$1006,MATCH('Underlag HB'!A16,'5. Registrere Transaksjoner'!$B$8:$B$1006))</f>
        <v>0</v>
      </c>
      <c r="C16" s="72">
        <f>INDEX('5. Registrere Transaksjoner'!$Q$8:$Q$1006,MATCH('Underlag HB'!A16,'5. Registrere Transaksjoner'!$B$8:$B$1006))</f>
        <v>0</v>
      </c>
      <c r="D16" s="307">
        <f>INDEX('5. Registrere Transaksjoner'!$D$8:$D$1006,MATCH('Underlag HB'!A16,'5. Registrere Transaksjoner'!$B$8:$B$1006))</f>
        <v>0</v>
      </c>
      <c r="E16" s="72" t="str">
        <f>IFERROR(INDEX(Kontoplan!$E$6:$E$1048576,MATCH(B16,Kontoplan!$D$6:$D$125,0)),"")</f>
        <v/>
      </c>
      <c r="F16" s="308">
        <f>INDEX('5. Registrere Transaksjoner'!$E$8:$E$1006,MATCH('Underlag HB'!A16,'5. Registrere Transaksjoner'!$B$8:$B$1006,0))</f>
        <v>0</v>
      </c>
      <c r="G16" s="72">
        <f>INDEX('5. Registrere Transaksjoner'!$F$8:$F$1006,MATCH('Underlag HB'!A16,'5. Registrere Transaksjoner'!$B$8:$B$1006,0))</f>
        <v>0</v>
      </c>
      <c r="H16" s="309" t="str">
        <f t="shared" si="0"/>
        <v/>
      </c>
      <c r="I16" s="310">
        <f>INDEX('5. Registrere Transaksjoner'!$H$8:$H$1006,MATCH('Underlag HB'!A16,'5. Registrere Transaksjoner'!$B$8:$B$1006,0))</f>
        <v>0</v>
      </c>
      <c r="J16" s="72"/>
      <c r="K16" s="72"/>
    </row>
    <row r="17" spans="1:11" x14ac:dyDescent="0.25">
      <c r="A17" s="116">
        <f>'5. Registrere Transaksjoner'!B23</f>
        <v>16</v>
      </c>
      <c r="B17" s="72">
        <f>INDEX('5. Registrere Transaksjoner'!$I$8:$I$1006,MATCH('Underlag HB'!A17,'5. Registrere Transaksjoner'!$B$8:$B$1006))</f>
        <v>0</v>
      </c>
      <c r="C17" s="72">
        <f>INDEX('5. Registrere Transaksjoner'!$Q$8:$Q$1006,MATCH('Underlag HB'!A17,'5. Registrere Transaksjoner'!$B$8:$B$1006))</f>
        <v>0</v>
      </c>
      <c r="D17" s="307">
        <f>INDEX('5. Registrere Transaksjoner'!$D$8:$D$1006,MATCH('Underlag HB'!A17,'5. Registrere Transaksjoner'!$B$8:$B$1006))</f>
        <v>0</v>
      </c>
      <c r="E17" s="72" t="str">
        <f>IFERROR(INDEX(Kontoplan!$E$6:$E$1048576,MATCH(B17,Kontoplan!$D$6:$D$125,0)),"")</f>
        <v/>
      </c>
      <c r="F17" s="308">
        <f>INDEX('5. Registrere Transaksjoner'!$E$8:$E$1006,MATCH('Underlag HB'!A17,'5. Registrere Transaksjoner'!$B$8:$B$1006,0))</f>
        <v>0</v>
      </c>
      <c r="G17" s="72">
        <f>INDEX('5. Registrere Transaksjoner'!$F$8:$F$1006,MATCH('Underlag HB'!A17,'5. Registrere Transaksjoner'!$B$8:$B$1006,0))</f>
        <v>0</v>
      </c>
      <c r="H17" s="309" t="str">
        <f t="shared" si="0"/>
        <v/>
      </c>
      <c r="I17" s="310">
        <f>INDEX('5. Registrere Transaksjoner'!$H$8:$H$1006,MATCH('Underlag HB'!A17,'5. Registrere Transaksjoner'!$B$8:$B$1006,0))</f>
        <v>0</v>
      </c>
      <c r="J17" s="72"/>
      <c r="K17" s="72"/>
    </row>
    <row r="18" spans="1:11" x14ac:dyDescent="0.25">
      <c r="A18" s="116">
        <f>'5. Registrere Transaksjoner'!B24</f>
        <v>17</v>
      </c>
      <c r="B18" s="72">
        <f>INDEX('5. Registrere Transaksjoner'!$I$8:$I$1006,MATCH('Underlag HB'!A18,'5. Registrere Transaksjoner'!$B$8:$B$1006))</f>
        <v>0</v>
      </c>
      <c r="C18" s="72">
        <f>INDEX('5. Registrere Transaksjoner'!$Q$8:$Q$1006,MATCH('Underlag HB'!A18,'5. Registrere Transaksjoner'!$B$8:$B$1006))</f>
        <v>0</v>
      </c>
      <c r="D18" s="307">
        <f>INDEX('5. Registrere Transaksjoner'!$D$8:$D$1006,MATCH('Underlag HB'!A18,'5. Registrere Transaksjoner'!$B$8:$B$1006))</f>
        <v>0</v>
      </c>
      <c r="E18" s="72" t="str">
        <f>IFERROR(INDEX(Kontoplan!$E$6:$E$1048576,MATCH(B18,Kontoplan!$D$6:$D$125,0)),"")</f>
        <v/>
      </c>
      <c r="F18" s="308">
        <f>INDEX('5. Registrere Transaksjoner'!$E$8:$E$1006,MATCH('Underlag HB'!A18,'5. Registrere Transaksjoner'!$B$8:$B$1006,0))</f>
        <v>0</v>
      </c>
      <c r="G18" s="72">
        <f>INDEX('5. Registrere Transaksjoner'!$F$8:$F$1006,MATCH('Underlag HB'!A18,'5. Registrere Transaksjoner'!$B$8:$B$1006,0))</f>
        <v>0</v>
      </c>
      <c r="H18" s="309" t="str">
        <f t="shared" si="0"/>
        <v/>
      </c>
      <c r="I18" s="310">
        <f>INDEX('5. Registrere Transaksjoner'!$H$8:$H$1006,MATCH('Underlag HB'!A18,'5. Registrere Transaksjoner'!$B$8:$B$1006,0))</f>
        <v>0</v>
      </c>
      <c r="J18" s="72"/>
      <c r="K18" s="72"/>
    </row>
    <row r="19" spans="1:11" x14ac:dyDescent="0.25">
      <c r="A19" s="116">
        <f>'5. Registrere Transaksjoner'!B25</f>
        <v>18</v>
      </c>
      <c r="B19" s="72">
        <f>INDEX('5. Registrere Transaksjoner'!$I$8:$I$1006,MATCH('Underlag HB'!A19,'5. Registrere Transaksjoner'!$B$8:$B$1006))</f>
        <v>0</v>
      </c>
      <c r="C19" s="72">
        <f>INDEX('5. Registrere Transaksjoner'!$Q$8:$Q$1006,MATCH('Underlag HB'!A19,'5. Registrere Transaksjoner'!$B$8:$B$1006))</f>
        <v>0</v>
      </c>
      <c r="D19" s="307">
        <f>INDEX('5. Registrere Transaksjoner'!$D$8:$D$1006,MATCH('Underlag HB'!A19,'5. Registrere Transaksjoner'!$B$8:$B$1006))</f>
        <v>0</v>
      </c>
      <c r="E19" s="72" t="str">
        <f>IFERROR(INDEX(Kontoplan!$E$6:$E$1048576,MATCH(B19,Kontoplan!$D$6:$D$125,0)),"")</f>
        <v/>
      </c>
      <c r="F19" s="308">
        <f>INDEX('5. Registrere Transaksjoner'!$E$8:$E$1006,MATCH('Underlag HB'!A19,'5. Registrere Transaksjoner'!$B$8:$B$1006,0))</f>
        <v>0</v>
      </c>
      <c r="G19" s="72">
        <f>INDEX('5. Registrere Transaksjoner'!$F$8:$F$1006,MATCH('Underlag HB'!A19,'5. Registrere Transaksjoner'!$B$8:$B$1006,0))</f>
        <v>0</v>
      </c>
      <c r="H19" s="309" t="str">
        <f t="shared" si="0"/>
        <v/>
      </c>
      <c r="I19" s="310">
        <f>INDEX('5. Registrere Transaksjoner'!$H$8:$H$1006,MATCH('Underlag HB'!A19,'5. Registrere Transaksjoner'!$B$8:$B$1006,0))</f>
        <v>0</v>
      </c>
      <c r="J19" s="72"/>
      <c r="K19" s="72"/>
    </row>
    <row r="20" spans="1:11" x14ac:dyDescent="0.25">
      <c r="A20" s="116">
        <f>'5. Registrere Transaksjoner'!B26</f>
        <v>19</v>
      </c>
      <c r="B20" s="72">
        <f>INDEX('5. Registrere Transaksjoner'!$I$8:$I$1006,MATCH('Underlag HB'!A20,'5. Registrere Transaksjoner'!$B$8:$B$1006))</f>
        <v>0</v>
      </c>
      <c r="C20" s="72">
        <f>INDEX('5. Registrere Transaksjoner'!$Q$8:$Q$1006,MATCH('Underlag HB'!A20,'5. Registrere Transaksjoner'!$B$8:$B$1006))</f>
        <v>0</v>
      </c>
      <c r="D20" s="307">
        <f>INDEX('5. Registrere Transaksjoner'!$D$8:$D$1006,MATCH('Underlag HB'!A20,'5. Registrere Transaksjoner'!$B$8:$B$1006))</f>
        <v>0</v>
      </c>
      <c r="E20" s="72" t="str">
        <f>IFERROR(INDEX(Kontoplan!$E$6:$E$1048576,MATCH(B20,Kontoplan!$D$6:$D$125,0)),"")</f>
        <v/>
      </c>
      <c r="F20" s="308">
        <f>INDEX('5. Registrere Transaksjoner'!$E$8:$E$1006,MATCH('Underlag HB'!A20,'5. Registrere Transaksjoner'!$B$8:$B$1006,0))</f>
        <v>0</v>
      </c>
      <c r="G20" s="72">
        <f>INDEX('5. Registrere Transaksjoner'!$F$8:$F$1006,MATCH('Underlag HB'!A20,'5. Registrere Transaksjoner'!$B$8:$B$1006,0))</f>
        <v>0</v>
      </c>
      <c r="H20" s="309" t="str">
        <f t="shared" si="0"/>
        <v/>
      </c>
      <c r="I20" s="310">
        <f>INDEX('5. Registrere Transaksjoner'!$H$8:$H$1006,MATCH('Underlag HB'!A20,'5. Registrere Transaksjoner'!$B$8:$B$1006,0))</f>
        <v>0</v>
      </c>
      <c r="J20" s="72"/>
      <c r="K20" s="72"/>
    </row>
    <row r="21" spans="1:11" x14ac:dyDescent="0.25">
      <c r="A21" s="116">
        <f>'5. Registrere Transaksjoner'!B27</f>
        <v>20</v>
      </c>
      <c r="B21" s="72">
        <f>INDEX('5. Registrere Transaksjoner'!$I$8:$I$1006,MATCH('Underlag HB'!A21,'5. Registrere Transaksjoner'!$B$8:$B$1006))</f>
        <v>0</v>
      </c>
      <c r="C21" s="72">
        <f>INDEX('5. Registrere Transaksjoner'!$Q$8:$Q$1006,MATCH('Underlag HB'!A21,'5. Registrere Transaksjoner'!$B$8:$B$1006))</f>
        <v>0</v>
      </c>
      <c r="D21" s="307">
        <f>INDEX('5. Registrere Transaksjoner'!$D$8:$D$1006,MATCH('Underlag HB'!A21,'5. Registrere Transaksjoner'!$B$8:$B$1006))</f>
        <v>0</v>
      </c>
      <c r="E21" s="72" t="str">
        <f>IFERROR(INDEX(Kontoplan!$E$6:$E$1048576,MATCH(B21,Kontoplan!$D$6:$D$125,0)),"")</f>
        <v/>
      </c>
      <c r="F21" s="308">
        <f>INDEX('5. Registrere Transaksjoner'!$E$8:$E$1006,MATCH('Underlag HB'!A21,'5. Registrere Transaksjoner'!$B$8:$B$1006,0))</f>
        <v>0</v>
      </c>
      <c r="G21" s="72">
        <f>INDEX('5. Registrere Transaksjoner'!$F$8:$F$1006,MATCH('Underlag HB'!A21,'5. Registrere Transaksjoner'!$B$8:$B$1006,0))</f>
        <v>0</v>
      </c>
      <c r="H21" s="309" t="str">
        <f t="shared" si="0"/>
        <v/>
      </c>
      <c r="I21" s="310">
        <f>INDEX('5. Registrere Transaksjoner'!$H$8:$H$1006,MATCH('Underlag HB'!A21,'5. Registrere Transaksjoner'!$B$8:$B$1006,0))</f>
        <v>0</v>
      </c>
      <c r="J21" s="72"/>
      <c r="K21" s="72"/>
    </row>
    <row r="22" spans="1:11" x14ac:dyDescent="0.25">
      <c r="A22" s="116">
        <f>'5. Registrere Transaksjoner'!B28</f>
        <v>21</v>
      </c>
      <c r="B22" s="72">
        <f>INDEX('5. Registrere Transaksjoner'!$I$8:$I$1006,MATCH('Underlag HB'!A22,'5. Registrere Transaksjoner'!$B$8:$B$1006))</f>
        <v>0</v>
      </c>
      <c r="C22" s="72">
        <f>INDEX('5. Registrere Transaksjoner'!$Q$8:$Q$1006,MATCH('Underlag HB'!A22,'5. Registrere Transaksjoner'!$B$8:$B$1006))</f>
        <v>0</v>
      </c>
      <c r="D22" s="307">
        <f>INDEX('5. Registrere Transaksjoner'!$D$8:$D$1006,MATCH('Underlag HB'!A22,'5. Registrere Transaksjoner'!$B$8:$B$1006))</f>
        <v>0</v>
      </c>
      <c r="E22" s="72" t="str">
        <f>IFERROR(INDEX(Kontoplan!$E$6:$E$1048576,MATCH(B22,Kontoplan!$D$6:$D$125,0)),"")</f>
        <v/>
      </c>
      <c r="F22" s="308">
        <f>INDEX('5. Registrere Transaksjoner'!$E$8:$E$1006,MATCH('Underlag HB'!A22,'5. Registrere Transaksjoner'!$B$8:$B$1006,0))</f>
        <v>0</v>
      </c>
      <c r="G22" s="72">
        <f>INDEX('5. Registrere Transaksjoner'!$F$8:$F$1006,MATCH('Underlag HB'!A22,'5. Registrere Transaksjoner'!$B$8:$B$1006,0))</f>
        <v>0</v>
      </c>
      <c r="H22" s="309" t="str">
        <f t="shared" si="0"/>
        <v/>
      </c>
      <c r="I22" s="310">
        <f>INDEX('5. Registrere Transaksjoner'!$H$8:$H$1006,MATCH('Underlag HB'!A22,'5. Registrere Transaksjoner'!$B$8:$B$1006,0))</f>
        <v>0</v>
      </c>
      <c r="J22" s="72"/>
      <c r="K22" s="72"/>
    </row>
    <row r="23" spans="1:11" x14ac:dyDescent="0.25">
      <c r="A23" s="116">
        <f>'5. Registrere Transaksjoner'!B29</f>
        <v>22</v>
      </c>
      <c r="B23" s="72">
        <f>INDEX('5. Registrere Transaksjoner'!$I$8:$I$1006,MATCH('Underlag HB'!A23,'5. Registrere Transaksjoner'!$B$8:$B$1006))</f>
        <v>0</v>
      </c>
      <c r="C23" s="72">
        <f>INDEX('5. Registrere Transaksjoner'!$Q$8:$Q$1006,MATCH('Underlag HB'!A23,'5. Registrere Transaksjoner'!$B$8:$B$1006))</f>
        <v>0</v>
      </c>
      <c r="D23" s="307">
        <f>INDEX('5. Registrere Transaksjoner'!$D$8:$D$1006,MATCH('Underlag HB'!A23,'5. Registrere Transaksjoner'!$B$8:$B$1006))</f>
        <v>0</v>
      </c>
      <c r="E23" s="72" t="str">
        <f>IFERROR(INDEX(Kontoplan!$E$6:$E$1048576,MATCH(B23,Kontoplan!$D$6:$D$125,0)),"")</f>
        <v/>
      </c>
      <c r="F23" s="308">
        <f>INDEX('5. Registrere Transaksjoner'!$E$8:$E$1006,MATCH('Underlag HB'!A23,'5. Registrere Transaksjoner'!$B$8:$B$1006,0))</f>
        <v>0</v>
      </c>
      <c r="G23" s="72">
        <f>INDEX('5. Registrere Transaksjoner'!$F$8:$F$1006,MATCH('Underlag HB'!A23,'5. Registrere Transaksjoner'!$B$8:$B$1006,0))</f>
        <v>0</v>
      </c>
      <c r="H23" s="309" t="str">
        <f t="shared" si="0"/>
        <v/>
      </c>
      <c r="I23" s="310">
        <f>INDEX('5. Registrere Transaksjoner'!$H$8:$H$1006,MATCH('Underlag HB'!A23,'5. Registrere Transaksjoner'!$B$8:$B$1006,0))</f>
        <v>0</v>
      </c>
      <c r="J23" s="72"/>
      <c r="K23" s="72"/>
    </row>
    <row r="24" spans="1:11" x14ac:dyDescent="0.25">
      <c r="A24" s="116">
        <f>'5. Registrere Transaksjoner'!B30</f>
        <v>23</v>
      </c>
      <c r="B24" s="72">
        <f>INDEX('5. Registrere Transaksjoner'!$I$8:$I$1006,MATCH('Underlag HB'!A24,'5. Registrere Transaksjoner'!$B$8:$B$1006))</f>
        <v>0</v>
      </c>
      <c r="C24" s="72">
        <f>INDEX('5. Registrere Transaksjoner'!$Q$8:$Q$1006,MATCH('Underlag HB'!A24,'5. Registrere Transaksjoner'!$B$8:$B$1006))</f>
        <v>0</v>
      </c>
      <c r="D24" s="307">
        <f>INDEX('5. Registrere Transaksjoner'!$D$8:$D$1006,MATCH('Underlag HB'!A24,'5. Registrere Transaksjoner'!$B$8:$B$1006))</f>
        <v>0</v>
      </c>
      <c r="E24" s="72" t="str">
        <f>IFERROR(INDEX(Kontoplan!$E$6:$E$1048576,MATCH(B24,Kontoplan!$D$6:$D$125,0)),"")</f>
        <v/>
      </c>
      <c r="F24" s="308">
        <f>INDEX('5. Registrere Transaksjoner'!$E$8:$E$1006,MATCH('Underlag HB'!A24,'5. Registrere Transaksjoner'!$B$8:$B$1006,0))</f>
        <v>0</v>
      </c>
      <c r="G24" s="72">
        <f>INDEX('5. Registrere Transaksjoner'!$F$8:$F$1006,MATCH('Underlag HB'!A24,'5. Registrere Transaksjoner'!$B$8:$B$1006,0))</f>
        <v>0</v>
      </c>
      <c r="H24" s="309" t="str">
        <f t="shared" si="0"/>
        <v/>
      </c>
      <c r="I24" s="310">
        <f>INDEX('5. Registrere Transaksjoner'!$H$8:$H$1006,MATCH('Underlag HB'!A24,'5. Registrere Transaksjoner'!$B$8:$B$1006,0))</f>
        <v>0</v>
      </c>
      <c r="J24" s="72"/>
      <c r="K24" s="72"/>
    </row>
    <row r="25" spans="1:11" x14ac:dyDescent="0.25">
      <c r="A25" s="116">
        <f>'5. Registrere Transaksjoner'!B31</f>
        <v>24</v>
      </c>
      <c r="B25" s="72">
        <f>INDEX('5. Registrere Transaksjoner'!$I$8:$I$1006,MATCH('Underlag HB'!A25,'5. Registrere Transaksjoner'!$B$8:$B$1006))</f>
        <v>0</v>
      </c>
      <c r="C25" s="72">
        <f>INDEX('5. Registrere Transaksjoner'!$Q$8:$Q$1006,MATCH('Underlag HB'!A25,'5. Registrere Transaksjoner'!$B$8:$B$1006))</f>
        <v>0</v>
      </c>
      <c r="D25" s="307">
        <f>INDEX('5. Registrere Transaksjoner'!$D$8:$D$1006,MATCH('Underlag HB'!A25,'5. Registrere Transaksjoner'!$B$8:$B$1006))</f>
        <v>0</v>
      </c>
      <c r="E25" s="72" t="str">
        <f>IFERROR(INDEX(Kontoplan!$E$6:$E$1048576,MATCH(B25,Kontoplan!$D$6:$D$125,0)),"")</f>
        <v/>
      </c>
      <c r="F25" s="308">
        <f>INDEX('5. Registrere Transaksjoner'!$E$8:$E$1006,MATCH('Underlag HB'!A25,'5. Registrere Transaksjoner'!$B$8:$B$1006,0))</f>
        <v>0</v>
      </c>
      <c r="G25" s="72">
        <f>INDEX('5. Registrere Transaksjoner'!$F$8:$F$1006,MATCH('Underlag HB'!A25,'5. Registrere Transaksjoner'!$B$8:$B$1006,0))</f>
        <v>0</v>
      </c>
      <c r="H25" s="309" t="str">
        <f t="shared" si="0"/>
        <v/>
      </c>
      <c r="I25" s="310">
        <f>INDEX('5. Registrere Transaksjoner'!$H$8:$H$1006,MATCH('Underlag HB'!A25,'5. Registrere Transaksjoner'!$B$8:$B$1006,0))</f>
        <v>0</v>
      </c>
      <c r="J25" s="72"/>
      <c r="K25" s="72"/>
    </row>
    <row r="26" spans="1:11" x14ac:dyDescent="0.25">
      <c r="A26" s="116">
        <f>'5. Registrere Transaksjoner'!B32</f>
        <v>25</v>
      </c>
      <c r="B26" s="72">
        <f>INDEX('5. Registrere Transaksjoner'!$I$8:$I$1006,MATCH('Underlag HB'!A26,'5. Registrere Transaksjoner'!$B$8:$B$1006))</f>
        <v>0</v>
      </c>
      <c r="C26" s="72">
        <f>INDEX('5. Registrere Transaksjoner'!$Q$8:$Q$1006,MATCH('Underlag HB'!A26,'5. Registrere Transaksjoner'!$B$8:$B$1006))</f>
        <v>0</v>
      </c>
      <c r="D26" s="307">
        <f>INDEX('5. Registrere Transaksjoner'!$D$8:$D$1006,MATCH('Underlag HB'!A26,'5. Registrere Transaksjoner'!$B$8:$B$1006))</f>
        <v>0</v>
      </c>
      <c r="E26" s="72" t="str">
        <f>IFERROR(INDEX(Kontoplan!$E$6:$E$1048576,MATCH(B26,Kontoplan!$D$6:$D$125,0)),"")</f>
        <v/>
      </c>
      <c r="F26" s="308">
        <f>INDEX('5. Registrere Transaksjoner'!$E$8:$E$1006,MATCH('Underlag HB'!A26,'5. Registrere Transaksjoner'!$B$8:$B$1006,0))</f>
        <v>0</v>
      </c>
      <c r="G26" s="72">
        <f>INDEX('5. Registrere Transaksjoner'!$F$8:$F$1006,MATCH('Underlag HB'!A26,'5. Registrere Transaksjoner'!$B$8:$B$1006,0))</f>
        <v>0</v>
      </c>
      <c r="H26" s="309" t="str">
        <f t="shared" si="0"/>
        <v/>
      </c>
      <c r="I26" s="310">
        <f>INDEX('5. Registrere Transaksjoner'!$H$8:$H$1006,MATCH('Underlag HB'!A26,'5. Registrere Transaksjoner'!$B$8:$B$1006,0))</f>
        <v>0</v>
      </c>
      <c r="J26" s="72"/>
      <c r="K26" s="72"/>
    </row>
    <row r="27" spans="1:11" x14ac:dyDescent="0.25">
      <c r="A27" s="116">
        <f>'5. Registrere Transaksjoner'!B33</f>
        <v>26</v>
      </c>
      <c r="B27" s="72">
        <f>INDEX('5. Registrere Transaksjoner'!$I$8:$I$1006,MATCH('Underlag HB'!A27,'5. Registrere Transaksjoner'!$B$8:$B$1006))</f>
        <v>0</v>
      </c>
      <c r="C27" s="72">
        <f>INDEX('5. Registrere Transaksjoner'!$Q$8:$Q$1006,MATCH('Underlag HB'!A27,'5. Registrere Transaksjoner'!$B$8:$B$1006))</f>
        <v>0</v>
      </c>
      <c r="D27" s="307">
        <f>INDEX('5. Registrere Transaksjoner'!$D$8:$D$1006,MATCH('Underlag HB'!A27,'5. Registrere Transaksjoner'!$B$8:$B$1006))</f>
        <v>0</v>
      </c>
      <c r="E27" s="72" t="str">
        <f>IFERROR(INDEX(Kontoplan!$E$6:$E$1048576,MATCH(B27,Kontoplan!$D$6:$D$125,0)),"")</f>
        <v/>
      </c>
      <c r="F27" s="308">
        <f>INDEX('5. Registrere Transaksjoner'!$E$8:$E$1006,MATCH('Underlag HB'!A27,'5. Registrere Transaksjoner'!$B$8:$B$1006,0))</f>
        <v>0</v>
      </c>
      <c r="G27" s="72">
        <f>INDEX('5. Registrere Transaksjoner'!$F$8:$F$1006,MATCH('Underlag HB'!A27,'5. Registrere Transaksjoner'!$B$8:$B$1006,0))</f>
        <v>0</v>
      </c>
      <c r="H27" s="309" t="str">
        <f t="shared" si="0"/>
        <v/>
      </c>
      <c r="I27" s="310">
        <f>INDEX('5. Registrere Transaksjoner'!$H$8:$H$1006,MATCH('Underlag HB'!A27,'5. Registrere Transaksjoner'!$B$8:$B$1006,0))</f>
        <v>0</v>
      </c>
      <c r="J27" s="72"/>
      <c r="K27" s="72"/>
    </row>
    <row r="28" spans="1:11" x14ac:dyDescent="0.25">
      <c r="A28" s="116">
        <f>'5. Registrere Transaksjoner'!B34</f>
        <v>27</v>
      </c>
      <c r="B28" s="72">
        <f>INDEX('5. Registrere Transaksjoner'!$I$8:$I$1006,MATCH('Underlag HB'!A28,'5. Registrere Transaksjoner'!$B$8:$B$1006))</f>
        <v>0</v>
      </c>
      <c r="C28" s="72">
        <f>INDEX('5. Registrere Transaksjoner'!$Q$8:$Q$1006,MATCH('Underlag HB'!A28,'5. Registrere Transaksjoner'!$B$8:$B$1006))</f>
        <v>0</v>
      </c>
      <c r="D28" s="307">
        <f>INDEX('5. Registrere Transaksjoner'!$D$8:$D$1006,MATCH('Underlag HB'!A28,'5. Registrere Transaksjoner'!$B$8:$B$1006))</f>
        <v>0</v>
      </c>
      <c r="E28" s="72" t="str">
        <f>IFERROR(INDEX(Kontoplan!$E$6:$E$1048576,MATCH(B28,Kontoplan!$D$6:$D$125,0)),"")</f>
        <v/>
      </c>
      <c r="F28" s="308">
        <f>INDEX('5. Registrere Transaksjoner'!$E$8:$E$1006,MATCH('Underlag HB'!A28,'5. Registrere Transaksjoner'!$B$8:$B$1006,0))</f>
        <v>0</v>
      </c>
      <c r="G28" s="72">
        <f>INDEX('5. Registrere Transaksjoner'!$F$8:$F$1006,MATCH('Underlag HB'!A28,'5. Registrere Transaksjoner'!$B$8:$B$1006,0))</f>
        <v>0</v>
      </c>
      <c r="H28" s="309" t="str">
        <f t="shared" si="0"/>
        <v/>
      </c>
      <c r="I28" s="310">
        <f>INDEX('5. Registrere Transaksjoner'!$H$8:$H$1006,MATCH('Underlag HB'!A28,'5. Registrere Transaksjoner'!$B$8:$B$1006,0))</f>
        <v>0</v>
      </c>
      <c r="J28" s="72"/>
      <c r="K28" s="72"/>
    </row>
    <row r="29" spans="1:11" x14ac:dyDescent="0.25">
      <c r="A29" s="116">
        <f>'5. Registrere Transaksjoner'!B35</f>
        <v>28</v>
      </c>
      <c r="B29" s="72">
        <f>INDEX('5. Registrere Transaksjoner'!$I$8:$I$1006,MATCH('Underlag HB'!A29,'5. Registrere Transaksjoner'!$B$8:$B$1006))</f>
        <v>0</v>
      </c>
      <c r="C29" s="72">
        <f>INDEX('5. Registrere Transaksjoner'!$Q$8:$Q$1006,MATCH('Underlag HB'!A29,'5. Registrere Transaksjoner'!$B$8:$B$1006))</f>
        <v>0</v>
      </c>
      <c r="D29" s="307">
        <f>INDEX('5. Registrere Transaksjoner'!$D$8:$D$1006,MATCH('Underlag HB'!A29,'5. Registrere Transaksjoner'!$B$8:$B$1006))</f>
        <v>0</v>
      </c>
      <c r="E29" s="72" t="str">
        <f>IFERROR(INDEX(Kontoplan!$E$6:$E$1048576,MATCH(B29,Kontoplan!$D$6:$D$125,0)),"")</f>
        <v/>
      </c>
      <c r="F29" s="308">
        <f>INDEX('5. Registrere Transaksjoner'!$E$8:$E$1006,MATCH('Underlag HB'!A29,'5. Registrere Transaksjoner'!$B$8:$B$1006,0))</f>
        <v>0</v>
      </c>
      <c r="G29" s="72">
        <f>INDEX('5. Registrere Transaksjoner'!$F$8:$F$1006,MATCH('Underlag HB'!A29,'5. Registrere Transaksjoner'!$B$8:$B$1006,0))</f>
        <v>0</v>
      </c>
      <c r="H29" s="309" t="str">
        <f t="shared" si="0"/>
        <v/>
      </c>
      <c r="I29" s="310">
        <f>INDEX('5. Registrere Transaksjoner'!$H$8:$H$1006,MATCH('Underlag HB'!A29,'5. Registrere Transaksjoner'!$B$8:$B$1006,0))</f>
        <v>0</v>
      </c>
      <c r="J29" s="72"/>
      <c r="K29" s="72"/>
    </row>
    <row r="30" spans="1:11" x14ac:dyDescent="0.25">
      <c r="A30" s="116">
        <f>'5. Registrere Transaksjoner'!B36</f>
        <v>29</v>
      </c>
      <c r="B30" s="72">
        <f>INDEX('5. Registrere Transaksjoner'!$I$8:$I$1006,MATCH('Underlag HB'!A30,'5. Registrere Transaksjoner'!$B$8:$B$1006))</f>
        <v>0</v>
      </c>
      <c r="C30" s="72">
        <f>INDEX('5. Registrere Transaksjoner'!$Q$8:$Q$1006,MATCH('Underlag HB'!A30,'5. Registrere Transaksjoner'!$B$8:$B$1006))</f>
        <v>0</v>
      </c>
      <c r="D30" s="307">
        <f>INDEX('5. Registrere Transaksjoner'!$D$8:$D$1006,MATCH('Underlag HB'!A30,'5. Registrere Transaksjoner'!$B$8:$B$1006))</f>
        <v>0</v>
      </c>
      <c r="E30" s="72" t="str">
        <f>IFERROR(INDEX(Kontoplan!$E$6:$E$1048576,MATCH(B30,Kontoplan!$D$6:$D$125,0)),"")</f>
        <v/>
      </c>
      <c r="F30" s="308">
        <f>INDEX('5. Registrere Transaksjoner'!$E$8:$E$1006,MATCH('Underlag HB'!A30,'5. Registrere Transaksjoner'!$B$8:$B$1006,0))</f>
        <v>0</v>
      </c>
      <c r="G30" s="72">
        <f>INDEX('5. Registrere Transaksjoner'!$F$8:$F$1006,MATCH('Underlag HB'!A30,'5. Registrere Transaksjoner'!$B$8:$B$1006,0))</f>
        <v>0</v>
      </c>
      <c r="H30" s="309" t="str">
        <f t="shared" si="0"/>
        <v/>
      </c>
      <c r="I30" s="310">
        <f>INDEX('5. Registrere Transaksjoner'!$H$8:$H$1006,MATCH('Underlag HB'!A30,'5. Registrere Transaksjoner'!$B$8:$B$1006,0))</f>
        <v>0</v>
      </c>
      <c r="J30" s="72"/>
      <c r="K30" s="72"/>
    </row>
    <row r="31" spans="1:11" x14ac:dyDescent="0.25">
      <c r="A31" s="116">
        <f>'5. Registrere Transaksjoner'!B37</f>
        <v>30</v>
      </c>
      <c r="B31" s="72">
        <f>INDEX('5. Registrere Transaksjoner'!$I$8:$I$1006,MATCH('Underlag HB'!A31,'5. Registrere Transaksjoner'!$B$8:$B$1006))</f>
        <v>0</v>
      </c>
      <c r="C31" s="72">
        <f>INDEX('5. Registrere Transaksjoner'!$Q$8:$Q$1006,MATCH('Underlag HB'!A31,'5. Registrere Transaksjoner'!$B$8:$B$1006))</f>
        <v>0</v>
      </c>
      <c r="D31" s="307">
        <f>INDEX('5. Registrere Transaksjoner'!$D$8:$D$1006,MATCH('Underlag HB'!A31,'5. Registrere Transaksjoner'!$B$8:$B$1006))</f>
        <v>0</v>
      </c>
      <c r="E31" s="72" t="str">
        <f>IFERROR(INDEX(Kontoplan!$E$6:$E$1048576,MATCH(B31,Kontoplan!$D$6:$D$125,0)),"")</f>
        <v/>
      </c>
      <c r="F31" s="308">
        <f>INDEX('5. Registrere Transaksjoner'!$E$8:$E$1006,MATCH('Underlag HB'!A31,'5. Registrere Transaksjoner'!$B$8:$B$1006,0))</f>
        <v>0</v>
      </c>
      <c r="G31" s="72">
        <f>INDEX('5. Registrere Transaksjoner'!$F$8:$F$1006,MATCH('Underlag HB'!A31,'5. Registrere Transaksjoner'!$B$8:$B$1006,0))</f>
        <v>0</v>
      </c>
      <c r="H31" s="309" t="str">
        <f t="shared" si="0"/>
        <v/>
      </c>
      <c r="I31" s="310">
        <f>INDEX('5. Registrere Transaksjoner'!$H$8:$H$1006,MATCH('Underlag HB'!A31,'5. Registrere Transaksjoner'!$B$8:$B$1006,0))</f>
        <v>0</v>
      </c>
      <c r="J31" s="72"/>
      <c r="K31" s="72"/>
    </row>
    <row r="32" spans="1:11" x14ac:dyDescent="0.25">
      <c r="A32" s="116">
        <f>'5. Registrere Transaksjoner'!B38</f>
        <v>31</v>
      </c>
      <c r="B32" s="72">
        <f>INDEX('5. Registrere Transaksjoner'!$I$8:$I$1006,MATCH('Underlag HB'!A32,'5. Registrere Transaksjoner'!$B$8:$B$1006))</f>
        <v>0</v>
      </c>
      <c r="C32" s="72">
        <f>INDEX('5. Registrere Transaksjoner'!$Q$8:$Q$1006,MATCH('Underlag HB'!A32,'5. Registrere Transaksjoner'!$B$8:$B$1006))</f>
        <v>0</v>
      </c>
      <c r="D32" s="307">
        <f>INDEX('5. Registrere Transaksjoner'!$D$8:$D$1006,MATCH('Underlag HB'!A32,'5. Registrere Transaksjoner'!$B$8:$B$1006))</f>
        <v>0</v>
      </c>
      <c r="E32" s="72" t="str">
        <f>IFERROR(INDEX(Kontoplan!$E$6:$E$1048576,MATCH(B32,Kontoplan!$D$6:$D$125,0)),"")</f>
        <v/>
      </c>
      <c r="F32" s="308">
        <f>INDEX('5. Registrere Transaksjoner'!$E$8:$E$1006,MATCH('Underlag HB'!A32,'5. Registrere Transaksjoner'!$B$8:$B$1006,0))</f>
        <v>0</v>
      </c>
      <c r="G32" s="72">
        <f>INDEX('5. Registrere Transaksjoner'!$F$8:$F$1006,MATCH('Underlag HB'!A32,'5. Registrere Transaksjoner'!$B$8:$B$1006,0))</f>
        <v>0</v>
      </c>
      <c r="H32" s="309" t="str">
        <f t="shared" si="0"/>
        <v/>
      </c>
      <c r="I32" s="310">
        <f>INDEX('5. Registrere Transaksjoner'!$H$8:$H$1006,MATCH('Underlag HB'!A32,'5. Registrere Transaksjoner'!$B$8:$B$1006,0))</f>
        <v>0</v>
      </c>
      <c r="J32" s="72"/>
      <c r="K32" s="72"/>
    </row>
    <row r="33" spans="1:11" x14ac:dyDescent="0.25">
      <c r="A33" s="116">
        <f>'5. Registrere Transaksjoner'!B39</f>
        <v>32</v>
      </c>
      <c r="B33" s="72">
        <f>INDEX('5. Registrere Transaksjoner'!$I$8:$I$1006,MATCH('Underlag HB'!A33,'5. Registrere Transaksjoner'!$B$8:$B$1006))</f>
        <v>0</v>
      </c>
      <c r="C33" s="72">
        <f>INDEX('5. Registrere Transaksjoner'!$Q$8:$Q$1006,MATCH('Underlag HB'!A33,'5. Registrere Transaksjoner'!$B$8:$B$1006))</f>
        <v>0</v>
      </c>
      <c r="D33" s="307">
        <f>INDEX('5. Registrere Transaksjoner'!$D$8:$D$1006,MATCH('Underlag HB'!A33,'5. Registrere Transaksjoner'!$B$8:$B$1006))</f>
        <v>0</v>
      </c>
      <c r="E33" s="72" t="str">
        <f>IFERROR(INDEX(Kontoplan!$E$6:$E$1048576,MATCH(B33,Kontoplan!$D$6:$D$125,0)),"")</f>
        <v/>
      </c>
      <c r="F33" s="308">
        <f>INDEX('5. Registrere Transaksjoner'!$E$8:$E$1006,MATCH('Underlag HB'!A33,'5. Registrere Transaksjoner'!$B$8:$B$1006,0))</f>
        <v>0</v>
      </c>
      <c r="G33" s="72">
        <f>INDEX('5. Registrere Transaksjoner'!$F$8:$F$1006,MATCH('Underlag HB'!A33,'5. Registrere Transaksjoner'!$B$8:$B$1006,0))</f>
        <v>0</v>
      </c>
      <c r="H33" s="309" t="str">
        <f t="shared" si="0"/>
        <v/>
      </c>
      <c r="I33" s="310">
        <f>INDEX('5. Registrere Transaksjoner'!$H$8:$H$1006,MATCH('Underlag HB'!A33,'5. Registrere Transaksjoner'!$B$8:$B$1006,0))</f>
        <v>0</v>
      </c>
      <c r="J33" s="72"/>
      <c r="K33" s="72"/>
    </row>
    <row r="34" spans="1:11" x14ac:dyDescent="0.25">
      <c r="A34" s="116">
        <f>'5. Registrere Transaksjoner'!B40</f>
        <v>33</v>
      </c>
      <c r="B34" s="72">
        <f>INDEX('5. Registrere Transaksjoner'!$I$8:$I$1006,MATCH('Underlag HB'!A34,'5. Registrere Transaksjoner'!$B$8:$B$1006))</f>
        <v>0</v>
      </c>
      <c r="C34" s="72">
        <f>INDEX('5. Registrere Transaksjoner'!$Q$8:$Q$1006,MATCH('Underlag HB'!A34,'5. Registrere Transaksjoner'!$B$8:$B$1006))</f>
        <v>0</v>
      </c>
      <c r="D34" s="307">
        <f>INDEX('5. Registrere Transaksjoner'!$D$8:$D$1006,MATCH('Underlag HB'!A34,'5. Registrere Transaksjoner'!$B$8:$B$1006))</f>
        <v>0</v>
      </c>
      <c r="E34" s="72" t="str">
        <f>IFERROR(INDEX(Kontoplan!$E$6:$E$1048576,MATCH(B34,Kontoplan!$D$6:$D$125,0)),"")</f>
        <v/>
      </c>
      <c r="F34" s="308">
        <f>INDEX('5. Registrere Transaksjoner'!$E$8:$E$1006,MATCH('Underlag HB'!A34,'5. Registrere Transaksjoner'!$B$8:$B$1006,0))</f>
        <v>0</v>
      </c>
      <c r="G34" s="72">
        <f>INDEX('5. Registrere Transaksjoner'!$F$8:$F$1006,MATCH('Underlag HB'!A34,'5. Registrere Transaksjoner'!$B$8:$B$1006,0))</f>
        <v>0</v>
      </c>
      <c r="H34" s="309" t="str">
        <f t="shared" si="0"/>
        <v/>
      </c>
      <c r="I34" s="310">
        <f>INDEX('5. Registrere Transaksjoner'!$H$8:$H$1006,MATCH('Underlag HB'!A34,'5. Registrere Transaksjoner'!$B$8:$B$1006,0))</f>
        <v>0</v>
      </c>
      <c r="J34" s="72"/>
      <c r="K34" s="72"/>
    </row>
    <row r="35" spans="1:11" x14ac:dyDescent="0.25">
      <c r="A35" s="116">
        <f>'5. Registrere Transaksjoner'!B41</f>
        <v>34</v>
      </c>
      <c r="B35" s="72">
        <f>INDEX('5. Registrere Transaksjoner'!$I$8:$I$1006,MATCH('Underlag HB'!A35,'5. Registrere Transaksjoner'!$B$8:$B$1006))</f>
        <v>0</v>
      </c>
      <c r="C35" s="72">
        <f>INDEX('5. Registrere Transaksjoner'!$Q$8:$Q$1006,MATCH('Underlag HB'!A35,'5. Registrere Transaksjoner'!$B$8:$B$1006))</f>
        <v>0</v>
      </c>
      <c r="D35" s="307">
        <f>INDEX('5. Registrere Transaksjoner'!$D$8:$D$1006,MATCH('Underlag HB'!A35,'5. Registrere Transaksjoner'!$B$8:$B$1006))</f>
        <v>0</v>
      </c>
      <c r="E35" s="72" t="str">
        <f>IFERROR(INDEX(Kontoplan!$E$6:$E$1048576,MATCH(B35,Kontoplan!$D$6:$D$125,0)),"")</f>
        <v/>
      </c>
      <c r="F35" s="308">
        <f>INDEX('5. Registrere Transaksjoner'!$E$8:$E$1006,MATCH('Underlag HB'!A35,'5. Registrere Transaksjoner'!$B$8:$B$1006,0))</f>
        <v>0</v>
      </c>
      <c r="G35" s="72">
        <f>INDEX('5. Registrere Transaksjoner'!$F$8:$F$1006,MATCH('Underlag HB'!A35,'5. Registrere Transaksjoner'!$B$8:$B$1006,0))</f>
        <v>0</v>
      </c>
      <c r="H35" s="309" t="str">
        <f t="shared" si="0"/>
        <v/>
      </c>
      <c r="I35" s="310">
        <f>INDEX('5. Registrere Transaksjoner'!$H$8:$H$1006,MATCH('Underlag HB'!A35,'5. Registrere Transaksjoner'!$B$8:$B$1006,0))</f>
        <v>0</v>
      </c>
      <c r="J35" s="72"/>
      <c r="K35" s="72"/>
    </row>
    <row r="36" spans="1:11" x14ac:dyDescent="0.25">
      <c r="A36" s="116">
        <f>'5. Registrere Transaksjoner'!B42</f>
        <v>35</v>
      </c>
      <c r="B36" s="72">
        <f>INDEX('5. Registrere Transaksjoner'!$I$8:$I$1006,MATCH('Underlag HB'!A36,'5. Registrere Transaksjoner'!$B$8:$B$1006))</f>
        <v>0</v>
      </c>
      <c r="C36" s="72">
        <f>INDEX('5. Registrere Transaksjoner'!$Q$8:$Q$1006,MATCH('Underlag HB'!A36,'5. Registrere Transaksjoner'!$B$8:$B$1006))</f>
        <v>0</v>
      </c>
      <c r="D36" s="307">
        <f>INDEX('5. Registrere Transaksjoner'!$D$8:$D$1006,MATCH('Underlag HB'!A36,'5. Registrere Transaksjoner'!$B$8:$B$1006))</f>
        <v>0</v>
      </c>
      <c r="E36" s="72" t="str">
        <f>IFERROR(INDEX(Kontoplan!$E$6:$E$1048576,MATCH(B36,Kontoplan!$D$6:$D$125,0)),"")</f>
        <v/>
      </c>
      <c r="F36" s="308">
        <f>INDEX('5. Registrere Transaksjoner'!$E$8:$E$1006,MATCH('Underlag HB'!A36,'5. Registrere Transaksjoner'!$B$8:$B$1006,0))</f>
        <v>0</v>
      </c>
      <c r="G36" s="72">
        <f>INDEX('5. Registrere Transaksjoner'!$F$8:$F$1006,MATCH('Underlag HB'!A36,'5. Registrere Transaksjoner'!$B$8:$B$1006,0))</f>
        <v>0</v>
      </c>
      <c r="H36" s="309" t="str">
        <f t="shared" si="0"/>
        <v/>
      </c>
      <c r="I36" s="310">
        <f>INDEX('5. Registrere Transaksjoner'!$H$8:$H$1006,MATCH('Underlag HB'!A36,'5. Registrere Transaksjoner'!$B$8:$B$1006,0))</f>
        <v>0</v>
      </c>
      <c r="J36" s="72"/>
      <c r="K36" s="72"/>
    </row>
    <row r="37" spans="1:11" x14ac:dyDescent="0.25">
      <c r="A37" s="116">
        <f>'5. Registrere Transaksjoner'!B43</f>
        <v>36</v>
      </c>
      <c r="B37" s="72">
        <f>INDEX('5. Registrere Transaksjoner'!$I$8:$I$1006,MATCH('Underlag HB'!A37,'5. Registrere Transaksjoner'!$B$8:$B$1006))</f>
        <v>0</v>
      </c>
      <c r="C37" s="72">
        <f>INDEX('5. Registrere Transaksjoner'!$Q$8:$Q$1006,MATCH('Underlag HB'!A37,'5. Registrere Transaksjoner'!$B$8:$B$1006))</f>
        <v>0</v>
      </c>
      <c r="D37" s="307">
        <f>INDEX('5. Registrere Transaksjoner'!$D$8:$D$1006,MATCH('Underlag HB'!A37,'5. Registrere Transaksjoner'!$B$8:$B$1006))</f>
        <v>0</v>
      </c>
      <c r="E37" s="72" t="str">
        <f>IFERROR(INDEX(Kontoplan!$E$6:$E$1048576,MATCH(B37,Kontoplan!$D$6:$D$125,0)),"")</f>
        <v/>
      </c>
      <c r="F37" s="308">
        <f>INDEX('5. Registrere Transaksjoner'!$E$8:$E$1006,MATCH('Underlag HB'!A37,'5. Registrere Transaksjoner'!$B$8:$B$1006,0))</f>
        <v>0</v>
      </c>
      <c r="G37" s="72">
        <f>INDEX('5. Registrere Transaksjoner'!$F$8:$F$1006,MATCH('Underlag HB'!A37,'5. Registrere Transaksjoner'!$B$8:$B$1006,0))</f>
        <v>0</v>
      </c>
      <c r="H37" s="309" t="str">
        <f t="shared" si="0"/>
        <v/>
      </c>
      <c r="I37" s="310">
        <f>INDEX('5. Registrere Transaksjoner'!$H$8:$H$1006,MATCH('Underlag HB'!A37,'5. Registrere Transaksjoner'!$B$8:$B$1006,0))</f>
        <v>0</v>
      </c>
      <c r="J37" s="72"/>
      <c r="K37" s="72"/>
    </row>
    <row r="38" spans="1:11" x14ac:dyDescent="0.25">
      <c r="A38" s="116">
        <f>'5. Registrere Transaksjoner'!B44</f>
        <v>37</v>
      </c>
      <c r="B38" s="72">
        <f>INDEX('5. Registrere Transaksjoner'!$I$8:$I$1006,MATCH('Underlag HB'!A38,'5. Registrere Transaksjoner'!$B$8:$B$1006))</f>
        <v>0</v>
      </c>
      <c r="C38" s="72">
        <f>INDEX('5. Registrere Transaksjoner'!$Q$8:$Q$1006,MATCH('Underlag HB'!A38,'5. Registrere Transaksjoner'!$B$8:$B$1006))</f>
        <v>0</v>
      </c>
      <c r="D38" s="307">
        <f>INDEX('5. Registrere Transaksjoner'!$D$8:$D$1006,MATCH('Underlag HB'!A38,'5. Registrere Transaksjoner'!$B$8:$B$1006))</f>
        <v>0</v>
      </c>
      <c r="E38" s="72" t="str">
        <f>IFERROR(INDEX(Kontoplan!$E$6:$E$1048576,MATCH(B38,Kontoplan!$D$6:$D$125,0)),"")</f>
        <v/>
      </c>
      <c r="F38" s="308">
        <f>INDEX('5. Registrere Transaksjoner'!$E$8:$E$1006,MATCH('Underlag HB'!A38,'5. Registrere Transaksjoner'!$B$8:$B$1006,0))</f>
        <v>0</v>
      </c>
      <c r="G38" s="72">
        <f>INDEX('5. Registrere Transaksjoner'!$F$8:$F$1006,MATCH('Underlag HB'!A38,'5. Registrere Transaksjoner'!$B$8:$B$1006,0))</f>
        <v>0</v>
      </c>
      <c r="H38" s="309" t="str">
        <f t="shared" si="0"/>
        <v/>
      </c>
      <c r="I38" s="310">
        <f>INDEX('5. Registrere Transaksjoner'!$H$8:$H$1006,MATCH('Underlag HB'!A38,'5. Registrere Transaksjoner'!$B$8:$B$1006,0))</f>
        <v>0</v>
      </c>
      <c r="J38" s="72"/>
      <c r="K38" s="72"/>
    </row>
    <row r="39" spans="1:11" x14ac:dyDescent="0.25">
      <c r="A39" s="116">
        <f>'5. Registrere Transaksjoner'!B45</f>
        <v>38</v>
      </c>
      <c r="B39" s="72">
        <f>INDEX('5. Registrere Transaksjoner'!$I$8:$I$1006,MATCH('Underlag HB'!A39,'5. Registrere Transaksjoner'!$B$8:$B$1006))</f>
        <v>0</v>
      </c>
      <c r="C39" s="72">
        <f>INDEX('5. Registrere Transaksjoner'!$Q$8:$Q$1006,MATCH('Underlag HB'!A39,'5. Registrere Transaksjoner'!$B$8:$B$1006))</f>
        <v>0</v>
      </c>
      <c r="D39" s="307">
        <f>INDEX('5. Registrere Transaksjoner'!$D$8:$D$1006,MATCH('Underlag HB'!A39,'5. Registrere Transaksjoner'!$B$8:$B$1006))</f>
        <v>0</v>
      </c>
      <c r="E39" s="72" t="str">
        <f>IFERROR(INDEX(Kontoplan!$E$6:$E$1048576,MATCH(B39,Kontoplan!$D$6:$D$125,0)),"")</f>
        <v/>
      </c>
      <c r="F39" s="308">
        <f>INDEX('5. Registrere Transaksjoner'!$E$8:$E$1006,MATCH('Underlag HB'!A39,'5. Registrere Transaksjoner'!$B$8:$B$1006,0))</f>
        <v>0</v>
      </c>
      <c r="G39" s="72">
        <f>INDEX('5. Registrere Transaksjoner'!$F$8:$F$1006,MATCH('Underlag HB'!A39,'5. Registrere Transaksjoner'!$B$8:$B$1006,0))</f>
        <v>0</v>
      </c>
      <c r="H39" s="309" t="str">
        <f t="shared" si="0"/>
        <v/>
      </c>
      <c r="I39" s="310">
        <f>INDEX('5. Registrere Transaksjoner'!$H$8:$H$1006,MATCH('Underlag HB'!A39,'5. Registrere Transaksjoner'!$B$8:$B$1006,0))</f>
        <v>0</v>
      </c>
      <c r="J39" s="72"/>
      <c r="K39" s="72"/>
    </row>
    <row r="40" spans="1:11" x14ac:dyDescent="0.25">
      <c r="A40" s="116">
        <f>'5. Registrere Transaksjoner'!B46</f>
        <v>39</v>
      </c>
      <c r="B40" s="72">
        <f>INDEX('5. Registrere Transaksjoner'!$I$8:$I$1006,MATCH('Underlag HB'!A40,'5. Registrere Transaksjoner'!$B$8:$B$1006))</f>
        <v>0</v>
      </c>
      <c r="C40" s="72">
        <f>INDEX('5. Registrere Transaksjoner'!$Q$8:$Q$1006,MATCH('Underlag HB'!A40,'5. Registrere Transaksjoner'!$B$8:$B$1006))</f>
        <v>0</v>
      </c>
      <c r="D40" s="307">
        <f>INDEX('5. Registrere Transaksjoner'!$D$8:$D$1006,MATCH('Underlag HB'!A40,'5. Registrere Transaksjoner'!$B$8:$B$1006))</f>
        <v>0</v>
      </c>
      <c r="E40" s="72" t="str">
        <f>IFERROR(INDEX(Kontoplan!$E$6:$E$1048576,MATCH(B40,Kontoplan!$D$6:$D$125,0)),"")</f>
        <v/>
      </c>
      <c r="F40" s="308">
        <f>INDEX('5. Registrere Transaksjoner'!$E$8:$E$1006,MATCH('Underlag HB'!A40,'5. Registrere Transaksjoner'!$B$8:$B$1006,0))</f>
        <v>0</v>
      </c>
      <c r="G40" s="72">
        <f>INDEX('5. Registrere Transaksjoner'!$F$8:$F$1006,MATCH('Underlag HB'!A40,'5. Registrere Transaksjoner'!$B$8:$B$1006,0))</f>
        <v>0</v>
      </c>
      <c r="H40" s="309" t="str">
        <f t="shared" si="0"/>
        <v/>
      </c>
      <c r="I40" s="310">
        <f>INDEX('5. Registrere Transaksjoner'!$H$8:$H$1006,MATCH('Underlag HB'!A40,'5. Registrere Transaksjoner'!$B$8:$B$1006,0))</f>
        <v>0</v>
      </c>
      <c r="J40" s="72"/>
      <c r="K40" s="72"/>
    </row>
    <row r="41" spans="1:11" x14ac:dyDescent="0.25">
      <c r="A41" s="116">
        <f>'5. Registrere Transaksjoner'!B47</f>
        <v>40</v>
      </c>
      <c r="B41" s="72">
        <f>INDEX('5. Registrere Transaksjoner'!$I$8:$I$1006,MATCH('Underlag HB'!A41,'5. Registrere Transaksjoner'!$B$8:$B$1006))</f>
        <v>0</v>
      </c>
      <c r="C41" s="72">
        <f>INDEX('5. Registrere Transaksjoner'!$Q$8:$Q$1006,MATCH('Underlag HB'!A41,'5. Registrere Transaksjoner'!$B$8:$B$1006))</f>
        <v>0</v>
      </c>
      <c r="D41" s="307">
        <f>INDEX('5. Registrere Transaksjoner'!$D$8:$D$1006,MATCH('Underlag HB'!A41,'5. Registrere Transaksjoner'!$B$8:$B$1006))</f>
        <v>0</v>
      </c>
      <c r="E41" s="72" t="str">
        <f>IFERROR(INDEX(Kontoplan!$E$6:$E$1048576,MATCH(B41,Kontoplan!$D$6:$D$125,0)),"")</f>
        <v/>
      </c>
      <c r="F41" s="308">
        <f>INDEX('5. Registrere Transaksjoner'!$E$8:$E$1006,MATCH('Underlag HB'!A41,'5. Registrere Transaksjoner'!$B$8:$B$1006,0))</f>
        <v>0</v>
      </c>
      <c r="G41" s="72">
        <f>INDEX('5. Registrere Transaksjoner'!$F$8:$F$1006,MATCH('Underlag HB'!A41,'5. Registrere Transaksjoner'!$B$8:$B$1006,0))</f>
        <v>0</v>
      </c>
      <c r="H41" s="309" t="str">
        <f t="shared" si="0"/>
        <v/>
      </c>
      <c r="I41" s="310">
        <f>INDEX('5. Registrere Transaksjoner'!$H$8:$H$1006,MATCH('Underlag HB'!A41,'5. Registrere Transaksjoner'!$B$8:$B$1006,0))</f>
        <v>0</v>
      </c>
      <c r="J41" s="72"/>
      <c r="K41" s="72"/>
    </row>
    <row r="42" spans="1:11" x14ac:dyDescent="0.25">
      <c r="A42" s="116">
        <f>'5. Registrere Transaksjoner'!B48</f>
        <v>41</v>
      </c>
      <c r="B42" s="72">
        <f>INDEX('5. Registrere Transaksjoner'!$I$8:$I$1006,MATCH('Underlag HB'!A42,'5. Registrere Transaksjoner'!$B$8:$B$1006))</f>
        <v>0</v>
      </c>
      <c r="C42" s="72">
        <f>INDEX('5. Registrere Transaksjoner'!$Q$8:$Q$1006,MATCH('Underlag HB'!A42,'5. Registrere Transaksjoner'!$B$8:$B$1006))</f>
        <v>0</v>
      </c>
      <c r="D42" s="307">
        <f>INDEX('5. Registrere Transaksjoner'!$D$8:$D$1006,MATCH('Underlag HB'!A42,'5. Registrere Transaksjoner'!$B$8:$B$1006))</f>
        <v>0</v>
      </c>
      <c r="E42" s="72" t="str">
        <f>IFERROR(INDEX(Kontoplan!$E$6:$E$1048576,MATCH(B42,Kontoplan!$D$6:$D$125,0)),"")</f>
        <v/>
      </c>
      <c r="F42" s="308">
        <f>INDEX('5. Registrere Transaksjoner'!$E$8:$E$1006,MATCH('Underlag HB'!A42,'5. Registrere Transaksjoner'!$B$8:$B$1006,0))</f>
        <v>0</v>
      </c>
      <c r="G42" s="72">
        <f>INDEX('5. Registrere Transaksjoner'!$F$8:$F$1006,MATCH('Underlag HB'!A42,'5. Registrere Transaksjoner'!$B$8:$B$1006,0))</f>
        <v>0</v>
      </c>
      <c r="H42" s="309" t="str">
        <f t="shared" si="0"/>
        <v/>
      </c>
      <c r="I42" s="310">
        <f>INDEX('5. Registrere Transaksjoner'!$H$8:$H$1006,MATCH('Underlag HB'!A42,'5. Registrere Transaksjoner'!$B$8:$B$1006,0))</f>
        <v>0</v>
      </c>
      <c r="J42" s="72"/>
      <c r="K42" s="72"/>
    </row>
    <row r="43" spans="1:11" x14ac:dyDescent="0.25">
      <c r="A43" s="116">
        <f>'5. Registrere Transaksjoner'!B49</f>
        <v>42</v>
      </c>
      <c r="B43" s="72">
        <f>INDEX('5. Registrere Transaksjoner'!$I$8:$I$1006,MATCH('Underlag HB'!A43,'5. Registrere Transaksjoner'!$B$8:$B$1006))</f>
        <v>0</v>
      </c>
      <c r="C43" s="72">
        <f>INDEX('5. Registrere Transaksjoner'!$Q$8:$Q$1006,MATCH('Underlag HB'!A43,'5. Registrere Transaksjoner'!$B$8:$B$1006))</f>
        <v>0</v>
      </c>
      <c r="D43" s="307">
        <f>INDEX('5. Registrere Transaksjoner'!$D$8:$D$1006,MATCH('Underlag HB'!A43,'5. Registrere Transaksjoner'!$B$8:$B$1006))</f>
        <v>0</v>
      </c>
      <c r="E43" s="72" t="str">
        <f>IFERROR(INDEX(Kontoplan!$E$6:$E$1048576,MATCH(B43,Kontoplan!$D$6:$D$125,0)),"")</f>
        <v/>
      </c>
      <c r="F43" s="308">
        <f>INDEX('5. Registrere Transaksjoner'!$E$8:$E$1006,MATCH('Underlag HB'!A43,'5. Registrere Transaksjoner'!$B$8:$B$1006,0))</f>
        <v>0</v>
      </c>
      <c r="G43" s="72">
        <f>INDEX('5. Registrere Transaksjoner'!$F$8:$F$1006,MATCH('Underlag HB'!A43,'5. Registrere Transaksjoner'!$B$8:$B$1006,0))</f>
        <v>0</v>
      </c>
      <c r="H43" s="309" t="str">
        <f t="shared" si="0"/>
        <v/>
      </c>
      <c r="I43" s="310">
        <f>INDEX('5. Registrere Transaksjoner'!$H$8:$H$1006,MATCH('Underlag HB'!A43,'5. Registrere Transaksjoner'!$B$8:$B$1006,0))</f>
        <v>0</v>
      </c>
      <c r="J43" s="72"/>
      <c r="K43" s="72"/>
    </row>
    <row r="44" spans="1:11" x14ac:dyDescent="0.25">
      <c r="A44" s="116">
        <f>'5. Registrere Transaksjoner'!B50</f>
        <v>43</v>
      </c>
      <c r="B44" s="72">
        <f>INDEX('5. Registrere Transaksjoner'!$I$8:$I$1006,MATCH('Underlag HB'!A44,'5. Registrere Transaksjoner'!$B$8:$B$1006))</f>
        <v>0</v>
      </c>
      <c r="C44" s="72">
        <f>INDEX('5. Registrere Transaksjoner'!$Q$8:$Q$1006,MATCH('Underlag HB'!A44,'5. Registrere Transaksjoner'!$B$8:$B$1006))</f>
        <v>0</v>
      </c>
      <c r="D44" s="307">
        <f>INDEX('5. Registrere Transaksjoner'!$D$8:$D$1006,MATCH('Underlag HB'!A44,'5. Registrere Transaksjoner'!$B$8:$B$1006))</f>
        <v>0</v>
      </c>
      <c r="E44" s="72" t="str">
        <f>IFERROR(INDEX(Kontoplan!$E$6:$E$1048576,MATCH(B44,Kontoplan!$D$6:$D$125,0)),"")</f>
        <v/>
      </c>
      <c r="F44" s="308">
        <f>INDEX('5. Registrere Transaksjoner'!$E$8:$E$1006,MATCH('Underlag HB'!A44,'5. Registrere Transaksjoner'!$B$8:$B$1006,0))</f>
        <v>0</v>
      </c>
      <c r="G44" s="72">
        <f>INDEX('5. Registrere Transaksjoner'!$F$8:$F$1006,MATCH('Underlag HB'!A44,'5. Registrere Transaksjoner'!$B$8:$B$1006,0))</f>
        <v>0</v>
      </c>
      <c r="H44" s="309" t="str">
        <f t="shared" si="0"/>
        <v/>
      </c>
      <c r="I44" s="310">
        <f>INDEX('5. Registrere Transaksjoner'!$H$8:$H$1006,MATCH('Underlag HB'!A44,'5. Registrere Transaksjoner'!$B$8:$B$1006,0))</f>
        <v>0</v>
      </c>
      <c r="J44" s="72"/>
      <c r="K44" s="72"/>
    </row>
    <row r="45" spans="1:11" x14ac:dyDescent="0.25">
      <c r="A45" s="116">
        <f>'5. Registrere Transaksjoner'!B51</f>
        <v>44</v>
      </c>
      <c r="B45" s="72">
        <f>INDEX('5. Registrere Transaksjoner'!$I$8:$I$1006,MATCH('Underlag HB'!A45,'5. Registrere Transaksjoner'!$B$8:$B$1006))</f>
        <v>0</v>
      </c>
      <c r="C45" s="72">
        <f>INDEX('5. Registrere Transaksjoner'!$Q$8:$Q$1006,MATCH('Underlag HB'!A45,'5. Registrere Transaksjoner'!$B$8:$B$1006))</f>
        <v>0</v>
      </c>
      <c r="D45" s="307">
        <f>INDEX('5. Registrere Transaksjoner'!$D$8:$D$1006,MATCH('Underlag HB'!A45,'5. Registrere Transaksjoner'!$B$8:$B$1006))</f>
        <v>0</v>
      </c>
      <c r="E45" s="72" t="str">
        <f>IFERROR(INDEX(Kontoplan!$E$6:$E$1048576,MATCH(B45,Kontoplan!$D$6:$D$125,0)),"")</f>
        <v/>
      </c>
      <c r="F45" s="308">
        <f>INDEX('5. Registrere Transaksjoner'!$E$8:$E$1006,MATCH('Underlag HB'!A45,'5. Registrere Transaksjoner'!$B$8:$B$1006,0))</f>
        <v>0</v>
      </c>
      <c r="G45" s="72">
        <f>INDEX('5. Registrere Transaksjoner'!$F$8:$F$1006,MATCH('Underlag HB'!A45,'5. Registrere Transaksjoner'!$B$8:$B$1006,0))</f>
        <v>0</v>
      </c>
      <c r="H45" s="309" t="str">
        <f t="shared" si="0"/>
        <v/>
      </c>
      <c r="I45" s="310">
        <f>INDEX('5. Registrere Transaksjoner'!$H$8:$H$1006,MATCH('Underlag HB'!A45,'5. Registrere Transaksjoner'!$B$8:$B$1006,0))</f>
        <v>0</v>
      </c>
      <c r="J45" s="72"/>
      <c r="K45" s="72"/>
    </row>
    <row r="46" spans="1:11" x14ac:dyDescent="0.25">
      <c r="A46" s="116">
        <f>'5. Registrere Transaksjoner'!B52</f>
        <v>45</v>
      </c>
      <c r="B46" s="72">
        <f>INDEX('5. Registrere Transaksjoner'!$I$8:$I$1006,MATCH('Underlag HB'!A46,'5. Registrere Transaksjoner'!$B$8:$B$1006))</f>
        <v>0</v>
      </c>
      <c r="C46" s="72">
        <f>INDEX('5. Registrere Transaksjoner'!$Q$8:$Q$1006,MATCH('Underlag HB'!A46,'5. Registrere Transaksjoner'!$B$8:$B$1006))</f>
        <v>0</v>
      </c>
      <c r="D46" s="307">
        <f>INDEX('5. Registrere Transaksjoner'!$D$8:$D$1006,MATCH('Underlag HB'!A46,'5. Registrere Transaksjoner'!$B$8:$B$1006))</f>
        <v>0</v>
      </c>
      <c r="E46" s="72" t="str">
        <f>IFERROR(INDEX(Kontoplan!$E$6:$E$1048576,MATCH(B46,Kontoplan!$D$6:$D$125,0)),"")</f>
        <v/>
      </c>
      <c r="F46" s="308">
        <f>INDEX('5. Registrere Transaksjoner'!$E$8:$E$1006,MATCH('Underlag HB'!A46,'5. Registrere Transaksjoner'!$B$8:$B$1006,0))</f>
        <v>0</v>
      </c>
      <c r="G46" s="72">
        <f>INDEX('5. Registrere Transaksjoner'!$F$8:$F$1006,MATCH('Underlag HB'!A46,'5. Registrere Transaksjoner'!$B$8:$B$1006,0))</f>
        <v>0</v>
      </c>
      <c r="H46" s="309" t="str">
        <f t="shared" si="0"/>
        <v/>
      </c>
      <c r="I46" s="310">
        <f>INDEX('5. Registrere Transaksjoner'!$H$8:$H$1006,MATCH('Underlag HB'!A46,'5. Registrere Transaksjoner'!$B$8:$B$1006,0))</f>
        <v>0</v>
      </c>
      <c r="J46" s="72"/>
      <c r="K46" s="72"/>
    </row>
    <row r="47" spans="1:11" x14ac:dyDescent="0.25">
      <c r="A47" s="116">
        <f>'5. Registrere Transaksjoner'!B53</f>
        <v>46</v>
      </c>
      <c r="B47" s="72">
        <f>INDEX('5. Registrere Transaksjoner'!$I$8:$I$1006,MATCH('Underlag HB'!A47,'5. Registrere Transaksjoner'!$B$8:$B$1006))</f>
        <v>0</v>
      </c>
      <c r="C47" s="72">
        <f>INDEX('5. Registrere Transaksjoner'!$Q$8:$Q$1006,MATCH('Underlag HB'!A47,'5. Registrere Transaksjoner'!$B$8:$B$1006))</f>
        <v>0</v>
      </c>
      <c r="D47" s="307">
        <f>INDEX('5. Registrere Transaksjoner'!$D$8:$D$1006,MATCH('Underlag HB'!A47,'5. Registrere Transaksjoner'!$B$8:$B$1006))</f>
        <v>0</v>
      </c>
      <c r="E47" s="72" t="str">
        <f>IFERROR(INDEX(Kontoplan!$E$6:$E$1048576,MATCH(B47,Kontoplan!$D$6:$D$125,0)),"")</f>
        <v/>
      </c>
      <c r="F47" s="308">
        <f>INDEX('5. Registrere Transaksjoner'!$E$8:$E$1006,MATCH('Underlag HB'!A47,'5. Registrere Transaksjoner'!$B$8:$B$1006,0))</f>
        <v>0</v>
      </c>
      <c r="G47" s="72">
        <f>INDEX('5. Registrere Transaksjoner'!$F$8:$F$1006,MATCH('Underlag HB'!A47,'5. Registrere Transaksjoner'!$B$8:$B$1006,0))</f>
        <v>0</v>
      </c>
      <c r="H47" s="309" t="str">
        <f t="shared" si="0"/>
        <v/>
      </c>
      <c r="I47" s="310">
        <f>INDEX('5. Registrere Transaksjoner'!$H$8:$H$1006,MATCH('Underlag HB'!A47,'5. Registrere Transaksjoner'!$B$8:$B$1006,0))</f>
        <v>0</v>
      </c>
      <c r="J47" s="72"/>
      <c r="K47" s="72"/>
    </row>
    <row r="48" spans="1:11" x14ac:dyDescent="0.25">
      <c r="A48" s="116">
        <f>'5. Registrere Transaksjoner'!B54</f>
        <v>47</v>
      </c>
      <c r="B48" s="72">
        <f>INDEX('5. Registrere Transaksjoner'!$I$8:$I$1006,MATCH('Underlag HB'!A48,'5. Registrere Transaksjoner'!$B$8:$B$1006))</f>
        <v>0</v>
      </c>
      <c r="C48" s="72">
        <f>INDEX('5. Registrere Transaksjoner'!$Q$8:$Q$1006,MATCH('Underlag HB'!A48,'5. Registrere Transaksjoner'!$B$8:$B$1006))</f>
        <v>0</v>
      </c>
      <c r="D48" s="307">
        <f>INDEX('5. Registrere Transaksjoner'!$D$8:$D$1006,MATCH('Underlag HB'!A48,'5. Registrere Transaksjoner'!$B$8:$B$1006))</f>
        <v>0</v>
      </c>
      <c r="E48" s="72" t="str">
        <f>IFERROR(INDEX(Kontoplan!$E$6:$E$1048576,MATCH(B48,Kontoplan!$D$6:$D$125,0)),"")</f>
        <v/>
      </c>
      <c r="F48" s="308">
        <f>INDEX('5. Registrere Transaksjoner'!$E$8:$E$1006,MATCH('Underlag HB'!A48,'5. Registrere Transaksjoner'!$B$8:$B$1006,0))</f>
        <v>0</v>
      </c>
      <c r="G48" s="72">
        <f>INDEX('5. Registrere Transaksjoner'!$F$8:$F$1006,MATCH('Underlag HB'!A48,'5. Registrere Transaksjoner'!$B$8:$B$1006,0))</f>
        <v>0</v>
      </c>
      <c r="H48" s="309" t="str">
        <f t="shared" si="0"/>
        <v/>
      </c>
      <c r="I48" s="310">
        <f>INDEX('5. Registrere Transaksjoner'!$H$8:$H$1006,MATCH('Underlag HB'!A48,'5. Registrere Transaksjoner'!$B$8:$B$1006,0))</f>
        <v>0</v>
      </c>
      <c r="J48" s="72"/>
      <c r="K48" s="72"/>
    </row>
    <row r="49" spans="1:11" x14ac:dyDescent="0.25">
      <c r="A49" s="116">
        <f>'5. Registrere Transaksjoner'!B55</f>
        <v>48</v>
      </c>
      <c r="B49" s="72">
        <f>INDEX('5. Registrere Transaksjoner'!$I$8:$I$1006,MATCH('Underlag HB'!A49,'5. Registrere Transaksjoner'!$B$8:$B$1006))</f>
        <v>0</v>
      </c>
      <c r="C49" s="72">
        <f>INDEX('5. Registrere Transaksjoner'!$Q$8:$Q$1006,MATCH('Underlag HB'!A49,'5. Registrere Transaksjoner'!$B$8:$B$1006))</f>
        <v>0</v>
      </c>
      <c r="D49" s="307">
        <f>INDEX('5. Registrere Transaksjoner'!$D$8:$D$1006,MATCH('Underlag HB'!A49,'5. Registrere Transaksjoner'!$B$8:$B$1006))</f>
        <v>0</v>
      </c>
      <c r="E49" s="72" t="str">
        <f>IFERROR(INDEX(Kontoplan!$E$6:$E$1048576,MATCH(B49,Kontoplan!$D$6:$D$125,0)),"")</f>
        <v/>
      </c>
      <c r="F49" s="308">
        <f>INDEX('5. Registrere Transaksjoner'!$E$8:$E$1006,MATCH('Underlag HB'!A49,'5. Registrere Transaksjoner'!$B$8:$B$1006,0))</f>
        <v>0</v>
      </c>
      <c r="G49" s="72">
        <f>INDEX('5. Registrere Transaksjoner'!$F$8:$F$1006,MATCH('Underlag HB'!A49,'5. Registrere Transaksjoner'!$B$8:$B$1006,0))</f>
        <v>0</v>
      </c>
      <c r="H49" s="309" t="str">
        <f t="shared" si="0"/>
        <v/>
      </c>
      <c r="I49" s="310">
        <f>INDEX('5. Registrere Transaksjoner'!$H$8:$H$1006,MATCH('Underlag HB'!A49,'5. Registrere Transaksjoner'!$B$8:$B$1006,0))</f>
        <v>0</v>
      </c>
      <c r="J49" s="72"/>
      <c r="K49" s="72"/>
    </row>
    <row r="50" spans="1:11" x14ac:dyDescent="0.25">
      <c r="A50" s="116">
        <f>'5. Registrere Transaksjoner'!B56</f>
        <v>49</v>
      </c>
      <c r="B50" s="72">
        <f>INDEX('5. Registrere Transaksjoner'!$I$8:$I$1006,MATCH('Underlag HB'!A50,'5. Registrere Transaksjoner'!$B$8:$B$1006))</f>
        <v>0</v>
      </c>
      <c r="C50" s="72">
        <f>INDEX('5. Registrere Transaksjoner'!$Q$8:$Q$1006,MATCH('Underlag HB'!A50,'5. Registrere Transaksjoner'!$B$8:$B$1006))</f>
        <v>0</v>
      </c>
      <c r="D50" s="307">
        <f>INDEX('5. Registrere Transaksjoner'!$D$8:$D$1006,MATCH('Underlag HB'!A50,'5. Registrere Transaksjoner'!$B$8:$B$1006))</f>
        <v>0</v>
      </c>
      <c r="E50" s="72" t="str">
        <f>IFERROR(INDEX(Kontoplan!$E$6:$E$1048576,MATCH(B50,Kontoplan!$D$6:$D$125,0)),"")</f>
        <v/>
      </c>
      <c r="F50" s="308">
        <f>INDEX('5. Registrere Transaksjoner'!$E$8:$E$1006,MATCH('Underlag HB'!A50,'5. Registrere Transaksjoner'!$B$8:$B$1006,0))</f>
        <v>0</v>
      </c>
      <c r="G50" s="72">
        <f>INDEX('5. Registrere Transaksjoner'!$F$8:$F$1006,MATCH('Underlag HB'!A50,'5. Registrere Transaksjoner'!$B$8:$B$1006,0))</f>
        <v>0</v>
      </c>
      <c r="H50" s="309" t="str">
        <f t="shared" si="0"/>
        <v/>
      </c>
      <c r="I50" s="310">
        <f>INDEX('5. Registrere Transaksjoner'!$H$8:$H$1006,MATCH('Underlag HB'!A50,'5. Registrere Transaksjoner'!$B$8:$B$1006,0))</f>
        <v>0</v>
      </c>
      <c r="J50" s="72"/>
      <c r="K50" s="72"/>
    </row>
    <row r="51" spans="1:11" x14ac:dyDescent="0.25">
      <c r="A51" s="116">
        <f>'5. Registrere Transaksjoner'!B57</f>
        <v>50</v>
      </c>
      <c r="B51" s="72">
        <f>INDEX('5. Registrere Transaksjoner'!$I$8:$I$1006,MATCH('Underlag HB'!A51,'5. Registrere Transaksjoner'!$B$8:$B$1006))</f>
        <v>0</v>
      </c>
      <c r="C51" s="72">
        <f>INDEX('5. Registrere Transaksjoner'!$Q$8:$Q$1006,MATCH('Underlag HB'!A51,'5. Registrere Transaksjoner'!$B$8:$B$1006))</f>
        <v>0</v>
      </c>
      <c r="D51" s="307">
        <f>INDEX('5. Registrere Transaksjoner'!$D$8:$D$1006,MATCH('Underlag HB'!A51,'5. Registrere Transaksjoner'!$B$8:$B$1006))</f>
        <v>0</v>
      </c>
      <c r="E51" s="72" t="str">
        <f>IFERROR(INDEX(Kontoplan!$E$6:$E$1048576,MATCH(B51,Kontoplan!$D$6:$D$125,0)),"")</f>
        <v/>
      </c>
      <c r="F51" s="308">
        <f>INDEX('5. Registrere Transaksjoner'!$E$8:$E$1006,MATCH('Underlag HB'!A51,'5. Registrere Transaksjoner'!$B$8:$B$1006,0))</f>
        <v>0</v>
      </c>
      <c r="G51" s="72">
        <f>INDEX('5. Registrere Transaksjoner'!$F$8:$F$1006,MATCH('Underlag HB'!A51,'5. Registrere Transaksjoner'!$B$8:$B$1006,0))</f>
        <v>0</v>
      </c>
      <c r="H51" s="309" t="str">
        <f t="shared" si="0"/>
        <v/>
      </c>
      <c r="I51" s="310">
        <f>INDEX('5. Registrere Transaksjoner'!$H$8:$H$1006,MATCH('Underlag HB'!A51,'5. Registrere Transaksjoner'!$B$8:$B$1006,0))</f>
        <v>0</v>
      </c>
      <c r="J51" s="72"/>
      <c r="K51" s="72"/>
    </row>
    <row r="52" spans="1:11" x14ac:dyDescent="0.25">
      <c r="A52" s="116">
        <f>'5. Registrere Transaksjoner'!B58</f>
        <v>51</v>
      </c>
      <c r="B52" s="72">
        <f>INDEX('5. Registrere Transaksjoner'!$I$8:$I$1006,MATCH('Underlag HB'!A52,'5. Registrere Transaksjoner'!$B$8:$B$1006))</f>
        <v>0</v>
      </c>
      <c r="C52" s="72">
        <f>INDEX('5. Registrere Transaksjoner'!$Q$8:$Q$1006,MATCH('Underlag HB'!A52,'5. Registrere Transaksjoner'!$B$8:$B$1006))</f>
        <v>0</v>
      </c>
      <c r="D52" s="307">
        <f>INDEX('5. Registrere Transaksjoner'!$D$8:$D$1006,MATCH('Underlag HB'!A52,'5. Registrere Transaksjoner'!$B$8:$B$1006))</f>
        <v>0</v>
      </c>
      <c r="E52" s="72" t="str">
        <f>IFERROR(INDEX(Kontoplan!$E$6:$E$1048576,MATCH(B52,Kontoplan!$D$6:$D$125,0)),"")</f>
        <v/>
      </c>
      <c r="F52" s="308">
        <f>INDEX('5. Registrere Transaksjoner'!$E$8:$E$1006,MATCH('Underlag HB'!A52,'5. Registrere Transaksjoner'!$B$8:$B$1006,0))</f>
        <v>0</v>
      </c>
      <c r="G52" s="72">
        <f>INDEX('5. Registrere Transaksjoner'!$F$8:$F$1006,MATCH('Underlag HB'!A52,'5. Registrere Transaksjoner'!$B$8:$B$1006,0))</f>
        <v>0</v>
      </c>
      <c r="H52" s="309" t="str">
        <f t="shared" si="0"/>
        <v/>
      </c>
      <c r="I52" s="310">
        <f>INDEX('5. Registrere Transaksjoner'!$H$8:$H$1006,MATCH('Underlag HB'!A52,'5. Registrere Transaksjoner'!$B$8:$B$1006,0))</f>
        <v>0</v>
      </c>
      <c r="J52" s="72"/>
      <c r="K52" s="72"/>
    </row>
    <row r="53" spans="1:11" x14ac:dyDescent="0.25">
      <c r="A53" s="116">
        <f>'5. Registrere Transaksjoner'!B59</f>
        <v>52</v>
      </c>
      <c r="B53" s="72">
        <f>INDEX('5. Registrere Transaksjoner'!$I$8:$I$1006,MATCH('Underlag HB'!A53,'5. Registrere Transaksjoner'!$B$8:$B$1006))</f>
        <v>0</v>
      </c>
      <c r="C53" s="72">
        <f>INDEX('5. Registrere Transaksjoner'!$Q$8:$Q$1006,MATCH('Underlag HB'!A53,'5. Registrere Transaksjoner'!$B$8:$B$1006))</f>
        <v>0</v>
      </c>
      <c r="D53" s="307">
        <f>INDEX('5. Registrere Transaksjoner'!$D$8:$D$1006,MATCH('Underlag HB'!A53,'5. Registrere Transaksjoner'!$B$8:$B$1006))</f>
        <v>0</v>
      </c>
      <c r="E53" s="72" t="str">
        <f>IFERROR(INDEX(Kontoplan!$E$6:$E$1048576,MATCH(B53,Kontoplan!$D$6:$D$125,0)),"")</f>
        <v/>
      </c>
      <c r="F53" s="308">
        <f>INDEX('5. Registrere Transaksjoner'!$E$8:$E$1006,MATCH('Underlag HB'!A53,'5. Registrere Transaksjoner'!$B$8:$B$1006,0))</f>
        <v>0</v>
      </c>
      <c r="G53" s="72">
        <f>INDEX('5. Registrere Transaksjoner'!$F$8:$F$1006,MATCH('Underlag HB'!A53,'5. Registrere Transaksjoner'!$B$8:$B$1006,0))</f>
        <v>0</v>
      </c>
      <c r="H53" s="309" t="str">
        <f t="shared" si="0"/>
        <v/>
      </c>
      <c r="I53" s="310">
        <f>INDEX('5. Registrere Transaksjoner'!$H$8:$H$1006,MATCH('Underlag HB'!A53,'5. Registrere Transaksjoner'!$B$8:$B$1006,0))</f>
        <v>0</v>
      </c>
      <c r="J53" s="72"/>
      <c r="K53" s="72"/>
    </row>
    <row r="54" spans="1:11" x14ac:dyDescent="0.25">
      <c r="A54" s="116">
        <f>'5. Registrere Transaksjoner'!B60</f>
        <v>53</v>
      </c>
      <c r="B54" s="72">
        <f>INDEX('5. Registrere Transaksjoner'!$I$8:$I$1006,MATCH('Underlag HB'!A54,'5. Registrere Transaksjoner'!$B$8:$B$1006))</f>
        <v>0</v>
      </c>
      <c r="C54" s="72">
        <f>INDEX('5. Registrere Transaksjoner'!$Q$8:$Q$1006,MATCH('Underlag HB'!A54,'5. Registrere Transaksjoner'!$B$8:$B$1006))</f>
        <v>0</v>
      </c>
      <c r="D54" s="307">
        <f>INDEX('5. Registrere Transaksjoner'!$D$8:$D$1006,MATCH('Underlag HB'!A54,'5. Registrere Transaksjoner'!$B$8:$B$1006))</f>
        <v>0</v>
      </c>
      <c r="E54" s="72" t="str">
        <f>IFERROR(INDEX(Kontoplan!$E$6:$E$1048576,MATCH(B54,Kontoplan!$D$6:$D$125,0)),"")</f>
        <v/>
      </c>
      <c r="F54" s="308">
        <f>INDEX('5. Registrere Transaksjoner'!$E$8:$E$1006,MATCH('Underlag HB'!A54,'5. Registrere Transaksjoner'!$B$8:$B$1006,0))</f>
        <v>0</v>
      </c>
      <c r="G54" s="72">
        <f>INDEX('5. Registrere Transaksjoner'!$F$8:$F$1006,MATCH('Underlag HB'!A54,'5. Registrere Transaksjoner'!$B$8:$B$1006,0))</f>
        <v>0</v>
      </c>
      <c r="H54" s="309" t="str">
        <f t="shared" si="0"/>
        <v/>
      </c>
      <c r="I54" s="310">
        <f>INDEX('5. Registrere Transaksjoner'!$H$8:$H$1006,MATCH('Underlag HB'!A54,'5. Registrere Transaksjoner'!$B$8:$B$1006,0))</f>
        <v>0</v>
      </c>
      <c r="J54" s="72"/>
      <c r="K54" s="72"/>
    </row>
    <row r="55" spans="1:11" x14ac:dyDescent="0.25">
      <c r="A55" s="116">
        <f>'5. Registrere Transaksjoner'!B61</f>
        <v>54</v>
      </c>
      <c r="B55" s="72">
        <f>INDEX('5. Registrere Transaksjoner'!$I$8:$I$1006,MATCH('Underlag HB'!A55,'5. Registrere Transaksjoner'!$B$8:$B$1006))</f>
        <v>0</v>
      </c>
      <c r="C55" s="72">
        <f>INDEX('5. Registrere Transaksjoner'!$Q$8:$Q$1006,MATCH('Underlag HB'!A55,'5. Registrere Transaksjoner'!$B$8:$B$1006))</f>
        <v>0</v>
      </c>
      <c r="D55" s="307">
        <f>INDEX('5. Registrere Transaksjoner'!$D$8:$D$1006,MATCH('Underlag HB'!A55,'5. Registrere Transaksjoner'!$B$8:$B$1006))</f>
        <v>0</v>
      </c>
      <c r="E55" s="72" t="str">
        <f>IFERROR(INDEX(Kontoplan!$E$6:$E$1048576,MATCH(B55,Kontoplan!$D$6:$D$125,0)),"")</f>
        <v/>
      </c>
      <c r="F55" s="308">
        <f>INDEX('5. Registrere Transaksjoner'!$E$8:$E$1006,MATCH('Underlag HB'!A55,'5. Registrere Transaksjoner'!$B$8:$B$1006,0))</f>
        <v>0</v>
      </c>
      <c r="G55" s="72">
        <f>INDEX('5. Registrere Transaksjoner'!$F$8:$F$1006,MATCH('Underlag HB'!A55,'5. Registrere Transaksjoner'!$B$8:$B$1006,0))</f>
        <v>0</v>
      </c>
      <c r="H55" s="309" t="str">
        <f t="shared" si="0"/>
        <v/>
      </c>
      <c r="I55" s="310">
        <f>INDEX('5. Registrere Transaksjoner'!$H$8:$H$1006,MATCH('Underlag HB'!A55,'5. Registrere Transaksjoner'!$B$8:$B$1006,0))</f>
        <v>0</v>
      </c>
      <c r="J55" s="72"/>
      <c r="K55" s="72"/>
    </row>
    <row r="56" spans="1:11" x14ac:dyDescent="0.25">
      <c r="A56" s="116">
        <f>'5. Registrere Transaksjoner'!B62</f>
        <v>55</v>
      </c>
      <c r="B56" s="72">
        <f>INDEX('5. Registrere Transaksjoner'!$I$8:$I$1006,MATCH('Underlag HB'!A56,'5. Registrere Transaksjoner'!$B$8:$B$1006))</f>
        <v>0</v>
      </c>
      <c r="C56" s="72">
        <f>INDEX('5. Registrere Transaksjoner'!$Q$8:$Q$1006,MATCH('Underlag HB'!A56,'5. Registrere Transaksjoner'!$B$8:$B$1006))</f>
        <v>0</v>
      </c>
      <c r="D56" s="307">
        <f>INDEX('5. Registrere Transaksjoner'!$D$8:$D$1006,MATCH('Underlag HB'!A56,'5. Registrere Transaksjoner'!$B$8:$B$1006))</f>
        <v>0</v>
      </c>
      <c r="E56" s="72" t="str">
        <f>IFERROR(INDEX(Kontoplan!$E$6:$E$1048576,MATCH(B56,Kontoplan!$D$6:$D$125,0)),"")</f>
        <v/>
      </c>
      <c r="F56" s="308">
        <f>INDEX('5. Registrere Transaksjoner'!$E$8:$E$1006,MATCH('Underlag HB'!A56,'5. Registrere Transaksjoner'!$B$8:$B$1006,0))</f>
        <v>0</v>
      </c>
      <c r="G56" s="72">
        <f>INDEX('5. Registrere Transaksjoner'!$F$8:$F$1006,MATCH('Underlag HB'!A56,'5. Registrere Transaksjoner'!$B$8:$B$1006,0))</f>
        <v>0</v>
      </c>
      <c r="H56" s="309" t="str">
        <f t="shared" si="0"/>
        <v/>
      </c>
      <c r="I56" s="310">
        <f>INDEX('5. Registrere Transaksjoner'!$H$8:$H$1006,MATCH('Underlag HB'!A56,'5. Registrere Transaksjoner'!$B$8:$B$1006,0))</f>
        <v>0</v>
      </c>
      <c r="J56" s="72"/>
      <c r="K56" s="72"/>
    </row>
    <row r="57" spans="1:11" x14ac:dyDescent="0.25">
      <c r="A57" s="116">
        <f>'5. Registrere Transaksjoner'!B63</f>
        <v>56</v>
      </c>
      <c r="B57" s="72">
        <f>INDEX('5. Registrere Transaksjoner'!$I$8:$I$1006,MATCH('Underlag HB'!A57,'5. Registrere Transaksjoner'!$B$8:$B$1006))</f>
        <v>0</v>
      </c>
      <c r="C57" s="72">
        <f>INDEX('5. Registrere Transaksjoner'!$Q$8:$Q$1006,MATCH('Underlag HB'!A57,'5. Registrere Transaksjoner'!$B$8:$B$1006))</f>
        <v>0</v>
      </c>
      <c r="D57" s="307">
        <f>INDEX('5. Registrere Transaksjoner'!$D$8:$D$1006,MATCH('Underlag HB'!A57,'5. Registrere Transaksjoner'!$B$8:$B$1006))</f>
        <v>0</v>
      </c>
      <c r="E57" s="72" t="str">
        <f>IFERROR(INDEX(Kontoplan!$E$6:$E$1048576,MATCH(B57,Kontoplan!$D$6:$D$125,0)),"")</f>
        <v/>
      </c>
      <c r="F57" s="308">
        <f>INDEX('5. Registrere Transaksjoner'!$E$8:$E$1006,MATCH('Underlag HB'!A57,'5. Registrere Transaksjoner'!$B$8:$B$1006,0))</f>
        <v>0</v>
      </c>
      <c r="G57" s="72">
        <f>INDEX('5. Registrere Transaksjoner'!$F$8:$F$1006,MATCH('Underlag HB'!A57,'5. Registrere Transaksjoner'!$B$8:$B$1006,0))</f>
        <v>0</v>
      </c>
      <c r="H57" s="309" t="str">
        <f t="shared" si="0"/>
        <v/>
      </c>
      <c r="I57" s="310">
        <f>INDEX('5. Registrere Transaksjoner'!$H$8:$H$1006,MATCH('Underlag HB'!A57,'5. Registrere Transaksjoner'!$B$8:$B$1006,0))</f>
        <v>0</v>
      </c>
      <c r="J57" s="72"/>
      <c r="K57" s="72"/>
    </row>
    <row r="58" spans="1:11" x14ac:dyDescent="0.25">
      <c r="A58" s="116">
        <f>'5. Registrere Transaksjoner'!B64</f>
        <v>57</v>
      </c>
      <c r="B58" s="72">
        <f>INDEX('5. Registrere Transaksjoner'!$I$8:$I$1006,MATCH('Underlag HB'!A58,'5. Registrere Transaksjoner'!$B$8:$B$1006))</f>
        <v>0</v>
      </c>
      <c r="C58" s="72">
        <f>INDEX('5. Registrere Transaksjoner'!$Q$8:$Q$1006,MATCH('Underlag HB'!A58,'5. Registrere Transaksjoner'!$B$8:$B$1006))</f>
        <v>0</v>
      </c>
      <c r="D58" s="307">
        <f>INDEX('5. Registrere Transaksjoner'!$D$8:$D$1006,MATCH('Underlag HB'!A58,'5. Registrere Transaksjoner'!$B$8:$B$1006))</f>
        <v>0</v>
      </c>
      <c r="E58" s="72" t="str">
        <f>IFERROR(INDEX(Kontoplan!$E$6:$E$1048576,MATCH(B58,Kontoplan!$D$6:$D$125,0)),"")</f>
        <v/>
      </c>
      <c r="F58" s="308">
        <f>INDEX('5. Registrere Transaksjoner'!$E$8:$E$1006,MATCH('Underlag HB'!A58,'5. Registrere Transaksjoner'!$B$8:$B$1006,0))</f>
        <v>0</v>
      </c>
      <c r="G58" s="72">
        <f>INDEX('5. Registrere Transaksjoner'!$F$8:$F$1006,MATCH('Underlag HB'!A58,'5. Registrere Transaksjoner'!$B$8:$B$1006,0))</f>
        <v>0</v>
      </c>
      <c r="H58" s="309" t="str">
        <f t="shared" si="0"/>
        <v/>
      </c>
      <c r="I58" s="310">
        <f>INDEX('5. Registrere Transaksjoner'!$H$8:$H$1006,MATCH('Underlag HB'!A58,'5. Registrere Transaksjoner'!$B$8:$B$1006,0))</f>
        <v>0</v>
      </c>
      <c r="J58" s="72"/>
      <c r="K58" s="72"/>
    </row>
    <row r="59" spans="1:11" x14ac:dyDescent="0.25">
      <c r="A59" s="116">
        <f>'5. Registrere Transaksjoner'!B65</f>
        <v>58</v>
      </c>
      <c r="B59" s="72">
        <f>INDEX('5. Registrere Transaksjoner'!$I$8:$I$1006,MATCH('Underlag HB'!A59,'5. Registrere Transaksjoner'!$B$8:$B$1006))</f>
        <v>0</v>
      </c>
      <c r="C59" s="72">
        <f>INDEX('5. Registrere Transaksjoner'!$Q$8:$Q$1006,MATCH('Underlag HB'!A59,'5. Registrere Transaksjoner'!$B$8:$B$1006))</f>
        <v>0</v>
      </c>
      <c r="D59" s="307">
        <f>INDEX('5. Registrere Transaksjoner'!$D$8:$D$1006,MATCH('Underlag HB'!A59,'5. Registrere Transaksjoner'!$B$8:$B$1006))</f>
        <v>0</v>
      </c>
      <c r="E59" s="72" t="str">
        <f>IFERROR(INDEX(Kontoplan!$E$6:$E$1048576,MATCH(B59,Kontoplan!$D$6:$D$125,0)),"")</f>
        <v/>
      </c>
      <c r="F59" s="308">
        <f>INDEX('5. Registrere Transaksjoner'!$E$8:$E$1006,MATCH('Underlag HB'!A59,'5. Registrere Transaksjoner'!$B$8:$B$1006,0))</f>
        <v>0</v>
      </c>
      <c r="G59" s="72">
        <f>INDEX('5. Registrere Transaksjoner'!$F$8:$F$1006,MATCH('Underlag HB'!A59,'5. Registrere Transaksjoner'!$B$8:$B$1006,0))</f>
        <v>0</v>
      </c>
      <c r="H59" s="309" t="str">
        <f t="shared" si="0"/>
        <v/>
      </c>
      <c r="I59" s="310">
        <f>INDEX('5. Registrere Transaksjoner'!$H$8:$H$1006,MATCH('Underlag HB'!A59,'5. Registrere Transaksjoner'!$B$8:$B$1006,0))</f>
        <v>0</v>
      </c>
      <c r="J59" s="72"/>
      <c r="K59" s="72"/>
    </row>
    <row r="60" spans="1:11" x14ac:dyDescent="0.25">
      <c r="A60" s="116">
        <f>'5. Registrere Transaksjoner'!B66</f>
        <v>59</v>
      </c>
      <c r="B60" s="72">
        <f>INDEX('5. Registrere Transaksjoner'!$I$8:$I$1006,MATCH('Underlag HB'!A60,'5. Registrere Transaksjoner'!$B$8:$B$1006))</f>
        <v>0</v>
      </c>
      <c r="C60" s="72">
        <f>INDEX('5. Registrere Transaksjoner'!$Q$8:$Q$1006,MATCH('Underlag HB'!A60,'5. Registrere Transaksjoner'!$B$8:$B$1006))</f>
        <v>0</v>
      </c>
      <c r="D60" s="307">
        <f>INDEX('5. Registrere Transaksjoner'!$D$8:$D$1006,MATCH('Underlag HB'!A60,'5. Registrere Transaksjoner'!$B$8:$B$1006))</f>
        <v>0</v>
      </c>
      <c r="E60" s="72" t="str">
        <f>IFERROR(INDEX(Kontoplan!$E$6:$E$1048576,MATCH(B60,Kontoplan!$D$6:$D$125,0)),"")</f>
        <v/>
      </c>
      <c r="F60" s="308">
        <f>INDEX('5. Registrere Transaksjoner'!$E$8:$E$1006,MATCH('Underlag HB'!A60,'5. Registrere Transaksjoner'!$B$8:$B$1006,0))</f>
        <v>0</v>
      </c>
      <c r="G60" s="72">
        <f>INDEX('5. Registrere Transaksjoner'!$F$8:$F$1006,MATCH('Underlag HB'!A60,'5. Registrere Transaksjoner'!$B$8:$B$1006,0))</f>
        <v>0</v>
      </c>
      <c r="H60" s="309" t="str">
        <f t="shared" si="0"/>
        <v/>
      </c>
      <c r="I60" s="310">
        <f>INDEX('5. Registrere Transaksjoner'!$H$8:$H$1006,MATCH('Underlag HB'!A60,'5. Registrere Transaksjoner'!$B$8:$B$1006,0))</f>
        <v>0</v>
      </c>
      <c r="J60" s="72"/>
      <c r="K60" s="72"/>
    </row>
    <row r="61" spans="1:11" x14ac:dyDescent="0.25">
      <c r="A61" s="116">
        <f>'5. Registrere Transaksjoner'!B67</f>
        <v>60</v>
      </c>
      <c r="B61" s="72">
        <f>INDEX('5. Registrere Transaksjoner'!$I$8:$I$1006,MATCH('Underlag HB'!A61,'5. Registrere Transaksjoner'!$B$8:$B$1006))</f>
        <v>0</v>
      </c>
      <c r="C61" s="72">
        <f>INDEX('5. Registrere Transaksjoner'!$Q$8:$Q$1006,MATCH('Underlag HB'!A61,'5. Registrere Transaksjoner'!$B$8:$B$1006))</f>
        <v>0</v>
      </c>
      <c r="D61" s="307">
        <f>INDEX('5. Registrere Transaksjoner'!$D$8:$D$1006,MATCH('Underlag HB'!A61,'5. Registrere Transaksjoner'!$B$8:$B$1006))</f>
        <v>0</v>
      </c>
      <c r="E61" s="72" t="str">
        <f>IFERROR(INDEX(Kontoplan!$E$6:$E$1048576,MATCH(B61,Kontoplan!$D$6:$D$125,0)),"")</f>
        <v/>
      </c>
      <c r="F61" s="308">
        <f>INDEX('5. Registrere Transaksjoner'!$E$8:$E$1006,MATCH('Underlag HB'!A61,'5. Registrere Transaksjoner'!$B$8:$B$1006,0))</f>
        <v>0</v>
      </c>
      <c r="G61" s="72">
        <f>INDEX('5. Registrere Transaksjoner'!$F$8:$F$1006,MATCH('Underlag HB'!A61,'5. Registrere Transaksjoner'!$B$8:$B$1006,0))</f>
        <v>0</v>
      </c>
      <c r="H61" s="309" t="str">
        <f t="shared" si="0"/>
        <v/>
      </c>
      <c r="I61" s="310">
        <f>INDEX('5. Registrere Transaksjoner'!$H$8:$H$1006,MATCH('Underlag HB'!A61,'5. Registrere Transaksjoner'!$B$8:$B$1006,0))</f>
        <v>0</v>
      </c>
      <c r="J61" s="72"/>
      <c r="K61" s="72"/>
    </row>
    <row r="62" spans="1:11" x14ac:dyDescent="0.25">
      <c r="A62" s="116">
        <f>'5. Registrere Transaksjoner'!B68</f>
        <v>61</v>
      </c>
      <c r="B62" s="72">
        <f>INDEX('5. Registrere Transaksjoner'!$I$8:$I$1006,MATCH('Underlag HB'!A62,'5. Registrere Transaksjoner'!$B$8:$B$1006))</f>
        <v>0</v>
      </c>
      <c r="C62" s="72">
        <f>INDEX('5. Registrere Transaksjoner'!$Q$8:$Q$1006,MATCH('Underlag HB'!A62,'5. Registrere Transaksjoner'!$B$8:$B$1006))</f>
        <v>0</v>
      </c>
      <c r="D62" s="307">
        <f>INDEX('5. Registrere Transaksjoner'!$D$8:$D$1006,MATCH('Underlag HB'!A62,'5. Registrere Transaksjoner'!$B$8:$B$1006))</f>
        <v>0</v>
      </c>
      <c r="E62" s="72" t="str">
        <f>IFERROR(INDEX(Kontoplan!$E$6:$E$1048576,MATCH(B62,Kontoplan!$D$6:$D$125,0)),"")</f>
        <v/>
      </c>
      <c r="F62" s="308">
        <f>INDEX('5. Registrere Transaksjoner'!$E$8:$E$1006,MATCH('Underlag HB'!A62,'5. Registrere Transaksjoner'!$B$8:$B$1006,0))</f>
        <v>0</v>
      </c>
      <c r="G62" s="72">
        <f>INDEX('5. Registrere Transaksjoner'!$F$8:$F$1006,MATCH('Underlag HB'!A62,'5. Registrere Transaksjoner'!$B$8:$B$1006,0))</f>
        <v>0</v>
      </c>
      <c r="H62" s="309" t="str">
        <f t="shared" si="0"/>
        <v/>
      </c>
      <c r="I62" s="310">
        <f>INDEX('5. Registrere Transaksjoner'!$H$8:$H$1006,MATCH('Underlag HB'!A62,'5. Registrere Transaksjoner'!$B$8:$B$1006,0))</f>
        <v>0</v>
      </c>
      <c r="J62" s="72"/>
      <c r="K62" s="72"/>
    </row>
    <row r="63" spans="1:11" x14ac:dyDescent="0.25">
      <c r="A63" s="116">
        <f>'5. Registrere Transaksjoner'!B69</f>
        <v>62</v>
      </c>
      <c r="B63" s="72">
        <f>INDEX('5. Registrere Transaksjoner'!$I$8:$I$1006,MATCH('Underlag HB'!A63,'5. Registrere Transaksjoner'!$B$8:$B$1006))</f>
        <v>0</v>
      </c>
      <c r="C63" s="72">
        <f>INDEX('5. Registrere Transaksjoner'!$Q$8:$Q$1006,MATCH('Underlag HB'!A63,'5. Registrere Transaksjoner'!$B$8:$B$1006))</f>
        <v>0</v>
      </c>
      <c r="D63" s="307">
        <f>INDEX('5. Registrere Transaksjoner'!$D$8:$D$1006,MATCH('Underlag HB'!A63,'5. Registrere Transaksjoner'!$B$8:$B$1006))</f>
        <v>0</v>
      </c>
      <c r="E63" s="72" t="str">
        <f>IFERROR(INDEX(Kontoplan!$E$6:$E$1048576,MATCH(B63,Kontoplan!$D$6:$D$125,0)),"")</f>
        <v/>
      </c>
      <c r="F63" s="308">
        <f>INDEX('5. Registrere Transaksjoner'!$E$8:$E$1006,MATCH('Underlag HB'!A63,'5. Registrere Transaksjoner'!$B$8:$B$1006,0))</f>
        <v>0</v>
      </c>
      <c r="G63" s="72">
        <f>INDEX('5. Registrere Transaksjoner'!$F$8:$F$1006,MATCH('Underlag HB'!A63,'5. Registrere Transaksjoner'!$B$8:$B$1006,0))</f>
        <v>0</v>
      </c>
      <c r="H63" s="309" t="str">
        <f t="shared" si="0"/>
        <v/>
      </c>
      <c r="I63" s="310">
        <f>INDEX('5. Registrere Transaksjoner'!$H$8:$H$1006,MATCH('Underlag HB'!A63,'5. Registrere Transaksjoner'!$B$8:$B$1006,0))</f>
        <v>0</v>
      </c>
      <c r="J63" s="72"/>
      <c r="K63" s="72"/>
    </row>
    <row r="64" spans="1:11" x14ac:dyDescent="0.25">
      <c r="A64" s="116">
        <f>'5. Registrere Transaksjoner'!B70</f>
        <v>63</v>
      </c>
      <c r="B64" s="72">
        <f>INDEX('5. Registrere Transaksjoner'!$I$8:$I$1006,MATCH('Underlag HB'!A64,'5. Registrere Transaksjoner'!$B$8:$B$1006))</f>
        <v>0</v>
      </c>
      <c r="C64" s="72">
        <f>INDEX('5. Registrere Transaksjoner'!$Q$8:$Q$1006,MATCH('Underlag HB'!A64,'5. Registrere Transaksjoner'!$B$8:$B$1006))</f>
        <v>0</v>
      </c>
      <c r="D64" s="307">
        <f>INDEX('5. Registrere Transaksjoner'!$D$8:$D$1006,MATCH('Underlag HB'!A64,'5. Registrere Transaksjoner'!$B$8:$B$1006))</f>
        <v>0</v>
      </c>
      <c r="E64" s="72" t="str">
        <f>IFERROR(INDEX(Kontoplan!$E$6:$E$1048576,MATCH(B64,Kontoplan!$D$6:$D$125,0)),"")</f>
        <v/>
      </c>
      <c r="F64" s="308">
        <f>INDEX('5. Registrere Transaksjoner'!$E$8:$E$1006,MATCH('Underlag HB'!A64,'5. Registrere Transaksjoner'!$B$8:$B$1006,0))</f>
        <v>0</v>
      </c>
      <c r="G64" s="72">
        <f>INDEX('5. Registrere Transaksjoner'!$F$8:$F$1006,MATCH('Underlag HB'!A64,'5. Registrere Transaksjoner'!$B$8:$B$1006,0))</f>
        <v>0</v>
      </c>
      <c r="H64" s="309" t="str">
        <f t="shared" si="0"/>
        <v/>
      </c>
      <c r="I64" s="310">
        <f>INDEX('5. Registrere Transaksjoner'!$H$8:$H$1006,MATCH('Underlag HB'!A64,'5. Registrere Transaksjoner'!$B$8:$B$1006,0))</f>
        <v>0</v>
      </c>
      <c r="J64" s="72"/>
      <c r="K64" s="72"/>
    </row>
    <row r="65" spans="1:11" x14ac:dyDescent="0.25">
      <c r="A65" s="116">
        <f>'5. Registrere Transaksjoner'!B71</f>
        <v>64</v>
      </c>
      <c r="B65" s="72">
        <f>INDEX('5. Registrere Transaksjoner'!$I$8:$I$1006,MATCH('Underlag HB'!A65,'5. Registrere Transaksjoner'!$B$8:$B$1006))</f>
        <v>0</v>
      </c>
      <c r="C65" s="72">
        <f>INDEX('5. Registrere Transaksjoner'!$Q$8:$Q$1006,MATCH('Underlag HB'!A65,'5. Registrere Transaksjoner'!$B$8:$B$1006))</f>
        <v>0</v>
      </c>
      <c r="D65" s="307">
        <f>INDEX('5. Registrere Transaksjoner'!$D$8:$D$1006,MATCH('Underlag HB'!A65,'5. Registrere Transaksjoner'!$B$8:$B$1006))</f>
        <v>0</v>
      </c>
      <c r="E65" s="72" t="str">
        <f>IFERROR(INDEX(Kontoplan!$E$6:$E$1048576,MATCH(B65,Kontoplan!$D$6:$D$125,0)),"")</f>
        <v/>
      </c>
      <c r="F65" s="308">
        <f>INDEX('5. Registrere Transaksjoner'!$E$8:$E$1006,MATCH('Underlag HB'!A65,'5. Registrere Transaksjoner'!$B$8:$B$1006,0))</f>
        <v>0</v>
      </c>
      <c r="G65" s="72">
        <f>INDEX('5. Registrere Transaksjoner'!$F$8:$F$1006,MATCH('Underlag HB'!A65,'5. Registrere Transaksjoner'!$B$8:$B$1006,0))</f>
        <v>0</v>
      </c>
      <c r="H65" s="309" t="str">
        <f t="shared" si="0"/>
        <v/>
      </c>
      <c r="I65" s="310">
        <f>INDEX('5. Registrere Transaksjoner'!$H$8:$H$1006,MATCH('Underlag HB'!A65,'5. Registrere Transaksjoner'!$B$8:$B$1006,0))</f>
        <v>0</v>
      </c>
      <c r="J65" s="72"/>
      <c r="K65" s="72"/>
    </row>
    <row r="66" spans="1:11" x14ac:dyDescent="0.25">
      <c r="A66" s="116">
        <f>'5. Registrere Transaksjoner'!B72</f>
        <v>65</v>
      </c>
      <c r="B66" s="72">
        <f>INDEX('5. Registrere Transaksjoner'!$I$8:$I$1006,MATCH('Underlag HB'!A66,'5. Registrere Transaksjoner'!$B$8:$B$1006))</f>
        <v>0</v>
      </c>
      <c r="C66" s="72">
        <f>INDEX('5. Registrere Transaksjoner'!$Q$8:$Q$1006,MATCH('Underlag HB'!A66,'5. Registrere Transaksjoner'!$B$8:$B$1006))</f>
        <v>0</v>
      </c>
      <c r="D66" s="307">
        <f>INDEX('5. Registrere Transaksjoner'!$D$8:$D$1006,MATCH('Underlag HB'!A66,'5. Registrere Transaksjoner'!$B$8:$B$1006))</f>
        <v>0</v>
      </c>
      <c r="E66" s="72" t="str">
        <f>IFERROR(INDEX(Kontoplan!$E$6:$E$1048576,MATCH(B66,Kontoplan!$D$6:$D$125,0)),"")</f>
        <v/>
      </c>
      <c r="F66" s="308">
        <f>INDEX('5. Registrere Transaksjoner'!$E$8:$E$1006,MATCH('Underlag HB'!A66,'5. Registrere Transaksjoner'!$B$8:$B$1006,0))</f>
        <v>0</v>
      </c>
      <c r="G66" s="72">
        <f>INDEX('5. Registrere Transaksjoner'!$F$8:$F$1006,MATCH('Underlag HB'!A66,'5. Registrere Transaksjoner'!$B$8:$B$1006,0))</f>
        <v>0</v>
      </c>
      <c r="H66" s="309" t="str">
        <f t="shared" si="0"/>
        <v/>
      </c>
      <c r="I66" s="310">
        <f>INDEX('5. Registrere Transaksjoner'!$H$8:$H$1006,MATCH('Underlag HB'!A66,'5. Registrere Transaksjoner'!$B$8:$B$1006,0))</f>
        <v>0</v>
      </c>
      <c r="J66" s="72"/>
      <c r="K66" s="72"/>
    </row>
    <row r="67" spans="1:11" x14ac:dyDescent="0.25">
      <c r="A67" s="116">
        <f>'5. Registrere Transaksjoner'!B73</f>
        <v>66</v>
      </c>
      <c r="B67" s="72">
        <f>INDEX('5. Registrere Transaksjoner'!$I$8:$I$1006,MATCH('Underlag HB'!A67,'5. Registrere Transaksjoner'!$B$8:$B$1006))</f>
        <v>0</v>
      </c>
      <c r="C67" s="72">
        <f>INDEX('5. Registrere Transaksjoner'!$Q$8:$Q$1006,MATCH('Underlag HB'!A67,'5. Registrere Transaksjoner'!$B$8:$B$1006))</f>
        <v>0</v>
      </c>
      <c r="D67" s="307">
        <f>INDEX('5. Registrere Transaksjoner'!$D$8:$D$1006,MATCH('Underlag HB'!A67,'5. Registrere Transaksjoner'!$B$8:$B$1006))</f>
        <v>0</v>
      </c>
      <c r="E67" s="72" t="str">
        <f>IFERROR(INDEX(Kontoplan!$E$6:$E$1048576,MATCH(B67,Kontoplan!$D$6:$D$125,0)),"")</f>
        <v/>
      </c>
      <c r="F67" s="308">
        <f>INDEX('5. Registrere Transaksjoner'!$E$8:$E$1006,MATCH('Underlag HB'!A67,'5. Registrere Transaksjoner'!$B$8:$B$1006,0))</f>
        <v>0</v>
      </c>
      <c r="G67" s="72">
        <f>INDEX('5. Registrere Transaksjoner'!$F$8:$F$1006,MATCH('Underlag HB'!A67,'5. Registrere Transaksjoner'!$B$8:$B$1006,0))</f>
        <v>0</v>
      </c>
      <c r="H67" s="309" t="str">
        <f t="shared" ref="H67:H130" si="1">IF(I67=0,"",I67)</f>
        <v/>
      </c>
      <c r="I67" s="310">
        <f>INDEX('5. Registrere Transaksjoner'!$H$8:$H$1006,MATCH('Underlag HB'!A67,'5. Registrere Transaksjoner'!$B$8:$B$1006,0))</f>
        <v>0</v>
      </c>
      <c r="J67" s="72"/>
      <c r="K67" s="72"/>
    </row>
    <row r="68" spans="1:11" x14ac:dyDescent="0.25">
      <c r="A68" s="116">
        <f>'5. Registrere Transaksjoner'!B74</f>
        <v>67</v>
      </c>
      <c r="B68" s="72">
        <f>INDEX('5. Registrere Transaksjoner'!$I$8:$I$1006,MATCH('Underlag HB'!A68,'5. Registrere Transaksjoner'!$B$8:$B$1006))</f>
        <v>0</v>
      </c>
      <c r="C68" s="72">
        <f>INDEX('5. Registrere Transaksjoner'!$Q$8:$Q$1006,MATCH('Underlag HB'!A68,'5. Registrere Transaksjoner'!$B$8:$B$1006))</f>
        <v>0</v>
      </c>
      <c r="D68" s="307">
        <f>INDEX('5. Registrere Transaksjoner'!$D$8:$D$1006,MATCH('Underlag HB'!A68,'5. Registrere Transaksjoner'!$B$8:$B$1006))</f>
        <v>0</v>
      </c>
      <c r="E68" s="72" t="str">
        <f>IFERROR(INDEX(Kontoplan!$E$6:$E$1048576,MATCH(B68,Kontoplan!$D$6:$D$125,0)),"")</f>
        <v/>
      </c>
      <c r="F68" s="308">
        <f>INDEX('5. Registrere Transaksjoner'!$E$8:$E$1006,MATCH('Underlag HB'!A68,'5. Registrere Transaksjoner'!$B$8:$B$1006,0))</f>
        <v>0</v>
      </c>
      <c r="G68" s="72">
        <f>INDEX('5. Registrere Transaksjoner'!$F$8:$F$1006,MATCH('Underlag HB'!A68,'5. Registrere Transaksjoner'!$B$8:$B$1006,0))</f>
        <v>0</v>
      </c>
      <c r="H68" s="309" t="str">
        <f t="shared" si="1"/>
        <v/>
      </c>
      <c r="I68" s="310">
        <f>INDEX('5. Registrere Transaksjoner'!$H$8:$H$1006,MATCH('Underlag HB'!A68,'5. Registrere Transaksjoner'!$B$8:$B$1006,0))</f>
        <v>0</v>
      </c>
      <c r="J68" s="72"/>
      <c r="K68" s="72"/>
    </row>
    <row r="69" spans="1:11" x14ac:dyDescent="0.25">
      <c r="A69" s="116">
        <f>'5. Registrere Transaksjoner'!B75</f>
        <v>68</v>
      </c>
      <c r="B69" s="72">
        <f>INDEX('5. Registrere Transaksjoner'!$I$8:$I$1006,MATCH('Underlag HB'!A69,'5. Registrere Transaksjoner'!$B$8:$B$1006))</f>
        <v>0</v>
      </c>
      <c r="C69" s="72">
        <f>INDEX('5. Registrere Transaksjoner'!$Q$8:$Q$1006,MATCH('Underlag HB'!A69,'5. Registrere Transaksjoner'!$B$8:$B$1006))</f>
        <v>0</v>
      </c>
      <c r="D69" s="307">
        <f>INDEX('5. Registrere Transaksjoner'!$D$8:$D$1006,MATCH('Underlag HB'!A69,'5. Registrere Transaksjoner'!$B$8:$B$1006))</f>
        <v>0</v>
      </c>
      <c r="E69" s="72" t="str">
        <f>IFERROR(INDEX(Kontoplan!$E$6:$E$1048576,MATCH(B69,Kontoplan!$D$6:$D$125,0)),"")</f>
        <v/>
      </c>
      <c r="F69" s="308">
        <f>INDEX('5. Registrere Transaksjoner'!$E$8:$E$1006,MATCH('Underlag HB'!A69,'5. Registrere Transaksjoner'!$B$8:$B$1006,0))</f>
        <v>0</v>
      </c>
      <c r="G69" s="72">
        <f>INDEX('5. Registrere Transaksjoner'!$F$8:$F$1006,MATCH('Underlag HB'!A69,'5. Registrere Transaksjoner'!$B$8:$B$1006,0))</f>
        <v>0</v>
      </c>
      <c r="H69" s="309" t="str">
        <f t="shared" si="1"/>
        <v/>
      </c>
      <c r="I69" s="310">
        <f>INDEX('5. Registrere Transaksjoner'!$H$8:$H$1006,MATCH('Underlag HB'!A69,'5. Registrere Transaksjoner'!$B$8:$B$1006,0))</f>
        <v>0</v>
      </c>
      <c r="J69" s="72"/>
      <c r="K69" s="72"/>
    </row>
    <row r="70" spans="1:11" x14ac:dyDescent="0.25">
      <c r="A70" s="116">
        <f>'5. Registrere Transaksjoner'!B76</f>
        <v>69</v>
      </c>
      <c r="B70" s="72">
        <f>INDEX('5. Registrere Transaksjoner'!$I$8:$I$1006,MATCH('Underlag HB'!A70,'5. Registrere Transaksjoner'!$B$8:$B$1006))</f>
        <v>0</v>
      </c>
      <c r="C70" s="72">
        <f>INDEX('5. Registrere Transaksjoner'!$Q$8:$Q$1006,MATCH('Underlag HB'!A70,'5. Registrere Transaksjoner'!$B$8:$B$1006))</f>
        <v>0</v>
      </c>
      <c r="D70" s="307">
        <f>INDEX('5. Registrere Transaksjoner'!$D$8:$D$1006,MATCH('Underlag HB'!A70,'5. Registrere Transaksjoner'!$B$8:$B$1006))</f>
        <v>0</v>
      </c>
      <c r="E70" s="72" t="str">
        <f>IFERROR(INDEX(Kontoplan!$E$6:$E$1048576,MATCH(B70,Kontoplan!$D$6:$D$125,0)),"")</f>
        <v/>
      </c>
      <c r="F70" s="308">
        <f>INDEX('5. Registrere Transaksjoner'!$E$8:$E$1006,MATCH('Underlag HB'!A70,'5. Registrere Transaksjoner'!$B$8:$B$1006,0))</f>
        <v>0</v>
      </c>
      <c r="G70" s="72">
        <f>INDEX('5. Registrere Transaksjoner'!$F$8:$F$1006,MATCH('Underlag HB'!A70,'5. Registrere Transaksjoner'!$B$8:$B$1006,0))</f>
        <v>0</v>
      </c>
      <c r="H70" s="309" t="str">
        <f t="shared" si="1"/>
        <v/>
      </c>
      <c r="I70" s="310">
        <f>INDEX('5. Registrere Transaksjoner'!$H$8:$H$1006,MATCH('Underlag HB'!A70,'5. Registrere Transaksjoner'!$B$8:$B$1006,0))</f>
        <v>0</v>
      </c>
      <c r="J70" s="72"/>
      <c r="K70" s="72"/>
    </row>
    <row r="71" spans="1:11" x14ac:dyDescent="0.25">
      <c r="A71" s="116">
        <f>'5. Registrere Transaksjoner'!B77</f>
        <v>70</v>
      </c>
      <c r="B71" s="72">
        <f>INDEX('5. Registrere Transaksjoner'!$I$8:$I$1006,MATCH('Underlag HB'!A71,'5. Registrere Transaksjoner'!$B$8:$B$1006))</f>
        <v>0</v>
      </c>
      <c r="C71" s="72">
        <f>INDEX('5. Registrere Transaksjoner'!$Q$8:$Q$1006,MATCH('Underlag HB'!A71,'5. Registrere Transaksjoner'!$B$8:$B$1006))</f>
        <v>0</v>
      </c>
      <c r="D71" s="307">
        <f>INDEX('5. Registrere Transaksjoner'!$D$8:$D$1006,MATCH('Underlag HB'!A71,'5. Registrere Transaksjoner'!$B$8:$B$1006))</f>
        <v>0</v>
      </c>
      <c r="E71" s="72" t="str">
        <f>IFERROR(INDEX(Kontoplan!$E$6:$E$1048576,MATCH(B71,Kontoplan!$D$6:$D$125,0)),"")</f>
        <v/>
      </c>
      <c r="F71" s="308">
        <f>INDEX('5. Registrere Transaksjoner'!$E$8:$E$1006,MATCH('Underlag HB'!A71,'5. Registrere Transaksjoner'!$B$8:$B$1006,0))</f>
        <v>0</v>
      </c>
      <c r="G71" s="72">
        <f>INDEX('5. Registrere Transaksjoner'!$F$8:$F$1006,MATCH('Underlag HB'!A71,'5. Registrere Transaksjoner'!$B$8:$B$1006,0))</f>
        <v>0</v>
      </c>
      <c r="H71" s="309" t="str">
        <f t="shared" si="1"/>
        <v/>
      </c>
      <c r="I71" s="310">
        <f>INDEX('5. Registrere Transaksjoner'!$H$8:$H$1006,MATCH('Underlag HB'!A71,'5. Registrere Transaksjoner'!$B$8:$B$1006,0))</f>
        <v>0</v>
      </c>
      <c r="J71" s="72"/>
      <c r="K71" s="72"/>
    </row>
    <row r="72" spans="1:11" x14ac:dyDescent="0.25">
      <c r="A72" s="116">
        <f>'5. Registrere Transaksjoner'!B78</f>
        <v>71</v>
      </c>
      <c r="B72" s="72">
        <f>INDEX('5. Registrere Transaksjoner'!$I$8:$I$1006,MATCH('Underlag HB'!A72,'5. Registrere Transaksjoner'!$B$8:$B$1006))</f>
        <v>0</v>
      </c>
      <c r="C72" s="72">
        <f>INDEX('5. Registrere Transaksjoner'!$Q$8:$Q$1006,MATCH('Underlag HB'!A72,'5. Registrere Transaksjoner'!$B$8:$B$1006))</f>
        <v>0</v>
      </c>
      <c r="D72" s="307">
        <f>INDEX('5. Registrere Transaksjoner'!$D$8:$D$1006,MATCH('Underlag HB'!A72,'5. Registrere Transaksjoner'!$B$8:$B$1006))</f>
        <v>0</v>
      </c>
      <c r="E72" s="72" t="str">
        <f>IFERROR(INDEX(Kontoplan!$E$6:$E$1048576,MATCH(B72,Kontoplan!$D$6:$D$125,0)),"")</f>
        <v/>
      </c>
      <c r="F72" s="308">
        <f>INDEX('5. Registrere Transaksjoner'!$E$8:$E$1006,MATCH('Underlag HB'!A72,'5. Registrere Transaksjoner'!$B$8:$B$1006,0))</f>
        <v>0</v>
      </c>
      <c r="G72" s="72">
        <f>INDEX('5. Registrere Transaksjoner'!$F$8:$F$1006,MATCH('Underlag HB'!A72,'5. Registrere Transaksjoner'!$B$8:$B$1006,0))</f>
        <v>0</v>
      </c>
      <c r="H72" s="309" t="str">
        <f t="shared" si="1"/>
        <v/>
      </c>
      <c r="I72" s="310">
        <f>INDEX('5. Registrere Transaksjoner'!$H$8:$H$1006,MATCH('Underlag HB'!A72,'5. Registrere Transaksjoner'!$B$8:$B$1006,0))</f>
        <v>0</v>
      </c>
      <c r="J72" s="72"/>
      <c r="K72" s="72"/>
    </row>
    <row r="73" spans="1:11" x14ac:dyDescent="0.25">
      <c r="A73" s="116">
        <f>'5. Registrere Transaksjoner'!B79</f>
        <v>72</v>
      </c>
      <c r="B73" s="72">
        <f>INDEX('5. Registrere Transaksjoner'!$I$8:$I$1006,MATCH('Underlag HB'!A73,'5. Registrere Transaksjoner'!$B$8:$B$1006))</f>
        <v>0</v>
      </c>
      <c r="C73" s="72">
        <f>INDEX('5. Registrere Transaksjoner'!$Q$8:$Q$1006,MATCH('Underlag HB'!A73,'5. Registrere Transaksjoner'!$B$8:$B$1006))</f>
        <v>0</v>
      </c>
      <c r="D73" s="307">
        <f>INDEX('5. Registrere Transaksjoner'!$D$8:$D$1006,MATCH('Underlag HB'!A73,'5. Registrere Transaksjoner'!$B$8:$B$1006))</f>
        <v>0</v>
      </c>
      <c r="E73" s="72" t="str">
        <f>IFERROR(INDEX(Kontoplan!$E$6:$E$1048576,MATCH(B73,Kontoplan!$D$6:$D$125,0)),"")</f>
        <v/>
      </c>
      <c r="F73" s="308">
        <f>INDEX('5. Registrere Transaksjoner'!$E$8:$E$1006,MATCH('Underlag HB'!A73,'5. Registrere Transaksjoner'!$B$8:$B$1006,0))</f>
        <v>0</v>
      </c>
      <c r="G73" s="72">
        <f>INDEX('5. Registrere Transaksjoner'!$F$8:$F$1006,MATCH('Underlag HB'!A73,'5. Registrere Transaksjoner'!$B$8:$B$1006,0))</f>
        <v>0</v>
      </c>
      <c r="H73" s="309" t="str">
        <f t="shared" si="1"/>
        <v/>
      </c>
      <c r="I73" s="310">
        <f>INDEX('5. Registrere Transaksjoner'!$H$8:$H$1006,MATCH('Underlag HB'!A73,'5. Registrere Transaksjoner'!$B$8:$B$1006,0))</f>
        <v>0</v>
      </c>
      <c r="J73" s="72"/>
      <c r="K73" s="72"/>
    </row>
    <row r="74" spans="1:11" x14ac:dyDescent="0.25">
      <c r="A74" s="116">
        <f>'5. Registrere Transaksjoner'!B80</f>
        <v>73</v>
      </c>
      <c r="B74" s="72">
        <f>INDEX('5. Registrere Transaksjoner'!$I$8:$I$1006,MATCH('Underlag HB'!A74,'5. Registrere Transaksjoner'!$B$8:$B$1006))</f>
        <v>0</v>
      </c>
      <c r="C74" s="72">
        <f>INDEX('5. Registrere Transaksjoner'!$Q$8:$Q$1006,MATCH('Underlag HB'!A74,'5. Registrere Transaksjoner'!$B$8:$B$1006))</f>
        <v>0</v>
      </c>
      <c r="D74" s="307">
        <f>INDEX('5. Registrere Transaksjoner'!$D$8:$D$1006,MATCH('Underlag HB'!A74,'5. Registrere Transaksjoner'!$B$8:$B$1006))</f>
        <v>0</v>
      </c>
      <c r="E74" s="72" t="str">
        <f>IFERROR(INDEX(Kontoplan!$E$6:$E$1048576,MATCH(B74,Kontoplan!$D$6:$D$125,0)),"")</f>
        <v/>
      </c>
      <c r="F74" s="308">
        <f>INDEX('5. Registrere Transaksjoner'!$E$8:$E$1006,MATCH('Underlag HB'!A74,'5. Registrere Transaksjoner'!$B$8:$B$1006,0))</f>
        <v>0</v>
      </c>
      <c r="G74" s="72">
        <f>INDEX('5. Registrere Transaksjoner'!$F$8:$F$1006,MATCH('Underlag HB'!A74,'5. Registrere Transaksjoner'!$B$8:$B$1006,0))</f>
        <v>0</v>
      </c>
      <c r="H74" s="309" t="str">
        <f t="shared" si="1"/>
        <v/>
      </c>
      <c r="I74" s="310">
        <f>INDEX('5. Registrere Transaksjoner'!$H$8:$H$1006,MATCH('Underlag HB'!A74,'5. Registrere Transaksjoner'!$B$8:$B$1006,0))</f>
        <v>0</v>
      </c>
      <c r="J74" s="72"/>
      <c r="K74" s="72"/>
    </row>
    <row r="75" spans="1:11" x14ac:dyDescent="0.25">
      <c r="A75" s="116">
        <f>'5. Registrere Transaksjoner'!B81</f>
        <v>74</v>
      </c>
      <c r="B75" s="72">
        <f>INDEX('5. Registrere Transaksjoner'!$I$8:$I$1006,MATCH('Underlag HB'!A75,'5. Registrere Transaksjoner'!$B$8:$B$1006))</f>
        <v>0</v>
      </c>
      <c r="C75" s="72">
        <f>INDEX('5. Registrere Transaksjoner'!$Q$8:$Q$1006,MATCH('Underlag HB'!A75,'5. Registrere Transaksjoner'!$B$8:$B$1006))</f>
        <v>0</v>
      </c>
      <c r="D75" s="307">
        <f>INDEX('5. Registrere Transaksjoner'!$D$8:$D$1006,MATCH('Underlag HB'!A75,'5. Registrere Transaksjoner'!$B$8:$B$1006))</f>
        <v>0</v>
      </c>
      <c r="E75" s="72" t="str">
        <f>IFERROR(INDEX(Kontoplan!$E$6:$E$1048576,MATCH(B75,Kontoplan!$D$6:$D$125,0)),"")</f>
        <v/>
      </c>
      <c r="F75" s="308">
        <f>INDEX('5. Registrere Transaksjoner'!$E$8:$E$1006,MATCH('Underlag HB'!A75,'5. Registrere Transaksjoner'!$B$8:$B$1006,0))</f>
        <v>0</v>
      </c>
      <c r="G75" s="72">
        <f>INDEX('5. Registrere Transaksjoner'!$F$8:$F$1006,MATCH('Underlag HB'!A75,'5. Registrere Transaksjoner'!$B$8:$B$1006,0))</f>
        <v>0</v>
      </c>
      <c r="H75" s="309" t="str">
        <f t="shared" si="1"/>
        <v/>
      </c>
      <c r="I75" s="310">
        <f>INDEX('5. Registrere Transaksjoner'!$H$8:$H$1006,MATCH('Underlag HB'!A75,'5. Registrere Transaksjoner'!$B$8:$B$1006,0))</f>
        <v>0</v>
      </c>
      <c r="J75" s="72"/>
      <c r="K75" s="72"/>
    </row>
    <row r="76" spans="1:11" x14ac:dyDescent="0.25">
      <c r="A76" s="116">
        <f>'5. Registrere Transaksjoner'!B82</f>
        <v>75</v>
      </c>
      <c r="B76" s="72">
        <f>INDEX('5. Registrere Transaksjoner'!$I$8:$I$1006,MATCH('Underlag HB'!A76,'5. Registrere Transaksjoner'!$B$8:$B$1006))</f>
        <v>0</v>
      </c>
      <c r="C76" s="72">
        <f>INDEX('5. Registrere Transaksjoner'!$Q$8:$Q$1006,MATCH('Underlag HB'!A76,'5. Registrere Transaksjoner'!$B$8:$B$1006))</f>
        <v>0</v>
      </c>
      <c r="D76" s="307">
        <f>INDEX('5. Registrere Transaksjoner'!$D$8:$D$1006,MATCH('Underlag HB'!A76,'5. Registrere Transaksjoner'!$B$8:$B$1006))</f>
        <v>0</v>
      </c>
      <c r="E76" s="72" t="str">
        <f>IFERROR(INDEX(Kontoplan!$E$6:$E$1048576,MATCH(B76,Kontoplan!$D$6:$D$125,0)),"")</f>
        <v/>
      </c>
      <c r="F76" s="308">
        <f>INDEX('5. Registrere Transaksjoner'!$E$8:$E$1006,MATCH('Underlag HB'!A76,'5. Registrere Transaksjoner'!$B$8:$B$1006,0))</f>
        <v>0</v>
      </c>
      <c r="G76" s="72">
        <f>INDEX('5. Registrere Transaksjoner'!$F$8:$F$1006,MATCH('Underlag HB'!A76,'5. Registrere Transaksjoner'!$B$8:$B$1006,0))</f>
        <v>0</v>
      </c>
      <c r="H76" s="309" t="str">
        <f t="shared" si="1"/>
        <v/>
      </c>
      <c r="I76" s="310">
        <f>INDEX('5. Registrere Transaksjoner'!$H$8:$H$1006,MATCH('Underlag HB'!A76,'5. Registrere Transaksjoner'!$B$8:$B$1006,0))</f>
        <v>0</v>
      </c>
      <c r="J76" s="72"/>
      <c r="K76" s="72"/>
    </row>
    <row r="77" spans="1:11" x14ac:dyDescent="0.25">
      <c r="A77" s="116">
        <f>'5. Registrere Transaksjoner'!B83</f>
        <v>76</v>
      </c>
      <c r="B77" s="72">
        <f>INDEX('5. Registrere Transaksjoner'!$I$8:$I$1006,MATCH('Underlag HB'!A77,'5. Registrere Transaksjoner'!$B$8:$B$1006))</f>
        <v>0</v>
      </c>
      <c r="C77" s="72">
        <f>INDEX('5. Registrere Transaksjoner'!$Q$8:$Q$1006,MATCH('Underlag HB'!A77,'5. Registrere Transaksjoner'!$B$8:$B$1006))</f>
        <v>0</v>
      </c>
      <c r="D77" s="307">
        <f>INDEX('5. Registrere Transaksjoner'!$D$8:$D$1006,MATCH('Underlag HB'!A77,'5. Registrere Transaksjoner'!$B$8:$B$1006))</f>
        <v>0</v>
      </c>
      <c r="E77" s="72" t="str">
        <f>IFERROR(INDEX(Kontoplan!$E$6:$E$1048576,MATCH(B77,Kontoplan!$D$6:$D$125,0)),"")</f>
        <v/>
      </c>
      <c r="F77" s="308">
        <f>INDEX('5. Registrere Transaksjoner'!$E$8:$E$1006,MATCH('Underlag HB'!A77,'5. Registrere Transaksjoner'!$B$8:$B$1006,0))</f>
        <v>0</v>
      </c>
      <c r="G77" s="72">
        <f>INDEX('5. Registrere Transaksjoner'!$F$8:$F$1006,MATCH('Underlag HB'!A77,'5. Registrere Transaksjoner'!$B$8:$B$1006,0))</f>
        <v>0</v>
      </c>
      <c r="H77" s="309" t="str">
        <f t="shared" si="1"/>
        <v/>
      </c>
      <c r="I77" s="310">
        <f>INDEX('5. Registrere Transaksjoner'!$H$8:$H$1006,MATCH('Underlag HB'!A77,'5. Registrere Transaksjoner'!$B$8:$B$1006,0))</f>
        <v>0</v>
      </c>
      <c r="J77" s="72"/>
      <c r="K77" s="72"/>
    </row>
    <row r="78" spans="1:11" x14ac:dyDescent="0.25">
      <c r="A78" s="116">
        <f>'5. Registrere Transaksjoner'!B84</f>
        <v>77</v>
      </c>
      <c r="B78" s="72">
        <f>INDEX('5. Registrere Transaksjoner'!$I$8:$I$1006,MATCH('Underlag HB'!A78,'5. Registrere Transaksjoner'!$B$8:$B$1006))</f>
        <v>0</v>
      </c>
      <c r="C78" s="72">
        <f>INDEX('5. Registrere Transaksjoner'!$Q$8:$Q$1006,MATCH('Underlag HB'!A78,'5. Registrere Transaksjoner'!$B$8:$B$1006))</f>
        <v>0</v>
      </c>
      <c r="D78" s="307">
        <f>INDEX('5. Registrere Transaksjoner'!$D$8:$D$1006,MATCH('Underlag HB'!A78,'5. Registrere Transaksjoner'!$B$8:$B$1006))</f>
        <v>0</v>
      </c>
      <c r="E78" s="72" t="str">
        <f>IFERROR(INDEX(Kontoplan!$E$6:$E$1048576,MATCH(B78,Kontoplan!$D$6:$D$125,0)),"")</f>
        <v/>
      </c>
      <c r="F78" s="308">
        <f>INDEX('5. Registrere Transaksjoner'!$E$8:$E$1006,MATCH('Underlag HB'!A78,'5. Registrere Transaksjoner'!$B$8:$B$1006,0))</f>
        <v>0</v>
      </c>
      <c r="G78" s="72">
        <f>INDEX('5. Registrere Transaksjoner'!$F$8:$F$1006,MATCH('Underlag HB'!A78,'5. Registrere Transaksjoner'!$B$8:$B$1006,0))</f>
        <v>0</v>
      </c>
      <c r="H78" s="309" t="str">
        <f t="shared" si="1"/>
        <v/>
      </c>
      <c r="I78" s="310">
        <f>INDEX('5. Registrere Transaksjoner'!$H$8:$H$1006,MATCH('Underlag HB'!A78,'5. Registrere Transaksjoner'!$B$8:$B$1006,0))</f>
        <v>0</v>
      </c>
      <c r="J78" s="72"/>
      <c r="K78" s="72"/>
    </row>
    <row r="79" spans="1:11" x14ac:dyDescent="0.25">
      <c r="A79" s="116">
        <f>'5. Registrere Transaksjoner'!B85</f>
        <v>78</v>
      </c>
      <c r="B79" s="72">
        <f>INDEX('5. Registrere Transaksjoner'!$I$8:$I$1006,MATCH('Underlag HB'!A79,'5. Registrere Transaksjoner'!$B$8:$B$1006))</f>
        <v>0</v>
      </c>
      <c r="C79" s="72">
        <f>INDEX('5. Registrere Transaksjoner'!$Q$8:$Q$1006,MATCH('Underlag HB'!A79,'5. Registrere Transaksjoner'!$B$8:$B$1006))</f>
        <v>0</v>
      </c>
      <c r="D79" s="307">
        <f>INDEX('5. Registrere Transaksjoner'!$D$8:$D$1006,MATCH('Underlag HB'!A79,'5. Registrere Transaksjoner'!$B$8:$B$1006))</f>
        <v>0</v>
      </c>
      <c r="E79" s="72" t="str">
        <f>IFERROR(INDEX(Kontoplan!$E$6:$E$1048576,MATCH(B79,Kontoplan!$D$6:$D$125,0)),"")</f>
        <v/>
      </c>
      <c r="F79" s="308">
        <f>INDEX('5. Registrere Transaksjoner'!$E$8:$E$1006,MATCH('Underlag HB'!A79,'5. Registrere Transaksjoner'!$B$8:$B$1006,0))</f>
        <v>0</v>
      </c>
      <c r="G79" s="72">
        <f>INDEX('5. Registrere Transaksjoner'!$F$8:$F$1006,MATCH('Underlag HB'!A79,'5. Registrere Transaksjoner'!$B$8:$B$1006,0))</f>
        <v>0</v>
      </c>
      <c r="H79" s="309" t="str">
        <f t="shared" si="1"/>
        <v/>
      </c>
      <c r="I79" s="310">
        <f>INDEX('5. Registrere Transaksjoner'!$H$8:$H$1006,MATCH('Underlag HB'!A79,'5. Registrere Transaksjoner'!$B$8:$B$1006,0))</f>
        <v>0</v>
      </c>
      <c r="J79" s="72"/>
      <c r="K79" s="72"/>
    </row>
    <row r="80" spans="1:11" x14ac:dyDescent="0.25">
      <c r="A80" s="116">
        <f>'5. Registrere Transaksjoner'!B86</f>
        <v>79</v>
      </c>
      <c r="B80" s="72">
        <f>INDEX('5. Registrere Transaksjoner'!$I$8:$I$1006,MATCH('Underlag HB'!A80,'5. Registrere Transaksjoner'!$B$8:$B$1006))</f>
        <v>0</v>
      </c>
      <c r="C80" s="72">
        <f>INDEX('5. Registrere Transaksjoner'!$Q$8:$Q$1006,MATCH('Underlag HB'!A80,'5. Registrere Transaksjoner'!$B$8:$B$1006))</f>
        <v>0</v>
      </c>
      <c r="D80" s="307">
        <f>INDEX('5. Registrere Transaksjoner'!$D$8:$D$1006,MATCH('Underlag HB'!A80,'5. Registrere Transaksjoner'!$B$8:$B$1006))</f>
        <v>0</v>
      </c>
      <c r="E80" s="72" t="str">
        <f>IFERROR(INDEX(Kontoplan!$E$6:$E$1048576,MATCH(B80,Kontoplan!$D$6:$D$125,0)),"")</f>
        <v/>
      </c>
      <c r="F80" s="308">
        <f>INDEX('5. Registrere Transaksjoner'!$E$8:$E$1006,MATCH('Underlag HB'!A80,'5. Registrere Transaksjoner'!$B$8:$B$1006,0))</f>
        <v>0</v>
      </c>
      <c r="G80" s="72">
        <f>INDEX('5. Registrere Transaksjoner'!$F$8:$F$1006,MATCH('Underlag HB'!A80,'5. Registrere Transaksjoner'!$B$8:$B$1006,0))</f>
        <v>0</v>
      </c>
      <c r="H80" s="309" t="str">
        <f t="shared" si="1"/>
        <v/>
      </c>
      <c r="I80" s="310">
        <f>INDEX('5. Registrere Transaksjoner'!$H$8:$H$1006,MATCH('Underlag HB'!A80,'5. Registrere Transaksjoner'!$B$8:$B$1006,0))</f>
        <v>0</v>
      </c>
      <c r="J80" s="72"/>
      <c r="K80" s="72"/>
    </row>
    <row r="81" spans="1:11" x14ac:dyDescent="0.25">
      <c r="A81" s="116">
        <f>'5. Registrere Transaksjoner'!B87</f>
        <v>80</v>
      </c>
      <c r="B81" s="72">
        <f>INDEX('5. Registrere Transaksjoner'!$I$8:$I$1006,MATCH('Underlag HB'!A81,'5. Registrere Transaksjoner'!$B$8:$B$1006))</f>
        <v>0</v>
      </c>
      <c r="C81" s="72">
        <f>INDEX('5. Registrere Transaksjoner'!$Q$8:$Q$1006,MATCH('Underlag HB'!A81,'5. Registrere Transaksjoner'!$B$8:$B$1006))</f>
        <v>0</v>
      </c>
      <c r="D81" s="307">
        <f>INDEX('5. Registrere Transaksjoner'!$D$8:$D$1006,MATCH('Underlag HB'!A81,'5. Registrere Transaksjoner'!$B$8:$B$1006))</f>
        <v>0</v>
      </c>
      <c r="E81" s="72" t="str">
        <f>IFERROR(INDEX(Kontoplan!$E$6:$E$1048576,MATCH(B81,Kontoplan!$D$6:$D$125,0)),"")</f>
        <v/>
      </c>
      <c r="F81" s="308">
        <f>INDEX('5. Registrere Transaksjoner'!$E$8:$E$1006,MATCH('Underlag HB'!A81,'5. Registrere Transaksjoner'!$B$8:$B$1006,0))</f>
        <v>0</v>
      </c>
      <c r="G81" s="72">
        <f>INDEX('5. Registrere Transaksjoner'!$F$8:$F$1006,MATCH('Underlag HB'!A81,'5. Registrere Transaksjoner'!$B$8:$B$1006,0))</f>
        <v>0</v>
      </c>
      <c r="H81" s="309" t="str">
        <f t="shared" si="1"/>
        <v/>
      </c>
      <c r="I81" s="310">
        <f>INDEX('5. Registrere Transaksjoner'!$H$8:$H$1006,MATCH('Underlag HB'!A81,'5. Registrere Transaksjoner'!$B$8:$B$1006,0))</f>
        <v>0</v>
      </c>
      <c r="J81" s="72"/>
      <c r="K81" s="72"/>
    </row>
    <row r="82" spans="1:11" x14ac:dyDescent="0.25">
      <c r="A82" s="116">
        <f>'5. Registrere Transaksjoner'!B88</f>
        <v>81</v>
      </c>
      <c r="B82" s="72">
        <f>INDEX('5. Registrere Transaksjoner'!$I$8:$I$1006,MATCH('Underlag HB'!A82,'5. Registrere Transaksjoner'!$B$8:$B$1006))</f>
        <v>0</v>
      </c>
      <c r="C82" s="72">
        <f>INDEX('5. Registrere Transaksjoner'!$Q$8:$Q$1006,MATCH('Underlag HB'!A82,'5. Registrere Transaksjoner'!$B$8:$B$1006))</f>
        <v>0</v>
      </c>
      <c r="D82" s="307">
        <f>INDEX('5. Registrere Transaksjoner'!$D$8:$D$1006,MATCH('Underlag HB'!A82,'5. Registrere Transaksjoner'!$B$8:$B$1006))</f>
        <v>0</v>
      </c>
      <c r="E82" s="72" t="str">
        <f>IFERROR(INDEX(Kontoplan!$E$6:$E$1048576,MATCH(B82,Kontoplan!$D$6:$D$125,0)),"")</f>
        <v/>
      </c>
      <c r="F82" s="308">
        <f>INDEX('5. Registrere Transaksjoner'!$E$8:$E$1006,MATCH('Underlag HB'!A82,'5. Registrere Transaksjoner'!$B$8:$B$1006,0))</f>
        <v>0</v>
      </c>
      <c r="G82" s="72">
        <f>INDEX('5. Registrere Transaksjoner'!$F$8:$F$1006,MATCH('Underlag HB'!A82,'5. Registrere Transaksjoner'!$B$8:$B$1006,0))</f>
        <v>0</v>
      </c>
      <c r="H82" s="309" t="str">
        <f t="shared" si="1"/>
        <v/>
      </c>
      <c r="I82" s="310">
        <f>INDEX('5. Registrere Transaksjoner'!$H$8:$H$1006,MATCH('Underlag HB'!A82,'5. Registrere Transaksjoner'!$B$8:$B$1006,0))</f>
        <v>0</v>
      </c>
      <c r="J82" s="72"/>
      <c r="K82" s="72"/>
    </row>
    <row r="83" spans="1:11" x14ac:dyDescent="0.25">
      <c r="A83" s="116">
        <f>'5. Registrere Transaksjoner'!B89</f>
        <v>82</v>
      </c>
      <c r="B83" s="72">
        <f>INDEX('5. Registrere Transaksjoner'!$I$8:$I$1006,MATCH('Underlag HB'!A83,'5. Registrere Transaksjoner'!$B$8:$B$1006))</f>
        <v>0</v>
      </c>
      <c r="C83" s="72">
        <f>INDEX('5. Registrere Transaksjoner'!$Q$8:$Q$1006,MATCH('Underlag HB'!A83,'5. Registrere Transaksjoner'!$B$8:$B$1006))</f>
        <v>0</v>
      </c>
      <c r="D83" s="307">
        <f>INDEX('5. Registrere Transaksjoner'!$D$8:$D$1006,MATCH('Underlag HB'!A83,'5. Registrere Transaksjoner'!$B$8:$B$1006))</f>
        <v>0</v>
      </c>
      <c r="E83" s="72" t="str">
        <f>IFERROR(INDEX(Kontoplan!$E$6:$E$1048576,MATCH(B83,Kontoplan!$D$6:$D$125,0)),"")</f>
        <v/>
      </c>
      <c r="F83" s="308">
        <f>INDEX('5. Registrere Transaksjoner'!$E$8:$E$1006,MATCH('Underlag HB'!A83,'5. Registrere Transaksjoner'!$B$8:$B$1006,0))</f>
        <v>0</v>
      </c>
      <c r="G83" s="72">
        <f>INDEX('5. Registrere Transaksjoner'!$F$8:$F$1006,MATCH('Underlag HB'!A83,'5. Registrere Transaksjoner'!$B$8:$B$1006,0))</f>
        <v>0</v>
      </c>
      <c r="H83" s="309" t="str">
        <f t="shared" si="1"/>
        <v/>
      </c>
      <c r="I83" s="310">
        <f>INDEX('5. Registrere Transaksjoner'!$H$8:$H$1006,MATCH('Underlag HB'!A83,'5. Registrere Transaksjoner'!$B$8:$B$1006,0))</f>
        <v>0</v>
      </c>
      <c r="J83" s="72"/>
      <c r="K83" s="72"/>
    </row>
    <row r="84" spans="1:11" x14ac:dyDescent="0.25">
      <c r="A84" s="116">
        <f>'5. Registrere Transaksjoner'!B90</f>
        <v>83</v>
      </c>
      <c r="B84" s="72">
        <f>INDEX('5. Registrere Transaksjoner'!$I$8:$I$1006,MATCH('Underlag HB'!A84,'5. Registrere Transaksjoner'!$B$8:$B$1006))</f>
        <v>0</v>
      </c>
      <c r="C84" s="72">
        <f>INDEX('5. Registrere Transaksjoner'!$Q$8:$Q$1006,MATCH('Underlag HB'!A84,'5. Registrere Transaksjoner'!$B$8:$B$1006))</f>
        <v>0</v>
      </c>
      <c r="D84" s="307">
        <f>INDEX('5. Registrere Transaksjoner'!$D$8:$D$1006,MATCH('Underlag HB'!A84,'5. Registrere Transaksjoner'!$B$8:$B$1006))</f>
        <v>0</v>
      </c>
      <c r="E84" s="72" t="str">
        <f>IFERROR(INDEX(Kontoplan!$E$6:$E$1048576,MATCH(B84,Kontoplan!$D$6:$D$125,0)),"")</f>
        <v/>
      </c>
      <c r="F84" s="308">
        <f>INDEX('5. Registrere Transaksjoner'!$E$8:$E$1006,MATCH('Underlag HB'!A84,'5. Registrere Transaksjoner'!$B$8:$B$1006,0))</f>
        <v>0</v>
      </c>
      <c r="G84" s="72">
        <f>INDEX('5. Registrere Transaksjoner'!$F$8:$F$1006,MATCH('Underlag HB'!A84,'5. Registrere Transaksjoner'!$B$8:$B$1006,0))</f>
        <v>0</v>
      </c>
      <c r="H84" s="309" t="str">
        <f t="shared" si="1"/>
        <v/>
      </c>
      <c r="I84" s="310">
        <f>INDEX('5. Registrere Transaksjoner'!$H$8:$H$1006,MATCH('Underlag HB'!A84,'5. Registrere Transaksjoner'!$B$8:$B$1006,0))</f>
        <v>0</v>
      </c>
      <c r="J84" s="72"/>
      <c r="K84" s="72"/>
    </row>
    <row r="85" spans="1:11" x14ac:dyDescent="0.25">
      <c r="A85" s="116">
        <f>'5. Registrere Transaksjoner'!B91</f>
        <v>84</v>
      </c>
      <c r="B85" s="72">
        <f>INDEX('5. Registrere Transaksjoner'!$I$8:$I$1006,MATCH('Underlag HB'!A85,'5. Registrere Transaksjoner'!$B$8:$B$1006))</f>
        <v>0</v>
      </c>
      <c r="C85" s="72">
        <f>INDEX('5. Registrere Transaksjoner'!$Q$8:$Q$1006,MATCH('Underlag HB'!A85,'5. Registrere Transaksjoner'!$B$8:$B$1006))</f>
        <v>0</v>
      </c>
      <c r="D85" s="307">
        <f>INDEX('5. Registrere Transaksjoner'!$D$8:$D$1006,MATCH('Underlag HB'!A85,'5. Registrere Transaksjoner'!$B$8:$B$1006))</f>
        <v>0</v>
      </c>
      <c r="E85" s="72" t="str">
        <f>IFERROR(INDEX(Kontoplan!$E$6:$E$1048576,MATCH(B85,Kontoplan!$D$6:$D$125,0)),"")</f>
        <v/>
      </c>
      <c r="F85" s="308">
        <f>INDEX('5. Registrere Transaksjoner'!$E$8:$E$1006,MATCH('Underlag HB'!A85,'5. Registrere Transaksjoner'!$B$8:$B$1006,0))</f>
        <v>0</v>
      </c>
      <c r="G85" s="72">
        <f>INDEX('5. Registrere Transaksjoner'!$F$8:$F$1006,MATCH('Underlag HB'!A85,'5. Registrere Transaksjoner'!$B$8:$B$1006,0))</f>
        <v>0</v>
      </c>
      <c r="H85" s="309" t="str">
        <f t="shared" si="1"/>
        <v/>
      </c>
      <c r="I85" s="310">
        <f>INDEX('5. Registrere Transaksjoner'!$H$8:$H$1006,MATCH('Underlag HB'!A85,'5. Registrere Transaksjoner'!$B$8:$B$1006,0))</f>
        <v>0</v>
      </c>
      <c r="J85" s="72"/>
      <c r="K85" s="72"/>
    </row>
    <row r="86" spans="1:11" x14ac:dyDescent="0.25">
      <c r="A86" s="116">
        <f>'5. Registrere Transaksjoner'!B92</f>
        <v>85</v>
      </c>
      <c r="B86" s="72">
        <f>INDEX('5. Registrere Transaksjoner'!$I$8:$I$1006,MATCH('Underlag HB'!A86,'5. Registrere Transaksjoner'!$B$8:$B$1006))</f>
        <v>0</v>
      </c>
      <c r="C86" s="72">
        <f>INDEX('5. Registrere Transaksjoner'!$Q$8:$Q$1006,MATCH('Underlag HB'!A86,'5. Registrere Transaksjoner'!$B$8:$B$1006))</f>
        <v>0</v>
      </c>
      <c r="D86" s="307">
        <f>INDEX('5. Registrere Transaksjoner'!$D$8:$D$1006,MATCH('Underlag HB'!A86,'5. Registrere Transaksjoner'!$B$8:$B$1006))</f>
        <v>0</v>
      </c>
      <c r="E86" s="72" t="str">
        <f>IFERROR(INDEX(Kontoplan!$E$6:$E$1048576,MATCH(B86,Kontoplan!$D$6:$D$125,0)),"")</f>
        <v/>
      </c>
      <c r="F86" s="308">
        <f>INDEX('5. Registrere Transaksjoner'!$E$8:$E$1006,MATCH('Underlag HB'!A86,'5. Registrere Transaksjoner'!$B$8:$B$1006,0))</f>
        <v>0</v>
      </c>
      <c r="G86" s="72">
        <f>INDEX('5. Registrere Transaksjoner'!$F$8:$F$1006,MATCH('Underlag HB'!A86,'5. Registrere Transaksjoner'!$B$8:$B$1006,0))</f>
        <v>0</v>
      </c>
      <c r="H86" s="309" t="str">
        <f t="shared" si="1"/>
        <v/>
      </c>
      <c r="I86" s="310">
        <f>INDEX('5. Registrere Transaksjoner'!$H$8:$H$1006,MATCH('Underlag HB'!A86,'5. Registrere Transaksjoner'!$B$8:$B$1006,0))</f>
        <v>0</v>
      </c>
      <c r="J86" s="72"/>
      <c r="K86" s="72"/>
    </row>
    <row r="87" spans="1:11" x14ac:dyDescent="0.25">
      <c r="A87" s="116">
        <f>'5. Registrere Transaksjoner'!B93</f>
        <v>86</v>
      </c>
      <c r="B87" s="72">
        <f>INDEX('5. Registrere Transaksjoner'!$I$8:$I$1006,MATCH('Underlag HB'!A87,'5. Registrere Transaksjoner'!$B$8:$B$1006))</f>
        <v>0</v>
      </c>
      <c r="C87" s="72">
        <f>INDEX('5. Registrere Transaksjoner'!$Q$8:$Q$1006,MATCH('Underlag HB'!A87,'5. Registrere Transaksjoner'!$B$8:$B$1006))</f>
        <v>0</v>
      </c>
      <c r="D87" s="307">
        <f>INDEX('5. Registrere Transaksjoner'!$D$8:$D$1006,MATCH('Underlag HB'!A87,'5. Registrere Transaksjoner'!$B$8:$B$1006))</f>
        <v>0</v>
      </c>
      <c r="E87" s="72" t="str">
        <f>IFERROR(INDEX(Kontoplan!$E$6:$E$1048576,MATCH(B87,Kontoplan!$D$6:$D$125,0)),"")</f>
        <v/>
      </c>
      <c r="F87" s="308">
        <f>INDEX('5. Registrere Transaksjoner'!$E$8:$E$1006,MATCH('Underlag HB'!A87,'5. Registrere Transaksjoner'!$B$8:$B$1006,0))</f>
        <v>0</v>
      </c>
      <c r="G87" s="72">
        <f>INDEX('5. Registrere Transaksjoner'!$F$8:$F$1006,MATCH('Underlag HB'!A87,'5. Registrere Transaksjoner'!$B$8:$B$1006,0))</f>
        <v>0</v>
      </c>
      <c r="H87" s="309" t="str">
        <f t="shared" si="1"/>
        <v/>
      </c>
      <c r="I87" s="310">
        <f>INDEX('5. Registrere Transaksjoner'!$H$8:$H$1006,MATCH('Underlag HB'!A87,'5. Registrere Transaksjoner'!$B$8:$B$1006,0))</f>
        <v>0</v>
      </c>
      <c r="J87" s="72"/>
      <c r="K87" s="72"/>
    </row>
    <row r="88" spans="1:11" x14ac:dyDescent="0.25">
      <c r="A88" s="116">
        <f>'5. Registrere Transaksjoner'!B94</f>
        <v>87</v>
      </c>
      <c r="B88" s="72">
        <f>INDEX('5. Registrere Transaksjoner'!$I$8:$I$1006,MATCH('Underlag HB'!A88,'5. Registrere Transaksjoner'!$B$8:$B$1006))</f>
        <v>0</v>
      </c>
      <c r="C88" s="72">
        <f>INDEX('5. Registrere Transaksjoner'!$Q$8:$Q$1006,MATCH('Underlag HB'!A88,'5. Registrere Transaksjoner'!$B$8:$B$1006))</f>
        <v>0</v>
      </c>
      <c r="D88" s="307">
        <f>INDEX('5. Registrere Transaksjoner'!$D$8:$D$1006,MATCH('Underlag HB'!A88,'5. Registrere Transaksjoner'!$B$8:$B$1006))</f>
        <v>0</v>
      </c>
      <c r="E88" s="72" t="str">
        <f>IFERROR(INDEX(Kontoplan!$E$6:$E$1048576,MATCH(B88,Kontoplan!$D$6:$D$125,0)),"")</f>
        <v/>
      </c>
      <c r="F88" s="308">
        <f>INDEX('5. Registrere Transaksjoner'!$E$8:$E$1006,MATCH('Underlag HB'!A88,'5. Registrere Transaksjoner'!$B$8:$B$1006,0))</f>
        <v>0</v>
      </c>
      <c r="G88" s="72">
        <f>INDEX('5. Registrere Transaksjoner'!$F$8:$F$1006,MATCH('Underlag HB'!A88,'5. Registrere Transaksjoner'!$B$8:$B$1006,0))</f>
        <v>0</v>
      </c>
      <c r="H88" s="309" t="str">
        <f t="shared" si="1"/>
        <v/>
      </c>
      <c r="I88" s="310">
        <f>INDEX('5. Registrere Transaksjoner'!$H$8:$H$1006,MATCH('Underlag HB'!A88,'5. Registrere Transaksjoner'!$B$8:$B$1006,0))</f>
        <v>0</v>
      </c>
      <c r="J88" s="72"/>
      <c r="K88" s="72"/>
    </row>
    <row r="89" spans="1:11" x14ac:dyDescent="0.25">
      <c r="A89" s="116">
        <f>'5. Registrere Transaksjoner'!B95</f>
        <v>88</v>
      </c>
      <c r="B89" s="72">
        <f>INDEX('5. Registrere Transaksjoner'!$I$8:$I$1006,MATCH('Underlag HB'!A89,'5. Registrere Transaksjoner'!$B$8:$B$1006))</f>
        <v>0</v>
      </c>
      <c r="C89" s="72">
        <f>INDEX('5. Registrere Transaksjoner'!$Q$8:$Q$1006,MATCH('Underlag HB'!A89,'5. Registrere Transaksjoner'!$B$8:$B$1006))</f>
        <v>0</v>
      </c>
      <c r="D89" s="307">
        <f>INDEX('5. Registrere Transaksjoner'!$D$8:$D$1006,MATCH('Underlag HB'!A89,'5. Registrere Transaksjoner'!$B$8:$B$1006))</f>
        <v>0</v>
      </c>
      <c r="E89" s="72" t="str">
        <f>IFERROR(INDEX(Kontoplan!$E$6:$E$1048576,MATCH(B89,Kontoplan!$D$6:$D$125,0)),"")</f>
        <v/>
      </c>
      <c r="F89" s="308">
        <f>INDEX('5. Registrere Transaksjoner'!$E$8:$E$1006,MATCH('Underlag HB'!A89,'5. Registrere Transaksjoner'!$B$8:$B$1006,0))</f>
        <v>0</v>
      </c>
      <c r="G89" s="72">
        <f>INDEX('5. Registrere Transaksjoner'!$F$8:$F$1006,MATCH('Underlag HB'!A89,'5. Registrere Transaksjoner'!$B$8:$B$1006,0))</f>
        <v>0</v>
      </c>
      <c r="H89" s="309" t="str">
        <f t="shared" si="1"/>
        <v/>
      </c>
      <c r="I89" s="310">
        <f>INDEX('5. Registrere Transaksjoner'!$H$8:$H$1006,MATCH('Underlag HB'!A89,'5. Registrere Transaksjoner'!$B$8:$B$1006,0))</f>
        <v>0</v>
      </c>
      <c r="J89" s="72"/>
      <c r="K89" s="72"/>
    </row>
    <row r="90" spans="1:11" x14ac:dyDescent="0.25">
      <c r="A90" s="116">
        <f>'5. Registrere Transaksjoner'!B96</f>
        <v>89</v>
      </c>
      <c r="B90" s="72">
        <f>INDEX('5. Registrere Transaksjoner'!$I$8:$I$1006,MATCH('Underlag HB'!A90,'5. Registrere Transaksjoner'!$B$8:$B$1006))</f>
        <v>0</v>
      </c>
      <c r="C90" s="72">
        <f>INDEX('5. Registrere Transaksjoner'!$Q$8:$Q$1006,MATCH('Underlag HB'!A90,'5. Registrere Transaksjoner'!$B$8:$B$1006))</f>
        <v>0</v>
      </c>
      <c r="D90" s="307">
        <f>INDEX('5. Registrere Transaksjoner'!$D$8:$D$1006,MATCH('Underlag HB'!A90,'5. Registrere Transaksjoner'!$B$8:$B$1006))</f>
        <v>0</v>
      </c>
      <c r="E90" s="72" t="str">
        <f>IFERROR(INDEX(Kontoplan!$E$6:$E$1048576,MATCH(B90,Kontoplan!$D$6:$D$125,0)),"")</f>
        <v/>
      </c>
      <c r="F90" s="308">
        <f>INDEX('5. Registrere Transaksjoner'!$E$8:$E$1006,MATCH('Underlag HB'!A90,'5. Registrere Transaksjoner'!$B$8:$B$1006,0))</f>
        <v>0</v>
      </c>
      <c r="G90" s="72">
        <f>INDEX('5. Registrere Transaksjoner'!$F$8:$F$1006,MATCH('Underlag HB'!A90,'5. Registrere Transaksjoner'!$B$8:$B$1006,0))</f>
        <v>0</v>
      </c>
      <c r="H90" s="309" t="str">
        <f t="shared" si="1"/>
        <v/>
      </c>
      <c r="I90" s="310">
        <f>INDEX('5. Registrere Transaksjoner'!$H$8:$H$1006,MATCH('Underlag HB'!A90,'5. Registrere Transaksjoner'!$B$8:$B$1006,0))</f>
        <v>0</v>
      </c>
      <c r="J90" s="72"/>
      <c r="K90" s="72"/>
    </row>
    <row r="91" spans="1:11" x14ac:dyDescent="0.25">
      <c r="A91" s="116">
        <f>'5. Registrere Transaksjoner'!B97</f>
        <v>90</v>
      </c>
      <c r="B91" s="72">
        <f>INDEX('5. Registrere Transaksjoner'!$I$8:$I$1006,MATCH('Underlag HB'!A91,'5. Registrere Transaksjoner'!$B$8:$B$1006))</f>
        <v>0</v>
      </c>
      <c r="C91" s="72">
        <f>INDEX('5. Registrere Transaksjoner'!$Q$8:$Q$1006,MATCH('Underlag HB'!A91,'5. Registrere Transaksjoner'!$B$8:$B$1006))</f>
        <v>0</v>
      </c>
      <c r="D91" s="307">
        <f>INDEX('5. Registrere Transaksjoner'!$D$8:$D$1006,MATCH('Underlag HB'!A91,'5. Registrere Transaksjoner'!$B$8:$B$1006))</f>
        <v>0</v>
      </c>
      <c r="E91" s="72" t="str">
        <f>IFERROR(INDEX(Kontoplan!$E$6:$E$1048576,MATCH(B91,Kontoplan!$D$6:$D$125,0)),"")</f>
        <v/>
      </c>
      <c r="F91" s="308">
        <f>INDEX('5. Registrere Transaksjoner'!$E$8:$E$1006,MATCH('Underlag HB'!A91,'5. Registrere Transaksjoner'!$B$8:$B$1006,0))</f>
        <v>0</v>
      </c>
      <c r="G91" s="72">
        <f>INDEX('5. Registrere Transaksjoner'!$F$8:$F$1006,MATCH('Underlag HB'!A91,'5. Registrere Transaksjoner'!$B$8:$B$1006,0))</f>
        <v>0</v>
      </c>
      <c r="H91" s="309" t="str">
        <f t="shared" si="1"/>
        <v/>
      </c>
      <c r="I91" s="310">
        <f>INDEX('5. Registrere Transaksjoner'!$H$8:$H$1006,MATCH('Underlag HB'!A91,'5. Registrere Transaksjoner'!$B$8:$B$1006,0))</f>
        <v>0</v>
      </c>
      <c r="J91" s="72"/>
      <c r="K91" s="72"/>
    </row>
    <row r="92" spans="1:11" x14ac:dyDescent="0.25">
      <c r="A92" s="116">
        <f>'5. Registrere Transaksjoner'!B98</f>
        <v>91</v>
      </c>
      <c r="B92" s="72">
        <f>INDEX('5. Registrere Transaksjoner'!$I$8:$I$1006,MATCH('Underlag HB'!A92,'5. Registrere Transaksjoner'!$B$8:$B$1006))</f>
        <v>0</v>
      </c>
      <c r="C92" s="72">
        <f>INDEX('5. Registrere Transaksjoner'!$Q$8:$Q$1006,MATCH('Underlag HB'!A92,'5. Registrere Transaksjoner'!$B$8:$B$1006))</f>
        <v>0</v>
      </c>
      <c r="D92" s="307">
        <f>INDEX('5. Registrere Transaksjoner'!$D$8:$D$1006,MATCH('Underlag HB'!A92,'5. Registrere Transaksjoner'!$B$8:$B$1006))</f>
        <v>0</v>
      </c>
      <c r="E92" s="72" t="str">
        <f>IFERROR(INDEX(Kontoplan!$E$6:$E$1048576,MATCH(B92,Kontoplan!$D$6:$D$125,0)),"")</f>
        <v/>
      </c>
      <c r="F92" s="308">
        <f>INDEX('5. Registrere Transaksjoner'!$E$8:$E$1006,MATCH('Underlag HB'!A92,'5. Registrere Transaksjoner'!$B$8:$B$1006,0))</f>
        <v>0</v>
      </c>
      <c r="G92" s="72">
        <f>INDEX('5. Registrere Transaksjoner'!$F$8:$F$1006,MATCH('Underlag HB'!A92,'5. Registrere Transaksjoner'!$B$8:$B$1006,0))</f>
        <v>0</v>
      </c>
      <c r="H92" s="309" t="str">
        <f t="shared" si="1"/>
        <v/>
      </c>
      <c r="I92" s="310">
        <f>INDEX('5. Registrere Transaksjoner'!$H$8:$H$1006,MATCH('Underlag HB'!A92,'5. Registrere Transaksjoner'!$B$8:$B$1006,0))</f>
        <v>0</v>
      </c>
      <c r="J92" s="72"/>
      <c r="K92" s="72"/>
    </row>
    <row r="93" spans="1:11" x14ac:dyDescent="0.25">
      <c r="A93" s="116">
        <f>'5. Registrere Transaksjoner'!B99</f>
        <v>92</v>
      </c>
      <c r="B93" s="72">
        <f>INDEX('5. Registrere Transaksjoner'!$I$8:$I$1006,MATCH('Underlag HB'!A93,'5. Registrere Transaksjoner'!$B$8:$B$1006))</f>
        <v>0</v>
      </c>
      <c r="C93" s="72">
        <f>INDEX('5. Registrere Transaksjoner'!$Q$8:$Q$1006,MATCH('Underlag HB'!A93,'5. Registrere Transaksjoner'!$B$8:$B$1006))</f>
        <v>0</v>
      </c>
      <c r="D93" s="307">
        <f>INDEX('5. Registrere Transaksjoner'!$D$8:$D$1006,MATCH('Underlag HB'!A93,'5. Registrere Transaksjoner'!$B$8:$B$1006))</f>
        <v>0</v>
      </c>
      <c r="E93" s="72" t="str">
        <f>IFERROR(INDEX(Kontoplan!$E$6:$E$1048576,MATCH(B93,Kontoplan!$D$6:$D$125,0)),"")</f>
        <v/>
      </c>
      <c r="F93" s="308">
        <f>INDEX('5. Registrere Transaksjoner'!$E$8:$E$1006,MATCH('Underlag HB'!A93,'5. Registrere Transaksjoner'!$B$8:$B$1006,0))</f>
        <v>0</v>
      </c>
      <c r="G93" s="72">
        <f>INDEX('5. Registrere Transaksjoner'!$F$8:$F$1006,MATCH('Underlag HB'!A93,'5. Registrere Transaksjoner'!$B$8:$B$1006,0))</f>
        <v>0</v>
      </c>
      <c r="H93" s="309" t="str">
        <f t="shared" si="1"/>
        <v/>
      </c>
      <c r="I93" s="310">
        <f>INDEX('5. Registrere Transaksjoner'!$H$8:$H$1006,MATCH('Underlag HB'!A93,'5. Registrere Transaksjoner'!$B$8:$B$1006,0))</f>
        <v>0</v>
      </c>
      <c r="J93" s="72"/>
      <c r="K93" s="72"/>
    </row>
    <row r="94" spans="1:11" x14ac:dyDescent="0.25">
      <c r="A94" s="116">
        <f>'5. Registrere Transaksjoner'!B100</f>
        <v>93</v>
      </c>
      <c r="B94" s="72">
        <f>INDEX('5. Registrere Transaksjoner'!$I$8:$I$1006,MATCH('Underlag HB'!A94,'5. Registrere Transaksjoner'!$B$8:$B$1006))</f>
        <v>0</v>
      </c>
      <c r="C94" s="72">
        <f>INDEX('5. Registrere Transaksjoner'!$Q$8:$Q$1006,MATCH('Underlag HB'!A94,'5. Registrere Transaksjoner'!$B$8:$B$1006))</f>
        <v>0</v>
      </c>
      <c r="D94" s="307">
        <f>INDEX('5. Registrere Transaksjoner'!$D$8:$D$1006,MATCH('Underlag HB'!A94,'5. Registrere Transaksjoner'!$B$8:$B$1006))</f>
        <v>0</v>
      </c>
      <c r="E94" s="72" t="str">
        <f>IFERROR(INDEX(Kontoplan!$E$6:$E$1048576,MATCH(B94,Kontoplan!$D$6:$D$125,0)),"")</f>
        <v/>
      </c>
      <c r="F94" s="308">
        <f>INDEX('5. Registrere Transaksjoner'!$E$8:$E$1006,MATCH('Underlag HB'!A94,'5. Registrere Transaksjoner'!$B$8:$B$1006,0))</f>
        <v>0</v>
      </c>
      <c r="G94" s="72">
        <f>INDEX('5. Registrere Transaksjoner'!$F$8:$F$1006,MATCH('Underlag HB'!A94,'5. Registrere Transaksjoner'!$B$8:$B$1006,0))</f>
        <v>0</v>
      </c>
      <c r="H94" s="309" t="str">
        <f t="shared" si="1"/>
        <v/>
      </c>
      <c r="I94" s="310">
        <f>INDEX('5. Registrere Transaksjoner'!$H$8:$H$1006,MATCH('Underlag HB'!A94,'5. Registrere Transaksjoner'!$B$8:$B$1006,0))</f>
        <v>0</v>
      </c>
      <c r="J94" s="72"/>
      <c r="K94" s="72"/>
    </row>
    <row r="95" spans="1:11" x14ac:dyDescent="0.25">
      <c r="A95" s="116">
        <f>'5. Registrere Transaksjoner'!B101</f>
        <v>94</v>
      </c>
      <c r="B95" s="72">
        <f>INDEX('5. Registrere Transaksjoner'!$I$8:$I$1006,MATCH('Underlag HB'!A95,'5. Registrere Transaksjoner'!$B$8:$B$1006))</f>
        <v>0</v>
      </c>
      <c r="C95" s="72">
        <f>INDEX('5. Registrere Transaksjoner'!$Q$8:$Q$1006,MATCH('Underlag HB'!A95,'5. Registrere Transaksjoner'!$B$8:$B$1006))</f>
        <v>0</v>
      </c>
      <c r="D95" s="307">
        <f>INDEX('5. Registrere Transaksjoner'!$D$8:$D$1006,MATCH('Underlag HB'!A95,'5. Registrere Transaksjoner'!$B$8:$B$1006))</f>
        <v>0</v>
      </c>
      <c r="E95" s="72" t="str">
        <f>IFERROR(INDEX(Kontoplan!$E$6:$E$1048576,MATCH(B95,Kontoplan!$D$6:$D$125,0)),"")</f>
        <v/>
      </c>
      <c r="F95" s="308">
        <f>INDEX('5. Registrere Transaksjoner'!$E$8:$E$1006,MATCH('Underlag HB'!A95,'5. Registrere Transaksjoner'!$B$8:$B$1006,0))</f>
        <v>0</v>
      </c>
      <c r="G95" s="72">
        <f>INDEX('5. Registrere Transaksjoner'!$F$8:$F$1006,MATCH('Underlag HB'!A95,'5. Registrere Transaksjoner'!$B$8:$B$1006,0))</f>
        <v>0</v>
      </c>
      <c r="H95" s="309" t="str">
        <f t="shared" si="1"/>
        <v/>
      </c>
      <c r="I95" s="310">
        <f>INDEX('5. Registrere Transaksjoner'!$H$8:$H$1006,MATCH('Underlag HB'!A95,'5. Registrere Transaksjoner'!$B$8:$B$1006,0))</f>
        <v>0</v>
      </c>
      <c r="J95" s="72"/>
      <c r="K95" s="72"/>
    </row>
    <row r="96" spans="1:11" x14ac:dyDescent="0.25">
      <c r="A96" s="116">
        <f>'5. Registrere Transaksjoner'!B102</f>
        <v>95</v>
      </c>
      <c r="B96" s="72">
        <f>INDEX('5. Registrere Transaksjoner'!$I$8:$I$1006,MATCH('Underlag HB'!A96,'5. Registrere Transaksjoner'!$B$8:$B$1006))</f>
        <v>0</v>
      </c>
      <c r="C96" s="72">
        <f>INDEX('5. Registrere Transaksjoner'!$Q$8:$Q$1006,MATCH('Underlag HB'!A96,'5. Registrere Transaksjoner'!$B$8:$B$1006))</f>
        <v>0</v>
      </c>
      <c r="D96" s="307">
        <f>INDEX('5. Registrere Transaksjoner'!$D$8:$D$1006,MATCH('Underlag HB'!A96,'5. Registrere Transaksjoner'!$B$8:$B$1006))</f>
        <v>0</v>
      </c>
      <c r="E96" s="72" t="str">
        <f>IFERROR(INDEX(Kontoplan!$E$6:$E$1048576,MATCH(B96,Kontoplan!$D$6:$D$125,0)),"")</f>
        <v/>
      </c>
      <c r="F96" s="308">
        <f>INDEX('5. Registrere Transaksjoner'!$E$8:$E$1006,MATCH('Underlag HB'!A96,'5. Registrere Transaksjoner'!$B$8:$B$1006,0))</f>
        <v>0</v>
      </c>
      <c r="G96" s="72">
        <f>INDEX('5. Registrere Transaksjoner'!$F$8:$F$1006,MATCH('Underlag HB'!A96,'5. Registrere Transaksjoner'!$B$8:$B$1006,0))</f>
        <v>0</v>
      </c>
      <c r="H96" s="309" t="str">
        <f t="shared" si="1"/>
        <v/>
      </c>
      <c r="I96" s="310">
        <f>INDEX('5. Registrere Transaksjoner'!$H$8:$H$1006,MATCH('Underlag HB'!A96,'5. Registrere Transaksjoner'!$B$8:$B$1006,0))</f>
        <v>0</v>
      </c>
      <c r="J96" s="72"/>
      <c r="K96" s="72"/>
    </row>
    <row r="97" spans="1:11" x14ac:dyDescent="0.25">
      <c r="A97" s="116">
        <f>'5. Registrere Transaksjoner'!B103</f>
        <v>96</v>
      </c>
      <c r="B97" s="72">
        <f>INDEX('5. Registrere Transaksjoner'!$I$8:$I$1006,MATCH('Underlag HB'!A97,'5. Registrere Transaksjoner'!$B$8:$B$1006))</f>
        <v>0</v>
      </c>
      <c r="C97" s="72">
        <f>INDEX('5. Registrere Transaksjoner'!$Q$8:$Q$1006,MATCH('Underlag HB'!A97,'5. Registrere Transaksjoner'!$B$8:$B$1006))</f>
        <v>0</v>
      </c>
      <c r="D97" s="307">
        <f>INDEX('5. Registrere Transaksjoner'!$D$8:$D$1006,MATCH('Underlag HB'!A97,'5. Registrere Transaksjoner'!$B$8:$B$1006))</f>
        <v>0</v>
      </c>
      <c r="E97" s="72" t="str">
        <f>IFERROR(INDEX(Kontoplan!$E$6:$E$1048576,MATCH(B97,Kontoplan!$D$6:$D$125,0)),"")</f>
        <v/>
      </c>
      <c r="F97" s="308">
        <f>INDEX('5. Registrere Transaksjoner'!$E$8:$E$1006,MATCH('Underlag HB'!A97,'5. Registrere Transaksjoner'!$B$8:$B$1006,0))</f>
        <v>0</v>
      </c>
      <c r="G97" s="72">
        <f>INDEX('5. Registrere Transaksjoner'!$F$8:$F$1006,MATCH('Underlag HB'!A97,'5. Registrere Transaksjoner'!$B$8:$B$1006,0))</f>
        <v>0</v>
      </c>
      <c r="H97" s="309" t="str">
        <f t="shared" si="1"/>
        <v/>
      </c>
      <c r="I97" s="310">
        <f>INDEX('5. Registrere Transaksjoner'!$H$8:$H$1006,MATCH('Underlag HB'!A97,'5. Registrere Transaksjoner'!$B$8:$B$1006,0))</f>
        <v>0</v>
      </c>
      <c r="J97" s="72"/>
      <c r="K97" s="72"/>
    </row>
    <row r="98" spans="1:11" x14ac:dyDescent="0.25">
      <c r="A98" s="116">
        <f>'5. Registrere Transaksjoner'!B104</f>
        <v>97</v>
      </c>
      <c r="B98" s="72">
        <f>INDEX('5. Registrere Transaksjoner'!$I$8:$I$1006,MATCH('Underlag HB'!A98,'5. Registrere Transaksjoner'!$B$8:$B$1006))</f>
        <v>0</v>
      </c>
      <c r="C98" s="72">
        <f>INDEX('5. Registrere Transaksjoner'!$Q$8:$Q$1006,MATCH('Underlag HB'!A98,'5. Registrere Transaksjoner'!$B$8:$B$1006))</f>
        <v>0</v>
      </c>
      <c r="D98" s="307">
        <f>INDEX('5. Registrere Transaksjoner'!$D$8:$D$1006,MATCH('Underlag HB'!A98,'5. Registrere Transaksjoner'!$B$8:$B$1006))</f>
        <v>0</v>
      </c>
      <c r="E98" s="72" t="str">
        <f>IFERROR(INDEX(Kontoplan!$E$6:$E$1048576,MATCH(B98,Kontoplan!$D$6:$D$125,0)),"")</f>
        <v/>
      </c>
      <c r="F98" s="308">
        <f>INDEX('5. Registrere Transaksjoner'!$E$8:$E$1006,MATCH('Underlag HB'!A98,'5. Registrere Transaksjoner'!$B$8:$B$1006,0))</f>
        <v>0</v>
      </c>
      <c r="G98" s="72">
        <f>INDEX('5. Registrere Transaksjoner'!$F$8:$F$1006,MATCH('Underlag HB'!A98,'5. Registrere Transaksjoner'!$B$8:$B$1006,0))</f>
        <v>0</v>
      </c>
      <c r="H98" s="309" t="str">
        <f t="shared" si="1"/>
        <v/>
      </c>
      <c r="I98" s="310">
        <f>INDEX('5. Registrere Transaksjoner'!$H$8:$H$1006,MATCH('Underlag HB'!A98,'5. Registrere Transaksjoner'!$B$8:$B$1006,0))</f>
        <v>0</v>
      </c>
      <c r="J98" s="72"/>
      <c r="K98" s="72"/>
    </row>
    <row r="99" spans="1:11" x14ac:dyDescent="0.25">
      <c r="A99" s="116">
        <f>'5. Registrere Transaksjoner'!B105</f>
        <v>98</v>
      </c>
      <c r="B99" s="72">
        <f>INDEX('5. Registrere Transaksjoner'!$I$8:$I$1006,MATCH('Underlag HB'!A99,'5. Registrere Transaksjoner'!$B$8:$B$1006))</f>
        <v>0</v>
      </c>
      <c r="C99" s="72">
        <f>INDEX('5. Registrere Transaksjoner'!$Q$8:$Q$1006,MATCH('Underlag HB'!A99,'5. Registrere Transaksjoner'!$B$8:$B$1006))</f>
        <v>0</v>
      </c>
      <c r="D99" s="307">
        <f>INDEX('5. Registrere Transaksjoner'!$D$8:$D$1006,MATCH('Underlag HB'!A99,'5. Registrere Transaksjoner'!$B$8:$B$1006))</f>
        <v>0</v>
      </c>
      <c r="E99" s="72" t="str">
        <f>IFERROR(INDEX(Kontoplan!$E$6:$E$1048576,MATCH(B99,Kontoplan!$D$6:$D$125,0)),"")</f>
        <v/>
      </c>
      <c r="F99" s="308">
        <f>INDEX('5. Registrere Transaksjoner'!$E$8:$E$1006,MATCH('Underlag HB'!A99,'5. Registrere Transaksjoner'!$B$8:$B$1006,0))</f>
        <v>0</v>
      </c>
      <c r="G99" s="72">
        <f>INDEX('5. Registrere Transaksjoner'!$F$8:$F$1006,MATCH('Underlag HB'!A99,'5. Registrere Transaksjoner'!$B$8:$B$1006,0))</f>
        <v>0</v>
      </c>
      <c r="H99" s="309" t="str">
        <f t="shared" si="1"/>
        <v/>
      </c>
      <c r="I99" s="310">
        <f>INDEX('5. Registrere Transaksjoner'!$H$8:$H$1006,MATCH('Underlag HB'!A99,'5. Registrere Transaksjoner'!$B$8:$B$1006,0))</f>
        <v>0</v>
      </c>
      <c r="J99" s="72"/>
      <c r="K99" s="72"/>
    </row>
    <row r="100" spans="1:11" x14ac:dyDescent="0.25">
      <c r="A100" s="116">
        <f>'5. Registrere Transaksjoner'!B106</f>
        <v>99</v>
      </c>
      <c r="B100" s="72">
        <f>INDEX('5. Registrere Transaksjoner'!$I$8:$I$1006,MATCH('Underlag HB'!A100,'5. Registrere Transaksjoner'!$B$8:$B$1006))</f>
        <v>0</v>
      </c>
      <c r="C100" s="72">
        <f>INDEX('5. Registrere Transaksjoner'!$Q$8:$Q$1006,MATCH('Underlag HB'!A100,'5. Registrere Transaksjoner'!$B$8:$B$1006))</f>
        <v>0</v>
      </c>
      <c r="D100" s="307">
        <f>INDEX('5. Registrere Transaksjoner'!$D$8:$D$1006,MATCH('Underlag HB'!A100,'5. Registrere Transaksjoner'!$B$8:$B$1006))</f>
        <v>0</v>
      </c>
      <c r="E100" s="72" t="str">
        <f>IFERROR(INDEX(Kontoplan!$E$6:$E$1048576,MATCH(B100,Kontoplan!$D$6:$D$125,0)),"")</f>
        <v/>
      </c>
      <c r="F100" s="308">
        <f>INDEX('5. Registrere Transaksjoner'!$E$8:$E$1006,MATCH('Underlag HB'!A100,'5. Registrere Transaksjoner'!$B$8:$B$1006,0))</f>
        <v>0</v>
      </c>
      <c r="G100" s="72">
        <f>INDEX('5. Registrere Transaksjoner'!$F$8:$F$1006,MATCH('Underlag HB'!A100,'5. Registrere Transaksjoner'!$B$8:$B$1006,0))</f>
        <v>0</v>
      </c>
      <c r="H100" s="309" t="str">
        <f t="shared" si="1"/>
        <v/>
      </c>
      <c r="I100" s="310">
        <f>INDEX('5. Registrere Transaksjoner'!$H$8:$H$1006,MATCH('Underlag HB'!A100,'5. Registrere Transaksjoner'!$B$8:$B$1006,0))</f>
        <v>0</v>
      </c>
      <c r="J100" s="72"/>
      <c r="K100" s="72"/>
    </row>
    <row r="101" spans="1:11" x14ac:dyDescent="0.25">
      <c r="A101" s="116">
        <f>'5. Registrere Transaksjoner'!B107</f>
        <v>100</v>
      </c>
      <c r="B101" s="72">
        <f>INDEX('5. Registrere Transaksjoner'!$I$8:$I$1006,MATCH('Underlag HB'!A101,'5. Registrere Transaksjoner'!$B$8:$B$1006))</f>
        <v>0</v>
      </c>
      <c r="C101" s="72">
        <f>INDEX('5. Registrere Transaksjoner'!$Q$8:$Q$1006,MATCH('Underlag HB'!A101,'5. Registrere Transaksjoner'!$B$8:$B$1006))</f>
        <v>0</v>
      </c>
      <c r="D101" s="307">
        <f>INDEX('5. Registrere Transaksjoner'!$D$8:$D$1006,MATCH('Underlag HB'!A101,'5. Registrere Transaksjoner'!$B$8:$B$1006))</f>
        <v>0</v>
      </c>
      <c r="E101" s="72" t="str">
        <f>IFERROR(INDEX(Kontoplan!$E$6:$E$1048576,MATCH(B101,Kontoplan!$D$6:$D$125,0)),"")</f>
        <v/>
      </c>
      <c r="F101" s="308">
        <f>INDEX('5. Registrere Transaksjoner'!$E$8:$E$1006,MATCH('Underlag HB'!A101,'5. Registrere Transaksjoner'!$B$8:$B$1006,0))</f>
        <v>0</v>
      </c>
      <c r="G101" s="72">
        <f>INDEX('5. Registrere Transaksjoner'!$F$8:$F$1006,MATCH('Underlag HB'!A101,'5. Registrere Transaksjoner'!$B$8:$B$1006,0))</f>
        <v>0</v>
      </c>
      <c r="H101" s="309" t="str">
        <f t="shared" si="1"/>
        <v/>
      </c>
      <c r="I101" s="310">
        <f>INDEX('5. Registrere Transaksjoner'!$H$8:$H$1006,MATCH('Underlag HB'!A101,'5. Registrere Transaksjoner'!$B$8:$B$1006,0))</f>
        <v>0</v>
      </c>
      <c r="J101" s="72"/>
      <c r="K101" s="72"/>
    </row>
    <row r="102" spans="1:11" x14ac:dyDescent="0.25">
      <c r="A102" s="116">
        <f>'5. Registrere Transaksjoner'!B108</f>
        <v>101</v>
      </c>
      <c r="B102" s="72">
        <f>INDEX('5. Registrere Transaksjoner'!$I$8:$I$1006,MATCH('Underlag HB'!A102,'5. Registrere Transaksjoner'!$B$8:$B$1006))</f>
        <v>0</v>
      </c>
      <c r="C102" s="72">
        <f>INDEX('5. Registrere Transaksjoner'!$Q$8:$Q$1006,MATCH('Underlag HB'!A102,'5. Registrere Transaksjoner'!$B$8:$B$1006))</f>
        <v>0</v>
      </c>
      <c r="D102" s="307">
        <f>INDEX('5. Registrere Transaksjoner'!$D$8:$D$1006,MATCH('Underlag HB'!A102,'5. Registrere Transaksjoner'!$B$8:$B$1006))</f>
        <v>0</v>
      </c>
      <c r="E102" s="72" t="str">
        <f>IFERROR(INDEX(Kontoplan!$E$6:$E$1048576,MATCH(B102,Kontoplan!$D$6:$D$125,0)),"")</f>
        <v/>
      </c>
      <c r="F102" s="308">
        <f>INDEX('5. Registrere Transaksjoner'!$E$8:$E$1006,MATCH('Underlag HB'!A102,'5. Registrere Transaksjoner'!$B$8:$B$1006,0))</f>
        <v>0</v>
      </c>
      <c r="G102" s="72">
        <f>INDEX('5. Registrere Transaksjoner'!$F$8:$F$1006,MATCH('Underlag HB'!A102,'5. Registrere Transaksjoner'!$B$8:$B$1006,0))</f>
        <v>0</v>
      </c>
      <c r="H102" s="309" t="str">
        <f t="shared" si="1"/>
        <v/>
      </c>
      <c r="I102" s="310">
        <f>INDEX('5. Registrere Transaksjoner'!$H$8:$H$1006,MATCH('Underlag HB'!A102,'5. Registrere Transaksjoner'!$B$8:$B$1006,0))</f>
        <v>0</v>
      </c>
      <c r="J102" s="72"/>
      <c r="K102" s="72"/>
    </row>
    <row r="103" spans="1:11" x14ac:dyDescent="0.25">
      <c r="A103" s="116">
        <f>'5. Registrere Transaksjoner'!B109</f>
        <v>102</v>
      </c>
      <c r="B103" s="72">
        <f>INDEX('5. Registrere Transaksjoner'!$I$8:$I$1006,MATCH('Underlag HB'!A103,'5. Registrere Transaksjoner'!$B$8:$B$1006))</f>
        <v>0</v>
      </c>
      <c r="C103" s="72">
        <f>INDEX('5. Registrere Transaksjoner'!$Q$8:$Q$1006,MATCH('Underlag HB'!A103,'5. Registrere Transaksjoner'!$B$8:$B$1006))</f>
        <v>0</v>
      </c>
      <c r="D103" s="307">
        <f>INDEX('5. Registrere Transaksjoner'!$D$8:$D$1006,MATCH('Underlag HB'!A103,'5. Registrere Transaksjoner'!$B$8:$B$1006))</f>
        <v>0</v>
      </c>
      <c r="E103" s="72" t="str">
        <f>IFERROR(INDEX(Kontoplan!$E$6:$E$1048576,MATCH(B103,Kontoplan!$D$6:$D$125,0)),"")</f>
        <v/>
      </c>
      <c r="F103" s="308">
        <f>INDEX('5. Registrere Transaksjoner'!$E$8:$E$1006,MATCH('Underlag HB'!A103,'5. Registrere Transaksjoner'!$B$8:$B$1006,0))</f>
        <v>0</v>
      </c>
      <c r="G103" s="72">
        <f>INDEX('5. Registrere Transaksjoner'!$F$8:$F$1006,MATCH('Underlag HB'!A103,'5. Registrere Transaksjoner'!$B$8:$B$1006,0))</f>
        <v>0</v>
      </c>
      <c r="H103" s="309" t="str">
        <f t="shared" si="1"/>
        <v/>
      </c>
      <c r="I103" s="310">
        <f>INDEX('5. Registrere Transaksjoner'!$H$8:$H$1006,MATCH('Underlag HB'!A103,'5. Registrere Transaksjoner'!$B$8:$B$1006,0))</f>
        <v>0</v>
      </c>
      <c r="J103" s="72"/>
      <c r="K103" s="72"/>
    </row>
    <row r="104" spans="1:11" x14ac:dyDescent="0.25">
      <c r="A104" s="116">
        <f>'5. Registrere Transaksjoner'!B110</f>
        <v>103</v>
      </c>
      <c r="B104" s="72">
        <f>INDEX('5. Registrere Transaksjoner'!$I$8:$I$1006,MATCH('Underlag HB'!A104,'5. Registrere Transaksjoner'!$B$8:$B$1006))</f>
        <v>0</v>
      </c>
      <c r="C104" s="72">
        <f>INDEX('5. Registrere Transaksjoner'!$Q$8:$Q$1006,MATCH('Underlag HB'!A104,'5. Registrere Transaksjoner'!$B$8:$B$1006))</f>
        <v>0</v>
      </c>
      <c r="D104" s="307">
        <f>INDEX('5. Registrere Transaksjoner'!$D$8:$D$1006,MATCH('Underlag HB'!A104,'5. Registrere Transaksjoner'!$B$8:$B$1006))</f>
        <v>0</v>
      </c>
      <c r="E104" s="72" t="str">
        <f>IFERROR(INDEX(Kontoplan!$E$6:$E$1048576,MATCH(B104,Kontoplan!$D$6:$D$125,0)),"")</f>
        <v/>
      </c>
      <c r="F104" s="308">
        <f>INDEX('5. Registrere Transaksjoner'!$E$8:$E$1006,MATCH('Underlag HB'!A104,'5. Registrere Transaksjoner'!$B$8:$B$1006,0))</f>
        <v>0</v>
      </c>
      <c r="G104" s="72">
        <f>INDEX('5. Registrere Transaksjoner'!$F$8:$F$1006,MATCH('Underlag HB'!A104,'5. Registrere Transaksjoner'!$B$8:$B$1006,0))</f>
        <v>0</v>
      </c>
      <c r="H104" s="309" t="str">
        <f t="shared" si="1"/>
        <v/>
      </c>
      <c r="I104" s="310">
        <f>INDEX('5. Registrere Transaksjoner'!$H$8:$H$1006,MATCH('Underlag HB'!A104,'5. Registrere Transaksjoner'!$B$8:$B$1006,0))</f>
        <v>0</v>
      </c>
      <c r="J104" s="72"/>
      <c r="K104" s="72"/>
    </row>
    <row r="105" spans="1:11" x14ac:dyDescent="0.25">
      <c r="A105" s="116">
        <f>'5. Registrere Transaksjoner'!B111</f>
        <v>104</v>
      </c>
      <c r="B105" s="72">
        <f>INDEX('5. Registrere Transaksjoner'!$I$8:$I$1006,MATCH('Underlag HB'!A105,'5. Registrere Transaksjoner'!$B$8:$B$1006))</f>
        <v>0</v>
      </c>
      <c r="C105" s="72">
        <f>INDEX('5. Registrere Transaksjoner'!$Q$8:$Q$1006,MATCH('Underlag HB'!A105,'5. Registrere Transaksjoner'!$B$8:$B$1006))</f>
        <v>0</v>
      </c>
      <c r="D105" s="307">
        <f>INDEX('5. Registrere Transaksjoner'!$D$8:$D$1006,MATCH('Underlag HB'!A105,'5. Registrere Transaksjoner'!$B$8:$B$1006))</f>
        <v>0</v>
      </c>
      <c r="E105" s="72" t="str">
        <f>IFERROR(INDEX(Kontoplan!$E$6:$E$1048576,MATCH(B105,Kontoplan!$D$6:$D$125,0)),"")</f>
        <v/>
      </c>
      <c r="F105" s="308">
        <f>INDEX('5. Registrere Transaksjoner'!$E$8:$E$1006,MATCH('Underlag HB'!A105,'5. Registrere Transaksjoner'!$B$8:$B$1006,0))</f>
        <v>0</v>
      </c>
      <c r="G105" s="72">
        <f>INDEX('5. Registrere Transaksjoner'!$F$8:$F$1006,MATCH('Underlag HB'!A105,'5. Registrere Transaksjoner'!$B$8:$B$1006,0))</f>
        <v>0</v>
      </c>
      <c r="H105" s="309" t="str">
        <f t="shared" si="1"/>
        <v/>
      </c>
      <c r="I105" s="310">
        <f>INDEX('5. Registrere Transaksjoner'!$H$8:$H$1006,MATCH('Underlag HB'!A105,'5. Registrere Transaksjoner'!$B$8:$B$1006,0))</f>
        <v>0</v>
      </c>
      <c r="J105" s="72"/>
      <c r="K105" s="72"/>
    </row>
    <row r="106" spans="1:11" x14ac:dyDescent="0.25">
      <c r="A106" s="116">
        <f>'5. Registrere Transaksjoner'!B112</f>
        <v>105</v>
      </c>
      <c r="B106" s="72">
        <f>INDEX('5. Registrere Transaksjoner'!$I$8:$I$1006,MATCH('Underlag HB'!A106,'5. Registrere Transaksjoner'!$B$8:$B$1006))</f>
        <v>0</v>
      </c>
      <c r="C106" s="72">
        <f>INDEX('5. Registrere Transaksjoner'!$Q$8:$Q$1006,MATCH('Underlag HB'!A106,'5. Registrere Transaksjoner'!$B$8:$B$1006))</f>
        <v>0</v>
      </c>
      <c r="D106" s="307">
        <f>INDEX('5. Registrere Transaksjoner'!$D$8:$D$1006,MATCH('Underlag HB'!A106,'5. Registrere Transaksjoner'!$B$8:$B$1006))</f>
        <v>0</v>
      </c>
      <c r="E106" s="72" t="str">
        <f>IFERROR(INDEX(Kontoplan!$E$6:$E$1048576,MATCH(B106,Kontoplan!$D$6:$D$125,0)),"")</f>
        <v/>
      </c>
      <c r="F106" s="308">
        <f>INDEX('5. Registrere Transaksjoner'!$E$8:$E$1006,MATCH('Underlag HB'!A106,'5. Registrere Transaksjoner'!$B$8:$B$1006,0))</f>
        <v>0</v>
      </c>
      <c r="G106" s="72">
        <f>INDEX('5. Registrere Transaksjoner'!$F$8:$F$1006,MATCH('Underlag HB'!A106,'5. Registrere Transaksjoner'!$B$8:$B$1006,0))</f>
        <v>0</v>
      </c>
      <c r="H106" s="309" t="str">
        <f t="shared" si="1"/>
        <v/>
      </c>
      <c r="I106" s="310">
        <f>INDEX('5. Registrere Transaksjoner'!$H$8:$H$1006,MATCH('Underlag HB'!A106,'5. Registrere Transaksjoner'!$B$8:$B$1006,0))</f>
        <v>0</v>
      </c>
      <c r="J106" s="72"/>
      <c r="K106" s="72"/>
    </row>
    <row r="107" spans="1:11" x14ac:dyDescent="0.25">
      <c r="A107" s="116">
        <f>'5. Registrere Transaksjoner'!B113</f>
        <v>106</v>
      </c>
      <c r="B107" s="72">
        <f>INDEX('5. Registrere Transaksjoner'!$I$8:$I$1006,MATCH('Underlag HB'!A107,'5. Registrere Transaksjoner'!$B$8:$B$1006))</f>
        <v>0</v>
      </c>
      <c r="C107" s="72">
        <f>INDEX('5. Registrere Transaksjoner'!$Q$8:$Q$1006,MATCH('Underlag HB'!A107,'5. Registrere Transaksjoner'!$B$8:$B$1006))</f>
        <v>0</v>
      </c>
      <c r="D107" s="307">
        <f>INDEX('5. Registrere Transaksjoner'!$D$8:$D$1006,MATCH('Underlag HB'!A107,'5. Registrere Transaksjoner'!$B$8:$B$1006))</f>
        <v>0</v>
      </c>
      <c r="E107" s="72" t="str">
        <f>IFERROR(INDEX(Kontoplan!$E$6:$E$1048576,MATCH(B107,Kontoplan!$D$6:$D$125,0)),"")</f>
        <v/>
      </c>
      <c r="F107" s="308">
        <f>INDEX('5. Registrere Transaksjoner'!$E$8:$E$1006,MATCH('Underlag HB'!A107,'5. Registrere Transaksjoner'!$B$8:$B$1006,0))</f>
        <v>0</v>
      </c>
      <c r="G107" s="72">
        <f>INDEX('5. Registrere Transaksjoner'!$F$8:$F$1006,MATCH('Underlag HB'!A107,'5. Registrere Transaksjoner'!$B$8:$B$1006,0))</f>
        <v>0</v>
      </c>
      <c r="H107" s="309" t="str">
        <f t="shared" si="1"/>
        <v/>
      </c>
      <c r="I107" s="310">
        <f>INDEX('5. Registrere Transaksjoner'!$H$8:$H$1006,MATCH('Underlag HB'!A107,'5. Registrere Transaksjoner'!$B$8:$B$1006,0))</f>
        <v>0</v>
      </c>
      <c r="J107" s="72"/>
      <c r="K107" s="72"/>
    </row>
    <row r="108" spans="1:11" x14ac:dyDescent="0.25">
      <c r="A108" s="116">
        <f>'5. Registrere Transaksjoner'!B114</f>
        <v>107</v>
      </c>
      <c r="B108" s="72">
        <f>INDEX('5. Registrere Transaksjoner'!$I$8:$I$1006,MATCH('Underlag HB'!A108,'5. Registrere Transaksjoner'!$B$8:$B$1006))</f>
        <v>0</v>
      </c>
      <c r="C108" s="72">
        <f>INDEX('5. Registrere Transaksjoner'!$Q$8:$Q$1006,MATCH('Underlag HB'!A108,'5. Registrere Transaksjoner'!$B$8:$B$1006))</f>
        <v>0</v>
      </c>
      <c r="D108" s="307">
        <f>INDEX('5. Registrere Transaksjoner'!$D$8:$D$1006,MATCH('Underlag HB'!A108,'5. Registrere Transaksjoner'!$B$8:$B$1006))</f>
        <v>0</v>
      </c>
      <c r="E108" s="72" t="str">
        <f>IFERROR(INDEX(Kontoplan!$E$6:$E$1048576,MATCH(B108,Kontoplan!$D$6:$D$125,0)),"")</f>
        <v/>
      </c>
      <c r="F108" s="308">
        <f>INDEX('5. Registrere Transaksjoner'!$E$8:$E$1006,MATCH('Underlag HB'!A108,'5. Registrere Transaksjoner'!$B$8:$B$1006,0))</f>
        <v>0</v>
      </c>
      <c r="G108" s="72">
        <f>INDEX('5. Registrere Transaksjoner'!$F$8:$F$1006,MATCH('Underlag HB'!A108,'5. Registrere Transaksjoner'!$B$8:$B$1006,0))</f>
        <v>0</v>
      </c>
      <c r="H108" s="309" t="str">
        <f t="shared" si="1"/>
        <v/>
      </c>
      <c r="I108" s="310">
        <f>INDEX('5. Registrere Transaksjoner'!$H$8:$H$1006,MATCH('Underlag HB'!A108,'5. Registrere Transaksjoner'!$B$8:$B$1006,0))</f>
        <v>0</v>
      </c>
      <c r="J108" s="72"/>
      <c r="K108" s="72"/>
    </row>
    <row r="109" spans="1:11" x14ac:dyDescent="0.25">
      <c r="A109" s="116">
        <f>'5. Registrere Transaksjoner'!B115</f>
        <v>108</v>
      </c>
      <c r="B109" s="72">
        <f>INDEX('5. Registrere Transaksjoner'!$I$8:$I$1006,MATCH('Underlag HB'!A109,'5. Registrere Transaksjoner'!$B$8:$B$1006))</f>
        <v>0</v>
      </c>
      <c r="C109" s="72">
        <f>INDEX('5. Registrere Transaksjoner'!$Q$8:$Q$1006,MATCH('Underlag HB'!A109,'5. Registrere Transaksjoner'!$B$8:$B$1006))</f>
        <v>0</v>
      </c>
      <c r="D109" s="307">
        <f>INDEX('5. Registrere Transaksjoner'!$D$8:$D$1006,MATCH('Underlag HB'!A109,'5. Registrere Transaksjoner'!$B$8:$B$1006))</f>
        <v>0</v>
      </c>
      <c r="E109" s="72" t="str">
        <f>IFERROR(INDEX(Kontoplan!$E$6:$E$1048576,MATCH(B109,Kontoplan!$D$6:$D$125,0)),"")</f>
        <v/>
      </c>
      <c r="F109" s="308">
        <f>INDEX('5. Registrere Transaksjoner'!$E$8:$E$1006,MATCH('Underlag HB'!A109,'5. Registrere Transaksjoner'!$B$8:$B$1006,0))</f>
        <v>0</v>
      </c>
      <c r="G109" s="72">
        <f>INDEX('5. Registrere Transaksjoner'!$F$8:$F$1006,MATCH('Underlag HB'!A109,'5. Registrere Transaksjoner'!$B$8:$B$1006,0))</f>
        <v>0</v>
      </c>
      <c r="H109" s="309" t="str">
        <f t="shared" si="1"/>
        <v/>
      </c>
      <c r="I109" s="310">
        <f>INDEX('5. Registrere Transaksjoner'!$H$8:$H$1006,MATCH('Underlag HB'!A109,'5. Registrere Transaksjoner'!$B$8:$B$1006,0))</f>
        <v>0</v>
      </c>
      <c r="J109" s="72"/>
      <c r="K109" s="72"/>
    </row>
    <row r="110" spans="1:11" x14ac:dyDescent="0.25">
      <c r="A110" s="116">
        <f>'5. Registrere Transaksjoner'!B116</f>
        <v>109</v>
      </c>
      <c r="B110" s="72">
        <f>INDEX('5. Registrere Transaksjoner'!$I$8:$I$1006,MATCH('Underlag HB'!A110,'5. Registrere Transaksjoner'!$B$8:$B$1006))</f>
        <v>0</v>
      </c>
      <c r="C110" s="72">
        <f>INDEX('5. Registrere Transaksjoner'!$Q$8:$Q$1006,MATCH('Underlag HB'!A110,'5. Registrere Transaksjoner'!$B$8:$B$1006))</f>
        <v>0</v>
      </c>
      <c r="D110" s="307">
        <f>INDEX('5. Registrere Transaksjoner'!$D$8:$D$1006,MATCH('Underlag HB'!A110,'5. Registrere Transaksjoner'!$B$8:$B$1006))</f>
        <v>0</v>
      </c>
      <c r="E110" s="72" t="str">
        <f>IFERROR(INDEX(Kontoplan!$E$6:$E$1048576,MATCH(B110,Kontoplan!$D$6:$D$125,0)),"")</f>
        <v/>
      </c>
      <c r="F110" s="308">
        <f>INDEX('5. Registrere Transaksjoner'!$E$8:$E$1006,MATCH('Underlag HB'!A110,'5. Registrere Transaksjoner'!$B$8:$B$1006,0))</f>
        <v>0</v>
      </c>
      <c r="G110" s="72">
        <f>INDEX('5. Registrere Transaksjoner'!$F$8:$F$1006,MATCH('Underlag HB'!A110,'5. Registrere Transaksjoner'!$B$8:$B$1006,0))</f>
        <v>0</v>
      </c>
      <c r="H110" s="309" t="str">
        <f t="shared" si="1"/>
        <v/>
      </c>
      <c r="I110" s="310">
        <f>INDEX('5. Registrere Transaksjoner'!$H$8:$H$1006,MATCH('Underlag HB'!A110,'5. Registrere Transaksjoner'!$B$8:$B$1006,0))</f>
        <v>0</v>
      </c>
      <c r="J110" s="72"/>
      <c r="K110" s="72"/>
    </row>
    <row r="111" spans="1:11" x14ac:dyDescent="0.25">
      <c r="A111" s="116">
        <f>'5. Registrere Transaksjoner'!B117</f>
        <v>110</v>
      </c>
      <c r="B111" s="72">
        <f>INDEX('5. Registrere Transaksjoner'!$I$8:$I$1006,MATCH('Underlag HB'!A111,'5. Registrere Transaksjoner'!$B$8:$B$1006))</f>
        <v>0</v>
      </c>
      <c r="C111" s="72">
        <f>INDEX('5. Registrere Transaksjoner'!$Q$8:$Q$1006,MATCH('Underlag HB'!A111,'5. Registrere Transaksjoner'!$B$8:$B$1006))</f>
        <v>0</v>
      </c>
      <c r="D111" s="307">
        <f>INDEX('5. Registrere Transaksjoner'!$D$8:$D$1006,MATCH('Underlag HB'!A111,'5. Registrere Transaksjoner'!$B$8:$B$1006))</f>
        <v>0</v>
      </c>
      <c r="E111" s="72" t="str">
        <f>IFERROR(INDEX(Kontoplan!$E$6:$E$1048576,MATCH(B111,Kontoplan!$D$6:$D$125,0)),"")</f>
        <v/>
      </c>
      <c r="F111" s="308">
        <f>INDEX('5. Registrere Transaksjoner'!$E$8:$E$1006,MATCH('Underlag HB'!A111,'5. Registrere Transaksjoner'!$B$8:$B$1006,0))</f>
        <v>0</v>
      </c>
      <c r="G111" s="72">
        <f>INDEX('5. Registrere Transaksjoner'!$F$8:$F$1006,MATCH('Underlag HB'!A111,'5. Registrere Transaksjoner'!$B$8:$B$1006,0))</f>
        <v>0</v>
      </c>
      <c r="H111" s="309" t="str">
        <f t="shared" si="1"/>
        <v/>
      </c>
      <c r="I111" s="310">
        <f>INDEX('5. Registrere Transaksjoner'!$H$8:$H$1006,MATCH('Underlag HB'!A111,'5. Registrere Transaksjoner'!$B$8:$B$1006,0))</f>
        <v>0</v>
      </c>
      <c r="J111" s="72"/>
      <c r="K111" s="72"/>
    </row>
    <row r="112" spans="1:11" x14ac:dyDescent="0.25">
      <c r="A112" s="116">
        <f>'5. Registrere Transaksjoner'!B118</f>
        <v>111</v>
      </c>
      <c r="B112" s="72">
        <f>INDEX('5. Registrere Transaksjoner'!$I$8:$I$1006,MATCH('Underlag HB'!A112,'5. Registrere Transaksjoner'!$B$8:$B$1006))</f>
        <v>0</v>
      </c>
      <c r="C112" s="72">
        <f>INDEX('5. Registrere Transaksjoner'!$Q$8:$Q$1006,MATCH('Underlag HB'!A112,'5. Registrere Transaksjoner'!$B$8:$B$1006))</f>
        <v>0</v>
      </c>
      <c r="D112" s="307">
        <f>INDEX('5. Registrere Transaksjoner'!$D$8:$D$1006,MATCH('Underlag HB'!A112,'5. Registrere Transaksjoner'!$B$8:$B$1006))</f>
        <v>0</v>
      </c>
      <c r="E112" s="72" t="str">
        <f>IFERROR(INDEX(Kontoplan!$E$6:$E$1048576,MATCH(B112,Kontoplan!$D$6:$D$125,0)),"")</f>
        <v/>
      </c>
      <c r="F112" s="308">
        <f>INDEX('5. Registrere Transaksjoner'!$E$8:$E$1006,MATCH('Underlag HB'!A112,'5. Registrere Transaksjoner'!$B$8:$B$1006,0))</f>
        <v>0</v>
      </c>
      <c r="G112" s="72">
        <f>INDEX('5. Registrere Transaksjoner'!$F$8:$F$1006,MATCH('Underlag HB'!A112,'5. Registrere Transaksjoner'!$B$8:$B$1006,0))</f>
        <v>0</v>
      </c>
      <c r="H112" s="309" t="str">
        <f t="shared" si="1"/>
        <v/>
      </c>
      <c r="I112" s="310">
        <f>INDEX('5. Registrere Transaksjoner'!$H$8:$H$1006,MATCH('Underlag HB'!A112,'5. Registrere Transaksjoner'!$B$8:$B$1006,0))</f>
        <v>0</v>
      </c>
      <c r="J112" s="72"/>
      <c r="K112" s="72"/>
    </row>
    <row r="113" spans="1:11" x14ac:dyDescent="0.25">
      <c r="A113" s="116">
        <f>'5. Registrere Transaksjoner'!B119</f>
        <v>112</v>
      </c>
      <c r="B113" s="72">
        <f>INDEX('5. Registrere Transaksjoner'!$I$8:$I$1006,MATCH('Underlag HB'!A113,'5. Registrere Transaksjoner'!$B$8:$B$1006))</f>
        <v>0</v>
      </c>
      <c r="C113" s="72">
        <f>INDEX('5. Registrere Transaksjoner'!$Q$8:$Q$1006,MATCH('Underlag HB'!A113,'5. Registrere Transaksjoner'!$B$8:$B$1006))</f>
        <v>0</v>
      </c>
      <c r="D113" s="307">
        <f>INDEX('5. Registrere Transaksjoner'!$D$8:$D$1006,MATCH('Underlag HB'!A113,'5. Registrere Transaksjoner'!$B$8:$B$1006))</f>
        <v>0</v>
      </c>
      <c r="E113" s="72" t="str">
        <f>IFERROR(INDEX(Kontoplan!$E$6:$E$1048576,MATCH(B113,Kontoplan!$D$6:$D$125,0)),"")</f>
        <v/>
      </c>
      <c r="F113" s="308">
        <f>INDEX('5. Registrere Transaksjoner'!$E$8:$E$1006,MATCH('Underlag HB'!A113,'5. Registrere Transaksjoner'!$B$8:$B$1006,0))</f>
        <v>0</v>
      </c>
      <c r="G113" s="72">
        <f>INDEX('5. Registrere Transaksjoner'!$F$8:$F$1006,MATCH('Underlag HB'!A113,'5. Registrere Transaksjoner'!$B$8:$B$1006,0))</f>
        <v>0</v>
      </c>
      <c r="H113" s="309" t="str">
        <f t="shared" si="1"/>
        <v/>
      </c>
      <c r="I113" s="310">
        <f>INDEX('5. Registrere Transaksjoner'!$H$8:$H$1006,MATCH('Underlag HB'!A113,'5. Registrere Transaksjoner'!$B$8:$B$1006,0))</f>
        <v>0</v>
      </c>
      <c r="J113" s="72"/>
      <c r="K113" s="72"/>
    </row>
    <row r="114" spans="1:11" x14ac:dyDescent="0.25">
      <c r="A114" s="116">
        <f>'5. Registrere Transaksjoner'!B120</f>
        <v>113</v>
      </c>
      <c r="B114" s="72">
        <f>INDEX('5. Registrere Transaksjoner'!$I$8:$I$1006,MATCH('Underlag HB'!A114,'5. Registrere Transaksjoner'!$B$8:$B$1006))</f>
        <v>0</v>
      </c>
      <c r="C114" s="72">
        <f>INDEX('5. Registrere Transaksjoner'!$Q$8:$Q$1006,MATCH('Underlag HB'!A114,'5. Registrere Transaksjoner'!$B$8:$B$1006))</f>
        <v>0</v>
      </c>
      <c r="D114" s="307">
        <f>INDEX('5. Registrere Transaksjoner'!$D$8:$D$1006,MATCH('Underlag HB'!A114,'5. Registrere Transaksjoner'!$B$8:$B$1006))</f>
        <v>0</v>
      </c>
      <c r="E114" s="72" t="str">
        <f>IFERROR(INDEX(Kontoplan!$E$6:$E$1048576,MATCH(B114,Kontoplan!$D$6:$D$125,0)),"")</f>
        <v/>
      </c>
      <c r="F114" s="308">
        <f>INDEX('5. Registrere Transaksjoner'!$E$8:$E$1006,MATCH('Underlag HB'!A114,'5. Registrere Transaksjoner'!$B$8:$B$1006,0))</f>
        <v>0</v>
      </c>
      <c r="G114" s="72">
        <f>INDEX('5. Registrere Transaksjoner'!$F$8:$F$1006,MATCH('Underlag HB'!A114,'5. Registrere Transaksjoner'!$B$8:$B$1006,0))</f>
        <v>0</v>
      </c>
      <c r="H114" s="309" t="str">
        <f t="shared" si="1"/>
        <v/>
      </c>
      <c r="I114" s="310">
        <f>INDEX('5. Registrere Transaksjoner'!$H$8:$H$1006,MATCH('Underlag HB'!A114,'5. Registrere Transaksjoner'!$B$8:$B$1006,0))</f>
        <v>0</v>
      </c>
      <c r="J114" s="72"/>
      <c r="K114" s="72"/>
    </row>
    <row r="115" spans="1:11" x14ac:dyDescent="0.25">
      <c r="A115" s="116">
        <f>'5. Registrere Transaksjoner'!B121</f>
        <v>114</v>
      </c>
      <c r="B115" s="72">
        <f>INDEX('5. Registrere Transaksjoner'!$I$8:$I$1006,MATCH('Underlag HB'!A115,'5. Registrere Transaksjoner'!$B$8:$B$1006))</f>
        <v>0</v>
      </c>
      <c r="C115" s="72">
        <f>INDEX('5. Registrere Transaksjoner'!$Q$8:$Q$1006,MATCH('Underlag HB'!A115,'5. Registrere Transaksjoner'!$B$8:$B$1006))</f>
        <v>0</v>
      </c>
      <c r="D115" s="307">
        <f>INDEX('5. Registrere Transaksjoner'!$D$8:$D$1006,MATCH('Underlag HB'!A115,'5. Registrere Transaksjoner'!$B$8:$B$1006))</f>
        <v>0</v>
      </c>
      <c r="E115" s="72" t="str">
        <f>IFERROR(INDEX(Kontoplan!$E$6:$E$1048576,MATCH(B115,Kontoplan!$D$6:$D$125,0)),"")</f>
        <v/>
      </c>
      <c r="F115" s="308">
        <f>INDEX('5. Registrere Transaksjoner'!$E$8:$E$1006,MATCH('Underlag HB'!A115,'5. Registrere Transaksjoner'!$B$8:$B$1006,0))</f>
        <v>0</v>
      </c>
      <c r="G115" s="72">
        <f>INDEX('5. Registrere Transaksjoner'!$F$8:$F$1006,MATCH('Underlag HB'!A115,'5. Registrere Transaksjoner'!$B$8:$B$1006,0))</f>
        <v>0</v>
      </c>
      <c r="H115" s="309" t="str">
        <f t="shared" si="1"/>
        <v/>
      </c>
      <c r="I115" s="310">
        <f>INDEX('5. Registrere Transaksjoner'!$H$8:$H$1006,MATCH('Underlag HB'!A115,'5. Registrere Transaksjoner'!$B$8:$B$1006,0))</f>
        <v>0</v>
      </c>
      <c r="J115" s="72"/>
      <c r="K115" s="72"/>
    </row>
    <row r="116" spans="1:11" x14ac:dyDescent="0.25">
      <c r="A116" s="116">
        <f>'5. Registrere Transaksjoner'!B122</f>
        <v>115</v>
      </c>
      <c r="B116" s="72">
        <f>INDEX('5. Registrere Transaksjoner'!$I$8:$I$1006,MATCH('Underlag HB'!A116,'5. Registrere Transaksjoner'!$B$8:$B$1006))</f>
        <v>0</v>
      </c>
      <c r="C116" s="72">
        <f>INDEX('5. Registrere Transaksjoner'!$Q$8:$Q$1006,MATCH('Underlag HB'!A116,'5. Registrere Transaksjoner'!$B$8:$B$1006))</f>
        <v>0</v>
      </c>
      <c r="D116" s="307">
        <f>INDEX('5. Registrere Transaksjoner'!$D$8:$D$1006,MATCH('Underlag HB'!A116,'5. Registrere Transaksjoner'!$B$8:$B$1006))</f>
        <v>0</v>
      </c>
      <c r="E116" s="72" t="str">
        <f>IFERROR(INDEX(Kontoplan!$E$6:$E$1048576,MATCH(B116,Kontoplan!$D$6:$D$125,0)),"")</f>
        <v/>
      </c>
      <c r="F116" s="308">
        <f>INDEX('5. Registrere Transaksjoner'!$E$8:$E$1006,MATCH('Underlag HB'!A116,'5. Registrere Transaksjoner'!$B$8:$B$1006,0))</f>
        <v>0</v>
      </c>
      <c r="G116" s="72">
        <f>INDEX('5. Registrere Transaksjoner'!$F$8:$F$1006,MATCH('Underlag HB'!A116,'5. Registrere Transaksjoner'!$B$8:$B$1006,0))</f>
        <v>0</v>
      </c>
      <c r="H116" s="309" t="str">
        <f t="shared" si="1"/>
        <v/>
      </c>
      <c r="I116" s="310">
        <f>INDEX('5. Registrere Transaksjoner'!$H$8:$H$1006,MATCH('Underlag HB'!A116,'5. Registrere Transaksjoner'!$B$8:$B$1006,0))</f>
        <v>0</v>
      </c>
      <c r="J116" s="72"/>
      <c r="K116" s="72"/>
    </row>
    <row r="117" spans="1:11" x14ac:dyDescent="0.25">
      <c r="A117" s="116">
        <f>'5. Registrere Transaksjoner'!B123</f>
        <v>116</v>
      </c>
      <c r="B117" s="72">
        <f>INDEX('5. Registrere Transaksjoner'!$I$8:$I$1006,MATCH('Underlag HB'!A117,'5. Registrere Transaksjoner'!$B$8:$B$1006))</f>
        <v>0</v>
      </c>
      <c r="C117" s="72">
        <f>INDEX('5. Registrere Transaksjoner'!$Q$8:$Q$1006,MATCH('Underlag HB'!A117,'5. Registrere Transaksjoner'!$B$8:$B$1006))</f>
        <v>0</v>
      </c>
      <c r="D117" s="307">
        <f>INDEX('5. Registrere Transaksjoner'!$D$8:$D$1006,MATCH('Underlag HB'!A117,'5. Registrere Transaksjoner'!$B$8:$B$1006))</f>
        <v>0</v>
      </c>
      <c r="E117" s="72" t="str">
        <f>IFERROR(INDEX(Kontoplan!$E$6:$E$1048576,MATCH(B117,Kontoplan!$D$6:$D$125,0)),"")</f>
        <v/>
      </c>
      <c r="F117" s="308">
        <f>INDEX('5. Registrere Transaksjoner'!$E$8:$E$1006,MATCH('Underlag HB'!A117,'5. Registrere Transaksjoner'!$B$8:$B$1006,0))</f>
        <v>0</v>
      </c>
      <c r="G117" s="72">
        <f>INDEX('5. Registrere Transaksjoner'!$F$8:$F$1006,MATCH('Underlag HB'!A117,'5. Registrere Transaksjoner'!$B$8:$B$1006,0))</f>
        <v>0</v>
      </c>
      <c r="H117" s="309" t="str">
        <f t="shared" si="1"/>
        <v/>
      </c>
      <c r="I117" s="310">
        <f>INDEX('5. Registrere Transaksjoner'!$H$8:$H$1006,MATCH('Underlag HB'!A117,'5. Registrere Transaksjoner'!$B$8:$B$1006,0))</f>
        <v>0</v>
      </c>
      <c r="J117" s="72"/>
      <c r="K117" s="72"/>
    </row>
    <row r="118" spans="1:11" x14ac:dyDescent="0.25">
      <c r="A118" s="116">
        <f>'5. Registrere Transaksjoner'!B124</f>
        <v>117</v>
      </c>
      <c r="B118" s="72">
        <f>INDEX('5. Registrere Transaksjoner'!$I$8:$I$1006,MATCH('Underlag HB'!A118,'5. Registrere Transaksjoner'!$B$8:$B$1006))</f>
        <v>0</v>
      </c>
      <c r="C118" s="72">
        <f>INDEX('5. Registrere Transaksjoner'!$Q$8:$Q$1006,MATCH('Underlag HB'!A118,'5. Registrere Transaksjoner'!$B$8:$B$1006))</f>
        <v>0</v>
      </c>
      <c r="D118" s="307">
        <f>INDEX('5. Registrere Transaksjoner'!$D$8:$D$1006,MATCH('Underlag HB'!A118,'5. Registrere Transaksjoner'!$B$8:$B$1006))</f>
        <v>0</v>
      </c>
      <c r="E118" s="72" t="str">
        <f>IFERROR(INDEX(Kontoplan!$E$6:$E$1048576,MATCH(B118,Kontoplan!$D$6:$D$125,0)),"")</f>
        <v/>
      </c>
      <c r="F118" s="308">
        <f>INDEX('5. Registrere Transaksjoner'!$E$8:$E$1006,MATCH('Underlag HB'!A118,'5. Registrere Transaksjoner'!$B$8:$B$1006,0))</f>
        <v>0</v>
      </c>
      <c r="G118" s="72">
        <f>INDEX('5. Registrere Transaksjoner'!$F$8:$F$1006,MATCH('Underlag HB'!A118,'5. Registrere Transaksjoner'!$B$8:$B$1006,0))</f>
        <v>0</v>
      </c>
      <c r="H118" s="309" t="str">
        <f t="shared" si="1"/>
        <v/>
      </c>
      <c r="I118" s="310">
        <f>INDEX('5. Registrere Transaksjoner'!$H$8:$H$1006,MATCH('Underlag HB'!A118,'5. Registrere Transaksjoner'!$B$8:$B$1006,0))</f>
        <v>0</v>
      </c>
      <c r="J118" s="72"/>
      <c r="K118" s="72"/>
    </row>
    <row r="119" spans="1:11" x14ac:dyDescent="0.25">
      <c r="A119" s="116">
        <f>'5. Registrere Transaksjoner'!B125</f>
        <v>118</v>
      </c>
      <c r="B119" s="72">
        <f>INDEX('5. Registrere Transaksjoner'!$I$8:$I$1006,MATCH('Underlag HB'!A119,'5. Registrere Transaksjoner'!$B$8:$B$1006))</f>
        <v>0</v>
      </c>
      <c r="C119" s="72">
        <f>INDEX('5. Registrere Transaksjoner'!$Q$8:$Q$1006,MATCH('Underlag HB'!A119,'5. Registrere Transaksjoner'!$B$8:$B$1006))</f>
        <v>0</v>
      </c>
      <c r="D119" s="307">
        <f>INDEX('5. Registrere Transaksjoner'!$D$8:$D$1006,MATCH('Underlag HB'!A119,'5. Registrere Transaksjoner'!$B$8:$B$1006))</f>
        <v>0</v>
      </c>
      <c r="E119" s="72" t="str">
        <f>IFERROR(INDEX(Kontoplan!$E$6:$E$1048576,MATCH(B119,Kontoplan!$D$6:$D$125,0)),"")</f>
        <v/>
      </c>
      <c r="F119" s="308">
        <f>INDEX('5. Registrere Transaksjoner'!$E$8:$E$1006,MATCH('Underlag HB'!A119,'5. Registrere Transaksjoner'!$B$8:$B$1006,0))</f>
        <v>0</v>
      </c>
      <c r="G119" s="72">
        <f>INDEX('5. Registrere Transaksjoner'!$F$8:$F$1006,MATCH('Underlag HB'!A119,'5. Registrere Transaksjoner'!$B$8:$B$1006,0))</f>
        <v>0</v>
      </c>
      <c r="H119" s="309" t="str">
        <f t="shared" si="1"/>
        <v/>
      </c>
      <c r="I119" s="310">
        <f>INDEX('5. Registrere Transaksjoner'!$H$8:$H$1006,MATCH('Underlag HB'!A119,'5. Registrere Transaksjoner'!$B$8:$B$1006,0))</f>
        <v>0</v>
      </c>
      <c r="J119" s="72"/>
      <c r="K119" s="72"/>
    </row>
    <row r="120" spans="1:11" x14ac:dyDescent="0.25">
      <c r="A120" s="116">
        <f>'5. Registrere Transaksjoner'!B126</f>
        <v>119</v>
      </c>
      <c r="B120" s="72">
        <f>INDEX('5. Registrere Transaksjoner'!$I$8:$I$1006,MATCH('Underlag HB'!A120,'5. Registrere Transaksjoner'!$B$8:$B$1006))</f>
        <v>0</v>
      </c>
      <c r="C120" s="72">
        <f>INDEX('5. Registrere Transaksjoner'!$Q$8:$Q$1006,MATCH('Underlag HB'!A120,'5. Registrere Transaksjoner'!$B$8:$B$1006))</f>
        <v>0</v>
      </c>
      <c r="D120" s="307">
        <f>INDEX('5. Registrere Transaksjoner'!$D$8:$D$1006,MATCH('Underlag HB'!A120,'5. Registrere Transaksjoner'!$B$8:$B$1006))</f>
        <v>0</v>
      </c>
      <c r="E120" s="72" t="str">
        <f>IFERROR(INDEX(Kontoplan!$E$6:$E$1048576,MATCH(B120,Kontoplan!$D$6:$D$125,0)),"")</f>
        <v/>
      </c>
      <c r="F120" s="308">
        <f>INDEX('5. Registrere Transaksjoner'!$E$8:$E$1006,MATCH('Underlag HB'!A120,'5. Registrere Transaksjoner'!$B$8:$B$1006,0))</f>
        <v>0</v>
      </c>
      <c r="G120" s="72">
        <f>INDEX('5. Registrere Transaksjoner'!$F$8:$F$1006,MATCH('Underlag HB'!A120,'5. Registrere Transaksjoner'!$B$8:$B$1006,0))</f>
        <v>0</v>
      </c>
      <c r="H120" s="309" t="str">
        <f t="shared" si="1"/>
        <v/>
      </c>
      <c r="I120" s="310">
        <f>INDEX('5. Registrere Transaksjoner'!$H$8:$H$1006,MATCH('Underlag HB'!A120,'5. Registrere Transaksjoner'!$B$8:$B$1006,0))</f>
        <v>0</v>
      </c>
      <c r="J120" s="72"/>
      <c r="K120" s="72"/>
    </row>
    <row r="121" spans="1:11" x14ac:dyDescent="0.25">
      <c r="A121" s="116">
        <f>'5. Registrere Transaksjoner'!B127</f>
        <v>120</v>
      </c>
      <c r="B121" s="72">
        <f>INDEX('5. Registrere Transaksjoner'!$I$8:$I$1006,MATCH('Underlag HB'!A121,'5. Registrere Transaksjoner'!$B$8:$B$1006))</f>
        <v>0</v>
      </c>
      <c r="C121" s="72">
        <f>INDEX('5. Registrere Transaksjoner'!$Q$8:$Q$1006,MATCH('Underlag HB'!A121,'5. Registrere Transaksjoner'!$B$8:$B$1006))</f>
        <v>0</v>
      </c>
      <c r="D121" s="307">
        <f>INDEX('5. Registrere Transaksjoner'!$D$8:$D$1006,MATCH('Underlag HB'!A121,'5. Registrere Transaksjoner'!$B$8:$B$1006))</f>
        <v>0</v>
      </c>
      <c r="E121" s="72" t="str">
        <f>IFERROR(INDEX(Kontoplan!$E$6:$E$1048576,MATCH(B121,Kontoplan!$D$6:$D$125,0)),"")</f>
        <v/>
      </c>
      <c r="F121" s="308">
        <f>INDEX('5. Registrere Transaksjoner'!$E$8:$E$1006,MATCH('Underlag HB'!A121,'5. Registrere Transaksjoner'!$B$8:$B$1006,0))</f>
        <v>0</v>
      </c>
      <c r="G121" s="72">
        <f>INDEX('5. Registrere Transaksjoner'!$F$8:$F$1006,MATCH('Underlag HB'!A121,'5. Registrere Transaksjoner'!$B$8:$B$1006,0))</f>
        <v>0</v>
      </c>
      <c r="H121" s="309" t="str">
        <f t="shared" si="1"/>
        <v/>
      </c>
      <c r="I121" s="310">
        <f>INDEX('5. Registrere Transaksjoner'!$H$8:$H$1006,MATCH('Underlag HB'!A121,'5. Registrere Transaksjoner'!$B$8:$B$1006,0))</f>
        <v>0</v>
      </c>
      <c r="J121" s="72"/>
      <c r="K121" s="72"/>
    </row>
    <row r="122" spans="1:11" x14ac:dyDescent="0.25">
      <c r="A122" s="116">
        <f>'5. Registrere Transaksjoner'!B128</f>
        <v>121</v>
      </c>
      <c r="B122" s="72">
        <f>INDEX('5. Registrere Transaksjoner'!$I$8:$I$1006,MATCH('Underlag HB'!A122,'5. Registrere Transaksjoner'!$B$8:$B$1006))</f>
        <v>0</v>
      </c>
      <c r="C122" s="72">
        <f>INDEX('5. Registrere Transaksjoner'!$Q$8:$Q$1006,MATCH('Underlag HB'!A122,'5. Registrere Transaksjoner'!$B$8:$B$1006))</f>
        <v>0</v>
      </c>
      <c r="D122" s="307">
        <f>INDEX('5. Registrere Transaksjoner'!$D$8:$D$1006,MATCH('Underlag HB'!A122,'5. Registrere Transaksjoner'!$B$8:$B$1006))</f>
        <v>0</v>
      </c>
      <c r="E122" s="72" t="str">
        <f>IFERROR(INDEX(Kontoplan!$E$6:$E$1048576,MATCH(B122,Kontoplan!$D$6:$D$125,0)),"")</f>
        <v/>
      </c>
      <c r="F122" s="308">
        <f>INDEX('5. Registrere Transaksjoner'!$E$8:$E$1006,MATCH('Underlag HB'!A122,'5. Registrere Transaksjoner'!$B$8:$B$1006,0))</f>
        <v>0</v>
      </c>
      <c r="G122" s="72">
        <f>INDEX('5. Registrere Transaksjoner'!$F$8:$F$1006,MATCH('Underlag HB'!A122,'5. Registrere Transaksjoner'!$B$8:$B$1006,0))</f>
        <v>0</v>
      </c>
      <c r="H122" s="309" t="str">
        <f t="shared" si="1"/>
        <v/>
      </c>
      <c r="I122" s="310">
        <f>INDEX('5. Registrere Transaksjoner'!$H$8:$H$1006,MATCH('Underlag HB'!A122,'5. Registrere Transaksjoner'!$B$8:$B$1006,0))</f>
        <v>0</v>
      </c>
      <c r="J122" s="72"/>
      <c r="K122" s="72"/>
    </row>
    <row r="123" spans="1:11" x14ac:dyDescent="0.25">
      <c r="A123" s="116">
        <f>'5. Registrere Transaksjoner'!B129</f>
        <v>122</v>
      </c>
      <c r="B123" s="72">
        <f>INDEX('5. Registrere Transaksjoner'!$I$8:$I$1006,MATCH('Underlag HB'!A123,'5. Registrere Transaksjoner'!$B$8:$B$1006))</f>
        <v>0</v>
      </c>
      <c r="C123" s="72">
        <f>INDEX('5. Registrere Transaksjoner'!$Q$8:$Q$1006,MATCH('Underlag HB'!A123,'5. Registrere Transaksjoner'!$B$8:$B$1006))</f>
        <v>0</v>
      </c>
      <c r="D123" s="307">
        <f>INDEX('5. Registrere Transaksjoner'!$D$8:$D$1006,MATCH('Underlag HB'!A123,'5. Registrere Transaksjoner'!$B$8:$B$1006))</f>
        <v>0</v>
      </c>
      <c r="E123" s="72" t="str">
        <f>IFERROR(INDEX(Kontoplan!$E$6:$E$1048576,MATCH(B123,Kontoplan!$D$6:$D$125,0)),"")</f>
        <v/>
      </c>
      <c r="F123" s="308">
        <f>INDEX('5. Registrere Transaksjoner'!$E$8:$E$1006,MATCH('Underlag HB'!A123,'5. Registrere Transaksjoner'!$B$8:$B$1006,0))</f>
        <v>0</v>
      </c>
      <c r="G123" s="72">
        <f>INDEX('5. Registrere Transaksjoner'!$F$8:$F$1006,MATCH('Underlag HB'!A123,'5. Registrere Transaksjoner'!$B$8:$B$1006,0))</f>
        <v>0</v>
      </c>
      <c r="H123" s="309" t="str">
        <f t="shared" si="1"/>
        <v/>
      </c>
      <c r="I123" s="310">
        <f>INDEX('5. Registrere Transaksjoner'!$H$8:$H$1006,MATCH('Underlag HB'!A123,'5. Registrere Transaksjoner'!$B$8:$B$1006,0))</f>
        <v>0</v>
      </c>
      <c r="J123" s="72"/>
      <c r="K123" s="72"/>
    </row>
    <row r="124" spans="1:11" x14ac:dyDescent="0.25">
      <c r="A124" s="116">
        <f>'5. Registrere Transaksjoner'!B130</f>
        <v>123</v>
      </c>
      <c r="B124" s="72">
        <f>INDEX('5. Registrere Transaksjoner'!$I$8:$I$1006,MATCH('Underlag HB'!A124,'5. Registrere Transaksjoner'!$B$8:$B$1006))</f>
        <v>0</v>
      </c>
      <c r="C124" s="72">
        <f>INDEX('5. Registrere Transaksjoner'!$Q$8:$Q$1006,MATCH('Underlag HB'!A124,'5. Registrere Transaksjoner'!$B$8:$B$1006))</f>
        <v>0</v>
      </c>
      <c r="D124" s="307">
        <f>INDEX('5. Registrere Transaksjoner'!$D$8:$D$1006,MATCH('Underlag HB'!A124,'5. Registrere Transaksjoner'!$B$8:$B$1006))</f>
        <v>0</v>
      </c>
      <c r="E124" s="72" t="str">
        <f>IFERROR(INDEX(Kontoplan!$E$6:$E$1048576,MATCH(B124,Kontoplan!$D$6:$D$125,0)),"")</f>
        <v/>
      </c>
      <c r="F124" s="308">
        <f>INDEX('5. Registrere Transaksjoner'!$E$8:$E$1006,MATCH('Underlag HB'!A124,'5. Registrere Transaksjoner'!$B$8:$B$1006,0))</f>
        <v>0</v>
      </c>
      <c r="G124" s="72">
        <f>INDEX('5. Registrere Transaksjoner'!$F$8:$F$1006,MATCH('Underlag HB'!A124,'5. Registrere Transaksjoner'!$B$8:$B$1006,0))</f>
        <v>0</v>
      </c>
      <c r="H124" s="309" t="str">
        <f t="shared" si="1"/>
        <v/>
      </c>
      <c r="I124" s="310">
        <f>INDEX('5. Registrere Transaksjoner'!$H$8:$H$1006,MATCH('Underlag HB'!A124,'5. Registrere Transaksjoner'!$B$8:$B$1006,0))</f>
        <v>0</v>
      </c>
      <c r="J124" s="72"/>
      <c r="K124" s="72"/>
    </row>
    <row r="125" spans="1:11" x14ac:dyDescent="0.25">
      <c r="A125" s="116">
        <f>'5. Registrere Transaksjoner'!B131</f>
        <v>124</v>
      </c>
      <c r="B125" s="72">
        <f>INDEX('5. Registrere Transaksjoner'!$I$8:$I$1006,MATCH('Underlag HB'!A125,'5. Registrere Transaksjoner'!$B$8:$B$1006))</f>
        <v>0</v>
      </c>
      <c r="C125" s="72">
        <f>INDEX('5. Registrere Transaksjoner'!$Q$8:$Q$1006,MATCH('Underlag HB'!A125,'5. Registrere Transaksjoner'!$B$8:$B$1006))</f>
        <v>0</v>
      </c>
      <c r="D125" s="307">
        <f>INDEX('5. Registrere Transaksjoner'!$D$8:$D$1006,MATCH('Underlag HB'!A125,'5. Registrere Transaksjoner'!$B$8:$B$1006))</f>
        <v>0</v>
      </c>
      <c r="E125" s="72" t="str">
        <f>IFERROR(INDEX(Kontoplan!$E$6:$E$1048576,MATCH(B125,Kontoplan!$D$6:$D$125,0)),"")</f>
        <v/>
      </c>
      <c r="F125" s="308">
        <f>INDEX('5. Registrere Transaksjoner'!$E$8:$E$1006,MATCH('Underlag HB'!A125,'5. Registrere Transaksjoner'!$B$8:$B$1006,0))</f>
        <v>0</v>
      </c>
      <c r="G125" s="72">
        <f>INDEX('5. Registrere Transaksjoner'!$F$8:$F$1006,MATCH('Underlag HB'!A125,'5. Registrere Transaksjoner'!$B$8:$B$1006,0))</f>
        <v>0</v>
      </c>
      <c r="H125" s="309" t="str">
        <f t="shared" si="1"/>
        <v/>
      </c>
      <c r="I125" s="310">
        <f>INDEX('5. Registrere Transaksjoner'!$H$8:$H$1006,MATCH('Underlag HB'!A125,'5. Registrere Transaksjoner'!$B$8:$B$1006,0))</f>
        <v>0</v>
      </c>
      <c r="J125" s="72"/>
      <c r="K125" s="72"/>
    </row>
    <row r="126" spans="1:11" x14ac:dyDescent="0.25">
      <c r="A126" s="116">
        <f>'5. Registrere Transaksjoner'!B132</f>
        <v>125</v>
      </c>
      <c r="B126" s="72">
        <f>INDEX('5. Registrere Transaksjoner'!$I$8:$I$1006,MATCH('Underlag HB'!A126,'5. Registrere Transaksjoner'!$B$8:$B$1006))</f>
        <v>0</v>
      </c>
      <c r="C126" s="72">
        <f>INDEX('5. Registrere Transaksjoner'!$Q$8:$Q$1006,MATCH('Underlag HB'!A126,'5. Registrere Transaksjoner'!$B$8:$B$1006))</f>
        <v>0</v>
      </c>
      <c r="D126" s="307">
        <f>INDEX('5. Registrere Transaksjoner'!$D$8:$D$1006,MATCH('Underlag HB'!A126,'5. Registrere Transaksjoner'!$B$8:$B$1006))</f>
        <v>0</v>
      </c>
      <c r="E126" s="72" t="str">
        <f>IFERROR(INDEX(Kontoplan!$E$6:$E$1048576,MATCH(B126,Kontoplan!$D$6:$D$125,0)),"")</f>
        <v/>
      </c>
      <c r="F126" s="308">
        <f>INDEX('5. Registrere Transaksjoner'!$E$8:$E$1006,MATCH('Underlag HB'!A126,'5. Registrere Transaksjoner'!$B$8:$B$1006,0))</f>
        <v>0</v>
      </c>
      <c r="G126" s="72">
        <f>INDEX('5. Registrere Transaksjoner'!$F$8:$F$1006,MATCH('Underlag HB'!A126,'5. Registrere Transaksjoner'!$B$8:$B$1006,0))</f>
        <v>0</v>
      </c>
      <c r="H126" s="309" t="str">
        <f t="shared" si="1"/>
        <v/>
      </c>
      <c r="I126" s="310">
        <f>INDEX('5. Registrere Transaksjoner'!$H$8:$H$1006,MATCH('Underlag HB'!A126,'5. Registrere Transaksjoner'!$B$8:$B$1006,0))</f>
        <v>0</v>
      </c>
      <c r="J126" s="72"/>
      <c r="K126" s="72"/>
    </row>
    <row r="127" spans="1:11" x14ac:dyDescent="0.25">
      <c r="A127" s="116">
        <f>'5. Registrere Transaksjoner'!B133</f>
        <v>126</v>
      </c>
      <c r="B127" s="72">
        <f>INDEX('5. Registrere Transaksjoner'!$I$8:$I$1006,MATCH('Underlag HB'!A127,'5. Registrere Transaksjoner'!$B$8:$B$1006))</f>
        <v>0</v>
      </c>
      <c r="C127" s="72">
        <f>INDEX('5. Registrere Transaksjoner'!$Q$8:$Q$1006,MATCH('Underlag HB'!A127,'5. Registrere Transaksjoner'!$B$8:$B$1006))</f>
        <v>0</v>
      </c>
      <c r="D127" s="307">
        <f>INDEX('5. Registrere Transaksjoner'!$D$8:$D$1006,MATCH('Underlag HB'!A127,'5. Registrere Transaksjoner'!$B$8:$B$1006))</f>
        <v>0</v>
      </c>
      <c r="E127" s="72" t="str">
        <f>IFERROR(INDEX(Kontoplan!$E$6:$E$1048576,MATCH(B127,Kontoplan!$D$6:$D$125,0)),"")</f>
        <v/>
      </c>
      <c r="F127" s="308">
        <f>INDEX('5. Registrere Transaksjoner'!$E$8:$E$1006,MATCH('Underlag HB'!A127,'5. Registrere Transaksjoner'!$B$8:$B$1006,0))</f>
        <v>0</v>
      </c>
      <c r="G127" s="72">
        <f>INDEX('5. Registrere Transaksjoner'!$F$8:$F$1006,MATCH('Underlag HB'!A127,'5. Registrere Transaksjoner'!$B$8:$B$1006,0))</f>
        <v>0</v>
      </c>
      <c r="H127" s="309" t="str">
        <f t="shared" si="1"/>
        <v/>
      </c>
      <c r="I127" s="310">
        <f>INDEX('5. Registrere Transaksjoner'!$H$8:$H$1006,MATCH('Underlag HB'!A127,'5. Registrere Transaksjoner'!$B$8:$B$1006,0))</f>
        <v>0</v>
      </c>
      <c r="J127" s="72"/>
      <c r="K127" s="72"/>
    </row>
    <row r="128" spans="1:11" x14ac:dyDescent="0.25">
      <c r="A128" s="116">
        <f>'5. Registrere Transaksjoner'!B134</f>
        <v>127</v>
      </c>
      <c r="B128" s="72">
        <f>INDEX('5. Registrere Transaksjoner'!$I$8:$I$1006,MATCH('Underlag HB'!A128,'5. Registrere Transaksjoner'!$B$8:$B$1006))</f>
        <v>0</v>
      </c>
      <c r="C128" s="72">
        <f>INDEX('5. Registrere Transaksjoner'!$Q$8:$Q$1006,MATCH('Underlag HB'!A128,'5. Registrere Transaksjoner'!$B$8:$B$1006))</f>
        <v>0</v>
      </c>
      <c r="D128" s="307">
        <f>INDEX('5. Registrere Transaksjoner'!$D$8:$D$1006,MATCH('Underlag HB'!A128,'5. Registrere Transaksjoner'!$B$8:$B$1006))</f>
        <v>0</v>
      </c>
      <c r="E128" s="72" t="str">
        <f>IFERROR(INDEX(Kontoplan!$E$6:$E$1048576,MATCH(B128,Kontoplan!$D$6:$D$125,0)),"")</f>
        <v/>
      </c>
      <c r="F128" s="308">
        <f>INDEX('5. Registrere Transaksjoner'!$E$8:$E$1006,MATCH('Underlag HB'!A128,'5. Registrere Transaksjoner'!$B$8:$B$1006,0))</f>
        <v>0</v>
      </c>
      <c r="G128" s="72">
        <f>INDEX('5. Registrere Transaksjoner'!$F$8:$F$1006,MATCH('Underlag HB'!A128,'5. Registrere Transaksjoner'!$B$8:$B$1006,0))</f>
        <v>0</v>
      </c>
      <c r="H128" s="309" t="str">
        <f t="shared" si="1"/>
        <v/>
      </c>
      <c r="I128" s="310">
        <f>INDEX('5. Registrere Transaksjoner'!$H$8:$H$1006,MATCH('Underlag HB'!A128,'5. Registrere Transaksjoner'!$B$8:$B$1006,0))</f>
        <v>0</v>
      </c>
      <c r="J128" s="72"/>
      <c r="K128" s="72"/>
    </row>
    <row r="129" spans="1:11" x14ac:dyDescent="0.25">
      <c r="A129" s="116">
        <f>'5. Registrere Transaksjoner'!B135</f>
        <v>128</v>
      </c>
      <c r="B129" s="72">
        <f>INDEX('5. Registrere Transaksjoner'!$I$8:$I$1006,MATCH('Underlag HB'!A129,'5. Registrere Transaksjoner'!$B$8:$B$1006))</f>
        <v>0</v>
      </c>
      <c r="C129" s="72">
        <f>INDEX('5. Registrere Transaksjoner'!$Q$8:$Q$1006,MATCH('Underlag HB'!A129,'5. Registrere Transaksjoner'!$B$8:$B$1006))</f>
        <v>0</v>
      </c>
      <c r="D129" s="307">
        <f>INDEX('5. Registrere Transaksjoner'!$D$8:$D$1006,MATCH('Underlag HB'!A129,'5. Registrere Transaksjoner'!$B$8:$B$1006))</f>
        <v>0</v>
      </c>
      <c r="E129" s="72" t="str">
        <f>IFERROR(INDEX(Kontoplan!$E$6:$E$1048576,MATCH(B129,Kontoplan!$D$6:$D$125,0)),"")</f>
        <v/>
      </c>
      <c r="F129" s="308">
        <f>INDEX('5. Registrere Transaksjoner'!$E$8:$E$1006,MATCH('Underlag HB'!A129,'5. Registrere Transaksjoner'!$B$8:$B$1006,0))</f>
        <v>0</v>
      </c>
      <c r="G129" s="72">
        <f>INDEX('5. Registrere Transaksjoner'!$F$8:$F$1006,MATCH('Underlag HB'!A129,'5. Registrere Transaksjoner'!$B$8:$B$1006,0))</f>
        <v>0</v>
      </c>
      <c r="H129" s="309" t="str">
        <f t="shared" si="1"/>
        <v/>
      </c>
      <c r="I129" s="310">
        <f>INDEX('5. Registrere Transaksjoner'!$H$8:$H$1006,MATCH('Underlag HB'!A129,'5. Registrere Transaksjoner'!$B$8:$B$1006,0))</f>
        <v>0</v>
      </c>
      <c r="J129" s="72"/>
      <c r="K129" s="72"/>
    </row>
    <row r="130" spans="1:11" x14ac:dyDescent="0.25">
      <c r="A130" s="116">
        <f>'5. Registrere Transaksjoner'!B136</f>
        <v>129</v>
      </c>
      <c r="B130" s="72">
        <f>INDEX('5. Registrere Transaksjoner'!$I$8:$I$1006,MATCH('Underlag HB'!A130,'5. Registrere Transaksjoner'!$B$8:$B$1006))</f>
        <v>0</v>
      </c>
      <c r="C130" s="72">
        <f>INDEX('5. Registrere Transaksjoner'!$Q$8:$Q$1006,MATCH('Underlag HB'!A130,'5. Registrere Transaksjoner'!$B$8:$B$1006))</f>
        <v>0</v>
      </c>
      <c r="D130" s="307">
        <f>INDEX('5. Registrere Transaksjoner'!$D$8:$D$1006,MATCH('Underlag HB'!A130,'5. Registrere Transaksjoner'!$B$8:$B$1006))</f>
        <v>0</v>
      </c>
      <c r="E130" s="72" t="str">
        <f>IFERROR(INDEX(Kontoplan!$E$6:$E$1048576,MATCH(B130,Kontoplan!$D$6:$D$125,0)),"")</f>
        <v/>
      </c>
      <c r="F130" s="308">
        <f>INDEX('5. Registrere Transaksjoner'!$E$8:$E$1006,MATCH('Underlag HB'!A130,'5. Registrere Transaksjoner'!$B$8:$B$1006,0))</f>
        <v>0</v>
      </c>
      <c r="G130" s="72">
        <f>INDEX('5. Registrere Transaksjoner'!$F$8:$F$1006,MATCH('Underlag HB'!A130,'5. Registrere Transaksjoner'!$B$8:$B$1006,0))</f>
        <v>0</v>
      </c>
      <c r="H130" s="309" t="str">
        <f t="shared" si="1"/>
        <v/>
      </c>
      <c r="I130" s="310">
        <f>INDEX('5. Registrere Transaksjoner'!$H$8:$H$1006,MATCH('Underlag HB'!A130,'5. Registrere Transaksjoner'!$B$8:$B$1006,0))</f>
        <v>0</v>
      </c>
      <c r="J130" s="72"/>
      <c r="K130" s="72"/>
    </row>
    <row r="131" spans="1:11" x14ac:dyDescent="0.25">
      <c r="A131" s="116">
        <f>'5. Registrere Transaksjoner'!B137</f>
        <v>130</v>
      </c>
      <c r="B131" s="72">
        <f>INDEX('5. Registrere Transaksjoner'!$I$8:$I$1006,MATCH('Underlag HB'!A131,'5. Registrere Transaksjoner'!$B$8:$B$1006))</f>
        <v>0</v>
      </c>
      <c r="C131" s="72">
        <f>INDEX('5. Registrere Transaksjoner'!$Q$8:$Q$1006,MATCH('Underlag HB'!A131,'5. Registrere Transaksjoner'!$B$8:$B$1006))</f>
        <v>0</v>
      </c>
      <c r="D131" s="307">
        <f>INDEX('5. Registrere Transaksjoner'!$D$8:$D$1006,MATCH('Underlag HB'!A131,'5. Registrere Transaksjoner'!$B$8:$B$1006))</f>
        <v>0</v>
      </c>
      <c r="E131" s="72" t="str">
        <f>IFERROR(INDEX(Kontoplan!$E$6:$E$1048576,MATCH(B131,Kontoplan!$D$6:$D$125,0)),"")</f>
        <v/>
      </c>
      <c r="F131" s="308">
        <f>INDEX('5. Registrere Transaksjoner'!$E$8:$E$1006,MATCH('Underlag HB'!A131,'5. Registrere Transaksjoner'!$B$8:$B$1006,0))</f>
        <v>0</v>
      </c>
      <c r="G131" s="72">
        <f>INDEX('5. Registrere Transaksjoner'!$F$8:$F$1006,MATCH('Underlag HB'!A131,'5. Registrere Transaksjoner'!$B$8:$B$1006,0))</f>
        <v>0</v>
      </c>
      <c r="H131" s="309" t="str">
        <f t="shared" ref="H131:H194" si="2">IF(I131=0,"",I131)</f>
        <v/>
      </c>
      <c r="I131" s="310">
        <f>INDEX('5. Registrere Transaksjoner'!$H$8:$H$1006,MATCH('Underlag HB'!A131,'5. Registrere Transaksjoner'!$B$8:$B$1006,0))</f>
        <v>0</v>
      </c>
      <c r="J131" s="72"/>
      <c r="K131" s="72"/>
    </row>
    <row r="132" spans="1:11" x14ac:dyDescent="0.25">
      <c r="A132" s="116">
        <f>'5. Registrere Transaksjoner'!B138</f>
        <v>131</v>
      </c>
      <c r="B132" s="72">
        <f>INDEX('5. Registrere Transaksjoner'!$I$8:$I$1006,MATCH('Underlag HB'!A132,'5. Registrere Transaksjoner'!$B$8:$B$1006))</f>
        <v>0</v>
      </c>
      <c r="C132" s="72">
        <f>INDEX('5. Registrere Transaksjoner'!$Q$8:$Q$1006,MATCH('Underlag HB'!A132,'5. Registrere Transaksjoner'!$B$8:$B$1006))</f>
        <v>0</v>
      </c>
      <c r="D132" s="307">
        <f>INDEX('5. Registrere Transaksjoner'!$D$8:$D$1006,MATCH('Underlag HB'!A132,'5. Registrere Transaksjoner'!$B$8:$B$1006))</f>
        <v>0</v>
      </c>
      <c r="E132" s="72" t="str">
        <f>IFERROR(INDEX(Kontoplan!$E$6:$E$1048576,MATCH(B132,Kontoplan!$D$6:$D$125,0)),"")</f>
        <v/>
      </c>
      <c r="F132" s="308">
        <f>INDEX('5. Registrere Transaksjoner'!$E$8:$E$1006,MATCH('Underlag HB'!A132,'5. Registrere Transaksjoner'!$B$8:$B$1006,0))</f>
        <v>0</v>
      </c>
      <c r="G132" s="72">
        <f>INDEX('5. Registrere Transaksjoner'!$F$8:$F$1006,MATCH('Underlag HB'!A132,'5. Registrere Transaksjoner'!$B$8:$B$1006,0))</f>
        <v>0</v>
      </c>
      <c r="H132" s="309" t="str">
        <f t="shared" si="2"/>
        <v/>
      </c>
      <c r="I132" s="310">
        <f>INDEX('5. Registrere Transaksjoner'!$H$8:$H$1006,MATCH('Underlag HB'!A132,'5. Registrere Transaksjoner'!$B$8:$B$1006,0))</f>
        <v>0</v>
      </c>
      <c r="J132" s="72"/>
      <c r="K132" s="72"/>
    </row>
    <row r="133" spans="1:11" x14ac:dyDescent="0.25">
      <c r="A133" s="116">
        <f>'5. Registrere Transaksjoner'!B139</f>
        <v>132</v>
      </c>
      <c r="B133" s="72">
        <f>INDEX('5. Registrere Transaksjoner'!$I$8:$I$1006,MATCH('Underlag HB'!A133,'5. Registrere Transaksjoner'!$B$8:$B$1006))</f>
        <v>0</v>
      </c>
      <c r="C133" s="72">
        <f>INDEX('5. Registrere Transaksjoner'!$Q$8:$Q$1006,MATCH('Underlag HB'!A133,'5. Registrere Transaksjoner'!$B$8:$B$1006))</f>
        <v>0</v>
      </c>
      <c r="D133" s="307">
        <f>INDEX('5. Registrere Transaksjoner'!$D$8:$D$1006,MATCH('Underlag HB'!A133,'5. Registrere Transaksjoner'!$B$8:$B$1006))</f>
        <v>0</v>
      </c>
      <c r="E133" s="72" t="str">
        <f>IFERROR(INDEX(Kontoplan!$E$6:$E$1048576,MATCH(B133,Kontoplan!$D$6:$D$125,0)),"")</f>
        <v/>
      </c>
      <c r="F133" s="308">
        <f>INDEX('5. Registrere Transaksjoner'!$E$8:$E$1006,MATCH('Underlag HB'!A133,'5. Registrere Transaksjoner'!$B$8:$B$1006,0))</f>
        <v>0</v>
      </c>
      <c r="G133" s="72">
        <f>INDEX('5. Registrere Transaksjoner'!$F$8:$F$1006,MATCH('Underlag HB'!A133,'5. Registrere Transaksjoner'!$B$8:$B$1006,0))</f>
        <v>0</v>
      </c>
      <c r="H133" s="309" t="str">
        <f t="shared" si="2"/>
        <v/>
      </c>
      <c r="I133" s="310">
        <f>INDEX('5. Registrere Transaksjoner'!$H$8:$H$1006,MATCH('Underlag HB'!A133,'5. Registrere Transaksjoner'!$B$8:$B$1006,0))</f>
        <v>0</v>
      </c>
      <c r="J133" s="72"/>
      <c r="K133" s="72"/>
    </row>
    <row r="134" spans="1:11" x14ac:dyDescent="0.25">
      <c r="A134" s="116">
        <f>'5. Registrere Transaksjoner'!B140</f>
        <v>133</v>
      </c>
      <c r="B134" s="72">
        <f>INDEX('5. Registrere Transaksjoner'!$I$8:$I$1006,MATCH('Underlag HB'!A134,'5. Registrere Transaksjoner'!$B$8:$B$1006))</f>
        <v>0</v>
      </c>
      <c r="C134" s="72">
        <f>INDEX('5. Registrere Transaksjoner'!$Q$8:$Q$1006,MATCH('Underlag HB'!A134,'5. Registrere Transaksjoner'!$B$8:$B$1006))</f>
        <v>0</v>
      </c>
      <c r="D134" s="307">
        <f>INDEX('5. Registrere Transaksjoner'!$D$8:$D$1006,MATCH('Underlag HB'!A134,'5. Registrere Transaksjoner'!$B$8:$B$1006))</f>
        <v>0</v>
      </c>
      <c r="E134" s="72" t="str">
        <f>IFERROR(INDEX(Kontoplan!$E$6:$E$1048576,MATCH(B134,Kontoplan!$D$6:$D$125,0)),"")</f>
        <v/>
      </c>
      <c r="F134" s="308">
        <f>INDEX('5. Registrere Transaksjoner'!$E$8:$E$1006,MATCH('Underlag HB'!A134,'5. Registrere Transaksjoner'!$B$8:$B$1006,0))</f>
        <v>0</v>
      </c>
      <c r="G134" s="72">
        <f>INDEX('5. Registrere Transaksjoner'!$F$8:$F$1006,MATCH('Underlag HB'!A134,'5. Registrere Transaksjoner'!$B$8:$B$1006,0))</f>
        <v>0</v>
      </c>
      <c r="H134" s="309" t="str">
        <f t="shared" si="2"/>
        <v/>
      </c>
      <c r="I134" s="310">
        <f>INDEX('5. Registrere Transaksjoner'!$H$8:$H$1006,MATCH('Underlag HB'!A134,'5. Registrere Transaksjoner'!$B$8:$B$1006,0))</f>
        <v>0</v>
      </c>
      <c r="J134" s="72"/>
      <c r="K134" s="72"/>
    </row>
    <row r="135" spans="1:11" x14ac:dyDescent="0.25">
      <c r="A135" s="116">
        <f>'5. Registrere Transaksjoner'!B141</f>
        <v>134</v>
      </c>
      <c r="B135" s="72">
        <f>INDEX('5. Registrere Transaksjoner'!$I$8:$I$1006,MATCH('Underlag HB'!A135,'5. Registrere Transaksjoner'!$B$8:$B$1006))</f>
        <v>0</v>
      </c>
      <c r="C135" s="72">
        <f>INDEX('5. Registrere Transaksjoner'!$Q$8:$Q$1006,MATCH('Underlag HB'!A135,'5. Registrere Transaksjoner'!$B$8:$B$1006))</f>
        <v>0</v>
      </c>
      <c r="D135" s="307">
        <f>INDEX('5. Registrere Transaksjoner'!$D$8:$D$1006,MATCH('Underlag HB'!A135,'5. Registrere Transaksjoner'!$B$8:$B$1006))</f>
        <v>0</v>
      </c>
      <c r="E135" s="72" t="str">
        <f>IFERROR(INDEX(Kontoplan!$E$6:$E$1048576,MATCH(B135,Kontoplan!$D$6:$D$125,0)),"")</f>
        <v/>
      </c>
      <c r="F135" s="308">
        <f>INDEX('5. Registrere Transaksjoner'!$E$8:$E$1006,MATCH('Underlag HB'!A135,'5. Registrere Transaksjoner'!$B$8:$B$1006,0))</f>
        <v>0</v>
      </c>
      <c r="G135" s="72">
        <f>INDEX('5. Registrere Transaksjoner'!$F$8:$F$1006,MATCH('Underlag HB'!A135,'5. Registrere Transaksjoner'!$B$8:$B$1006,0))</f>
        <v>0</v>
      </c>
      <c r="H135" s="309" t="str">
        <f t="shared" si="2"/>
        <v/>
      </c>
      <c r="I135" s="310">
        <f>INDEX('5. Registrere Transaksjoner'!$H$8:$H$1006,MATCH('Underlag HB'!A135,'5. Registrere Transaksjoner'!$B$8:$B$1006,0))</f>
        <v>0</v>
      </c>
      <c r="J135" s="72"/>
      <c r="K135" s="72"/>
    </row>
    <row r="136" spans="1:11" x14ac:dyDescent="0.25">
      <c r="A136" s="116">
        <f>'5. Registrere Transaksjoner'!B142</f>
        <v>135</v>
      </c>
      <c r="B136" s="72">
        <f>INDEX('5. Registrere Transaksjoner'!$I$8:$I$1006,MATCH('Underlag HB'!A136,'5. Registrere Transaksjoner'!$B$8:$B$1006))</f>
        <v>0</v>
      </c>
      <c r="C136" s="72">
        <f>INDEX('5. Registrere Transaksjoner'!$Q$8:$Q$1006,MATCH('Underlag HB'!A136,'5. Registrere Transaksjoner'!$B$8:$B$1006))</f>
        <v>0</v>
      </c>
      <c r="D136" s="307">
        <f>INDEX('5. Registrere Transaksjoner'!$D$8:$D$1006,MATCH('Underlag HB'!A136,'5. Registrere Transaksjoner'!$B$8:$B$1006))</f>
        <v>0</v>
      </c>
      <c r="E136" s="72" t="str">
        <f>IFERROR(INDEX(Kontoplan!$E$6:$E$1048576,MATCH(B136,Kontoplan!$D$6:$D$125,0)),"")</f>
        <v/>
      </c>
      <c r="F136" s="308">
        <f>INDEX('5. Registrere Transaksjoner'!$E$8:$E$1006,MATCH('Underlag HB'!A136,'5. Registrere Transaksjoner'!$B$8:$B$1006,0))</f>
        <v>0</v>
      </c>
      <c r="G136" s="72">
        <f>INDEX('5. Registrere Transaksjoner'!$F$8:$F$1006,MATCH('Underlag HB'!A136,'5. Registrere Transaksjoner'!$B$8:$B$1006,0))</f>
        <v>0</v>
      </c>
      <c r="H136" s="309" t="str">
        <f t="shared" si="2"/>
        <v/>
      </c>
      <c r="I136" s="310">
        <f>INDEX('5. Registrere Transaksjoner'!$H$8:$H$1006,MATCH('Underlag HB'!A136,'5. Registrere Transaksjoner'!$B$8:$B$1006,0))</f>
        <v>0</v>
      </c>
      <c r="J136" s="72"/>
      <c r="K136" s="72"/>
    </row>
    <row r="137" spans="1:11" x14ac:dyDescent="0.25">
      <c r="A137" s="116">
        <f>'5. Registrere Transaksjoner'!B143</f>
        <v>136</v>
      </c>
      <c r="B137" s="72">
        <f>INDEX('5. Registrere Transaksjoner'!$I$8:$I$1006,MATCH('Underlag HB'!A137,'5. Registrere Transaksjoner'!$B$8:$B$1006))</f>
        <v>0</v>
      </c>
      <c r="C137" s="72">
        <f>INDEX('5. Registrere Transaksjoner'!$Q$8:$Q$1006,MATCH('Underlag HB'!A137,'5. Registrere Transaksjoner'!$B$8:$B$1006))</f>
        <v>0</v>
      </c>
      <c r="D137" s="307">
        <f>INDEX('5. Registrere Transaksjoner'!$D$8:$D$1006,MATCH('Underlag HB'!A137,'5. Registrere Transaksjoner'!$B$8:$B$1006))</f>
        <v>0</v>
      </c>
      <c r="E137" s="72" t="str">
        <f>IFERROR(INDEX(Kontoplan!$E$6:$E$1048576,MATCH(B137,Kontoplan!$D$6:$D$125,0)),"")</f>
        <v/>
      </c>
      <c r="F137" s="308">
        <f>INDEX('5. Registrere Transaksjoner'!$E$8:$E$1006,MATCH('Underlag HB'!A137,'5. Registrere Transaksjoner'!$B$8:$B$1006,0))</f>
        <v>0</v>
      </c>
      <c r="G137" s="72">
        <f>INDEX('5. Registrere Transaksjoner'!$F$8:$F$1006,MATCH('Underlag HB'!A137,'5. Registrere Transaksjoner'!$B$8:$B$1006,0))</f>
        <v>0</v>
      </c>
      <c r="H137" s="309" t="str">
        <f t="shared" si="2"/>
        <v/>
      </c>
      <c r="I137" s="310">
        <f>INDEX('5. Registrere Transaksjoner'!$H$8:$H$1006,MATCH('Underlag HB'!A137,'5. Registrere Transaksjoner'!$B$8:$B$1006,0))</f>
        <v>0</v>
      </c>
      <c r="J137" s="72"/>
      <c r="K137" s="72"/>
    </row>
    <row r="138" spans="1:11" x14ac:dyDescent="0.25">
      <c r="A138" s="116">
        <f>'5. Registrere Transaksjoner'!B144</f>
        <v>137</v>
      </c>
      <c r="B138" s="72">
        <f>INDEX('5. Registrere Transaksjoner'!$I$8:$I$1006,MATCH('Underlag HB'!A138,'5. Registrere Transaksjoner'!$B$8:$B$1006))</f>
        <v>0</v>
      </c>
      <c r="C138" s="72">
        <f>INDEX('5. Registrere Transaksjoner'!$Q$8:$Q$1006,MATCH('Underlag HB'!A138,'5. Registrere Transaksjoner'!$B$8:$B$1006))</f>
        <v>0</v>
      </c>
      <c r="D138" s="307">
        <f>INDEX('5. Registrere Transaksjoner'!$D$8:$D$1006,MATCH('Underlag HB'!A138,'5. Registrere Transaksjoner'!$B$8:$B$1006))</f>
        <v>0</v>
      </c>
      <c r="E138" s="72" t="str">
        <f>IFERROR(INDEX(Kontoplan!$E$6:$E$1048576,MATCH(B138,Kontoplan!$D$6:$D$125,0)),"")</f>
        <v/>
      </c>
      <c r="F138" s="308">
        <f>INDEX('5. Registrere Transaksjoner'!$E$8:$E$1006,MATCH('Underlag HB'!A138,'5. Registrere Transaksjoner'!$B$8:$B$1006,0))</f>
        <v>0</v>
      </c>
      <c r="G138" s="72">
        <f>INDEX('5. Registrere Transaksjoner'!$F$8:$F$1006,MATCH('Underlag HB'!A138,'5. Registrere Transaksjoner'!$B$8:$B$1006,0))</f>
        <v>0</v>
      </c>
      <c r="H138" s="309" t="str">
        <f t="shared" si="2"/>
        <v/>
      </c>
      <c r="I138" s="310">
        <f>INDEX('5. Registrere Transaksjoner'!$H$8:$H$1006,MATCH('Underlag HB'!A138,'5. Registrere Transaksjoner'!$B$8:$B$1006,0))</f>
        <v>0</v>
      </c>
      <c r="J138" s="72"/>
      <c r="K138" s="72"/>
    </row>
    <row r="139" spans="1:11" x14ac:dyDescent="0.25">
      <c r="A139" s="116">
        <f>'5. Registrere Transaksjoner'!B145</f>
        <v>138</v>
      </c>
      <c r="B139" s="72">
        <f>INDEX('5. Registrere Transaksjoner'!$I$8:$I$1006,MATCH('Underlag HB'!A139,'5. Registrere Transaksjoner'!$B$8:$B$1006))</f>
        <v>0</v>
      </c>
      <c r="C139" s="72">
        <f>INDEX('5. Registrere Transaksjoner'!$Q$8:$Q$1006,MATCH('Underlag HB'!A139,'5. Registrere Transaksjoner'!$B$8:$B$1006))</f>
        <v>0</v>
      </c>
      <c r="D139" s="307">
        <f>INDEX('5. Registrere Transaksjoner'!$D$8:$D$1006,MATCH('Underlag HB'!A139,'5. Registrere Transaksjoner'!$B$8:$B$1006))</f>
        <v>0</v>
      </c>
      <c r="E139" s="72" t="str">
        <f>IFERROR(INDEX(Kontoplan!$E$6:$E$1048576,MATCH(B139,Kontoplan!$D$6:$D$125,0)),"")</f>
        <v/>
      </c>
      <c r="F139" s="308">
        <f>INDEX('5. Registrere Transaksjoner'!$E$8:$E$1006,MATCH('Underlag HB'!A139,'5. Registrere Transaksjoner'!$B$8:$B$1006,0))</f>
        <v>0</v>
      </c>
      <c r="G139" s="72">
        <f>INDEX('5. Registrere Transaksjoner'!$F$8:$F$1006,MATCH('Underlag HB'!A139,'5. Registrere Transaksjoner'!$B$8:$B$1006,0))</f>
        <v>0</v>
      </c>
      <c r="H139" s="309" t="str">
        <f t="shared" si="2"/>
        <v/>
      </c>
      <c r="I139" s="310">
        <f>INDEX('5. Registrere Transaksjoner'!$H$8:$H$1006,MATCH('Underlag HB'!A139,'5. Registrere Transaksjoner'!$B$8:$B$1006,0))</f>
        <v>0</v>
      </c>
      <c r="J139" s="72"/>
      <c r="K139" s="72"/>
    </row>
    <row r="140" spans="1:11" x14ac:dyDescent="0.25">
      <c r="A140" s="116">
        <f>'5. Registrere Transaksjoner'!B146</f>
        <v>139</v>
      </c>
      <c r="B140" s="72">
        <f>INDEX('5. Registrere Transaksjoner'!$I$8:$I$1006,MATCH('Underlag HB'!A140,'5. Registrere Transaksjoner'!$B$8:$B$1006))</f>
        <v>0</v>
      </c>
      <c r="C140" s="72">
        <f>INDEX('5. Registrere Transaksjoner'!$Q$8:$Q$1006,MATCH('Underlag HB'!A140,'5. Registrere Transaksjoner'!$B$8:$B$1006))</f>
        <v>0</v>
      </c>
      <c r="D140" s="307">
        <f>INDEX('5. Registrere Transaksjoner'!$D$8:$D$1006,MATCH('Underlag HB'!A140,'5. Registrere Transaksjoner'!$B$8:$B$1006))</f>
        <v>0</v>
      </c>
      <c r="E140" s="72" t="str">
        <f>IFERROR(INDEX(Kontoplan!$E$6:$E$1048576,MATCH(B140,Kontoplan!$D$6:$D$125,0)),"")</f>
        <v/>
      </c>
      <c r="F140" s="308">
        <f>INDEX('5. Registrere Transaksjoner'!$E$8:$E$1006,MATCH('Underlag HB'!A140,'5. Registrere Transaksjoner'!$B$8:$B$1006,0))</f>
        <v>0</v>
      </c>
      <c r="G140" s="72">
        <f>INDEX('5. Registrere Transaksjoner'!$F$8:$F$1006,MATCH('Underlag HB'!A140,'5. Registrere Transaksjoner'!$B$8:$B$1006,0))</f>
        <v>0</v>
      </c>
      <c r="H140" s="309" t="str">
        <f t="shared" si="2"/>
        <v/>
      </c>
      <c r="I140" s="310">
        <f>INDEX('5. Registrere Transaksjoner'!$H$8:$H$1006,MATCH('Underlag HB'!A140,'5. Registrere Transaksjoner'!$B$8:$B$1006,0))</f>
        <v>0</v>
      </c>
      <c r="J140" s="72"/>
      <c r="K140" s="72"/>
    </row>
    <row r="141" spans="1:11" x14ac:dyDescent="0.25">
      <c r="A141" s="116">
        <f>'5. Registrere Transaksjoner'!B147</f>
        <v>140</v>
      </c>
      <c r="B141" s="72">
        <f>INDEX('5. Registrere Transaksjoner'!$I$8:$I$1006,MATCH('Underlag HB'!A141,'5. Registrere Transaksjoner'!$B$8:$B$1006))</f>
        <v>0</v>
      </c>
      <c r="C141" s="72">
        <f>INDEX('5. Registrere Transaksjoner'!$Q$8:$Q$1006,MATCH('Underlag HB'!A141,'5. Registrere Transaksjoner'!$B$8:$B$1006))</f>
        <v>0</v>
      </c>
      <c r="D141" s="307">
        <f>INDEX('5. Registrere Transaksjoner'!$D$8:$D$1006,MATCH('Underlag HB'!A141,'5. Registrere Transaksjoner'!$B$8:$B$1006))</f>
        <v>0</v>
      </c>
      <c r="E141" s="72" t="str">
        <f>IFERROR(INDEX(Kontoplan!$E$6:$E$1048576,MATCH(B141,Kontoplan!$D$6:$D$125,0)),"")</f>
        <v/>
      </c>
      <c r="F141" s="308">
        <f>INDEX('5. Registrere Transaksjoner'!$E$8:$E$1006,MATCH('Underlag HB'!A141,'5. Registrere Transaksjoner'!$B$8:$B$1006,0))</f>
        <v>0</v>
      </c>
      <c r="G141" s="72">
        <f>INDEX('5. Registrere Transaksjoner'!$F$8:$F$1006,MATCH('Underlag HB'!A141,'5. Registrere Transaksjoner'!$B$8:$B$1006,0))</f>
        <v>0</v>
      </c>
      <c r="H141" s="309" t="str">
        <f t="shared" si="2"/>
        <v/>
      </c>
      <c r="I141" s="310">
        <f>INDEX('5. Registrere Transaksjoner'!$H$8:$H$1006,MATCH('Underlag HB'!A141,'5. Registrere Transaksjoner'!$B$8:$B$1006,0))</f>
        <v>0</v>
      </c>
      <c r="J141" s="72"/>
      <c r="K141" s="72"/>
    </row>
    <row r="142" spans="1:11" x14ac:dyDescent="0.25">
      <c r="A142" s="116">
        <f>'5. Registrere Transaksjoner'!B148</f>
        <v>141</v>
      </c>
      <c r="B142" s="72">
        <f>INDEX('5. Registrere Transaksjoner'!$I$8:$I$1006,MATCH('Underlag HB'!A142,'5. Registrere Transaksjoner'!$B$8:$B$1006))</f>
        <v>0</v>
      </c>
      <c r="C142" s="72">
        <f>INDEX('5. Registrere Transaksjoner'!$Q$8:$Q$1006,MATCH('Underlag HB'!A142,'5. Registrere Transaksjoner'!$B$8:$B$1006))</f>
        <v>0</v>
      </c>
      <c r="D142" s="307">
        <f>INDEX('5. Registrere Transaksjoner'!$D$8:$D$1006,MATCH('Underlag HB'!A142,'5. Registrere Transaksjoner'!$B$8:$B$1006))</f>
        <v>0</v>
      </c>
      <c r="E142" s="72" t="str">
        <f>IFERROR(INDEX(Kontoplan!$E$6:$E$1048576,MATCH(B142,Kontoplan!$D$6:$D$125,0)),"")</f>
        <v/>
      </c>
      <c r="F142" s="308">
        <f>INDEX('5. Registrere Transaksjoner'!$E$8:$E$1006,MATCH('Underlag HB'!A142,'5. Registrere Transaksjoner'!$B$8:$B$1006,0))</f>
        <v>0</v>
      </c>
      <c r="G142" s="72">
        <f>INDEX('5. Registrere Transaksjoner'!$F$8:$F$1006,MATCH('Underlag HB'!A142,'5. Registrere Transaksjoner'!$B$8:$B$1006,0))</f>
        <v>0</v>
      </c>
      <c r="H142" s="309" t="str">
        <f t="shared" si="2"/>
        <v/>
      </c>
      <c r="I142" s="310">
        <f>INDEX('5. Registrere Transaksjoner'!$H$8:$H$1006,MATCH('Underlag HB'!A142,'5. Registrere Transaksjoner'!$B$8:$B$1006,0))</f>
        <v>0</v>
      </c>
      <c r="J142" s="72"/>
      <c r="K142" s="72"/>
    </row>
    <row r="143" spans="1:11" x14ac:dyDescent="0.25">
      <c r="A143" s="116">
        <f>'5. Registrere Transaksjoner'!B149</f>
        <v>142</v>
      </c>
      <c r="B143" s="72">
        <f>INDEX('5. Registrere Transaksjoner'!$I$8:$I$1006,MATCH('Underlag HB'!A143,'5. Registrere Transaksjoner'!$B$8:$B$1006))</f>
        <v>0</v>
      </c>
      <c r="C143" s="72">
        <f>INDEX('5. Registrere Transaksjoner'!$Q$8:$Q$1006,MATCH('Underlag HB'!A143,'5. Registrere Transaksjoner'!$B$8:$B$1006))</f>
        <v>0</v>
      </c>
      <c r="D143" s="307">
        <f>INDEX('5. Registrere Transaksjoner'!$D$8:$D$1006,MATCH('Underlag HB'!A143,'5. Registrere Transaksjoner'!$B$8:$B$1006))</f>
        <v>0</v>
      </c>
      <c r="E143" s="72" t="str">
        <f>IFERROR(INDEX(Kontoplan!$E$6:$E$1048576,MATCH(B143,Kontoplan!$D$6:$D$125,0)),"")</f>
        <v/>
      </c>
      <c r="F143" s="308">
        <f>INDEX('5. Registrere Transaksjoner'!$E$8:$E$1006,MATCH('Underlag HB'!A143,'5. Registrere Transaksjoner'!$B$8:$B$1006,0))</f>
        <v>0</v>
      </c>
      <c r="G143" s="72">
        <f>INDEX('5. Registrere Transaksjoner'!$F$8:$F$1006,MATCH('Underlag HB'!A143,'5. Registrere Transaksjoner'!$B$8:$B$1006,0))</f>
        <v>0</v>
      </c>
      <c r="H143" s="309" t="str">
        <f t="shared" si="2"/>
        <v/>
      </c>
      <c r="I143" s="310">
        <f>INDEX('5. Registrere Transaksjoner'!$H$8:$H$1006,MATCH('Underlag HB'!A143,'5. Registrere Transaksjoner'!$B$8:$B$1006,0))</f>
        <v>0</v>
      </c>
      <c r="J143" s="72"/>
      <c r="K143" s="72"/>
    </row>
    <row r="144" spans="1:11" x14ac:dyDescent="0.25">
      <c r="A144" s="116">
        <f>'5. Registrere Transaksjoner'!B150</f>
        <v>143</v>
      </c>
      <c r="B144" s="72">
        <f>INDEX('5. Registrere Transaksjoner'!$I$8:$I$1006,MATCH('Underlag HB'!A144,'5. Registrere Transaksjoner'!$B$8:$B$1006))</f>
        <v>0</v>
      </c>
      <c r="C144" s="72">
        <f>INDEX('5. Registrere Transaksjoner'!$Q$8:$Q$1006,MATCH('Underlag HB'!A144,'5. Registrere Transaksjoner'!$B$8:$B$1006))</f>
        <v>0</v>
      </c>
      <c r="D144" s="307">
        <f>INDEX('5. Registrere Transaksjoner'!$D$8:$D$1006,MATCH('Underlag HB'!A144,'5. Registrere Transaksjoner'!$B$8:$B$1006))</f>
        <v>0</v>
      </c>
      <c r="E144" s="72" t="str">
        <f>IFERROR(INDEX(Kontoplan!$E$6:$E$1048576,MATCH(B144,Kontoplan!$D$6:$D$125,0)),"")</f>
        <v/>
      </c>
      <c r="F144" s="308">
        <f>INDEX('5. Registrere Transaksjoner'!$E$8:$E$1006,MATCH('Underlag HB'!A144,'5. Registrere Transaksjoner'!$B$8:$B$1006,0))</f>
        <v>0</v>
      </c>
      <c r="G144" s="72">
        <f>INDEX('5. Registrere Transaksjoner'!$F$8:$F$1006,MATCH('Underlag HB'!A144,'5. Registrere Transaksjoner'!$B$8:$B$1006,0))</f>
        <v>0</v>
      </c>
      <c r="H144" s="309" t="str">
        <f t="shared" si="2"/>
        <v/>
      </c>
      <c r="I144" s="310">
        <f>INDEX('5. Registrere Transaksjoner'!$H$8:$H$1006,MATCH('Underlag HB'!A144,'5. Registrere Transaksjoner'!$B$8:$B$1006,0))</f>
        <v>0</v>
      </c>
      <c r="J144" s="72"/>
      <c r="K144" s="72"/>
    </row>
    <row r="145" spans="1:11" x14ac:dyDescent="0.25">
      <c r="A145" s="116">
        <f>'5. Registrere Transaksjoner'!B151</f>
        <v>144</v>
      </c>
      <c r="B145" s="72">
        <f>INDEX('5. Registrere Transaksjoner'!$I$8:$I$1006,MATCH('Underlag HB'!A145,'5. Registrere Transaksjoner'!$B$8:$B$1006))</f>
        <v>0</v>
      </c>
      <c r="C145" s="72">
        <f>INDEX('5. Registrere Transaksjoner'!$Q$8:$Q$1006,MATCH('Underlag HB'!A145,'5. Registrere Transaksjoner'!$B$8:$B$1006))</f>
        <v>0</v>
      </c>
      <c r="D145" s="307">
        <f>INDEX('5. Registrere Transaksjoner'!$D$8:$D$1006,MATCH('Underlag HB'!A145,'5. Registrere Transaksjoner'!$B$8:$B$1006))</f>
        <v>0</v>
      </c>
      <c r="E145" s="72" t="str">
        <f>IFERROR(INDEX(Kontoplan!$E$6:$E$1048576,MATCH(B145,Kontoplan!$D$6:$D$125,0)),"")</f>
        <v/>
      </c>
      <c r="F145" s="308">
        <f>INDEX('5. Registrere Transaksjoner'!$E$8:$E$1006,MATCH('Underlag HB'!A145,'5. Registrere Transaksjoner'!$B$8:$B$1006,0))</f>
        <v>0</v>
      </c>
      <c r="G145" s="72">
        <f>INDEX('5. Registrere Transaksjoner'!$F$8:$F$1006,MATCH('Underlag HB'!A145,'5. Registrere Transaksjoner'!$B$8:$B$1006,0))</f>
        <v>0</v>
      </c>
      <c r="H145" s="309" t="str">
        <f t="shared" si="2"/>
        <v/>
      </c>
      <c r="I145" s="310">
        <f>INDEX('5. Registrere Transaksjoner'!$H$8:$H$1006,MATCH('Underlag HB'!A145,'5. Registrere Transaksjoner'!$B$8:$B$1006,0))</f>
        <v>0</v>
      </c>
      <c r="J145" s="72"/>
      <c r="K145" s="72"/>
    </row>
    <row r="146" spans="1:11" x14ac:dyDescent="0.25">
      <c r="A146" s="116">
        <f>'5. Registrere Transaksjoner'!B152</f>
        <v>145</v>
      </c>
      <c r="B146" s="72">
        <f>INDEX('5. Registrere Transaksjoner'!$I$8:$I$1006,MATCH('Underlag HB'!A146,'5. Registrere Transaksjoner'!$B$8:$B$1006))</f>
        <v>0</v>
      </c>
      <c r="C146" s="72">
        <f>INDEX('5. Registrere Transaksjoner'!$Q$8:$Q$1006,MATCH('Underlag HB'!A146,'5. Registrere Transaksjoner'!$B$8:$B$1006))</f>
        <v>0</v>
      </c>
      <c r="D146" s="307">
        <f>INDEX('5. Registrere Transaksjoner'!$D$8:$D$1006,MATCH('Underlag HB'!A146,'5. Registrere Transaksjoner'!$B$8:$B$1006))</f>
        <v>0</v>
      </c>
      <c r="E146" s="72" t="str">
        <f>IFERROR(INDEX(Kontoplan!$E$6:$E$1048576,MATCH(B146,Kontoplan!$D$6:$D$125,0)),"")</f>
        <v/>
      </c>
      <c r="F146" s="308">
        <f>INDEX('5. Registrere Transaksjoner'!$E$8:$E$1006,MATCH('Underlag HB'!A146,'5. Registrere Transaksjoner'!$B$8:$B$1006,0))</f>
        <v>0</v>
      </c>
      <c r="G146" s="72">
        <f>INDEX('5. Registrere Transaksjoner'!$F$8:$F$1006,MATCH('Underlag HB'!A146,'5. Registrere Transaksjoner'!$B$8:$B$1006,0))</f>
        <v>0</v>
      </c>
      <c r="H146" s="309" t="str">
        <f t="shared" si="2"/>
        <v/>
      </c>
      <c r="I146" s="310">
        <f>INDEX('5. Registrere Transaksjoner'!$H$8:$H$1006,MATCH('Underlag HB'!A146,'5. Registrere Transaksjoner'!$B$8:$B$1006,0))</f>
        <v>0</v>
      </c>
      <c r="J146" s="72"/>
      <c r="K146" s="72"/>
    </row>
    <row r="147" spans="1:11" x14ac:dyDescent="0.25">
      <c r="A147" s="116">
        <f>'5. Registrere Transaksjoner'!B153</f>
        <v>146</v>
      </c>
      <c r="B147" s="72">
        <f>INDEX('5. Registrere Transaksjoner'!$I$8:$I$1006,MATCH('Underlag HB'!A147,'5. Registrere Transaksjoner'!$B$8:$B$1006))</f>
        <v>0</v>
      </c>
      <c r="C147" s="72">
        <f>INDEX('5. Registrere Transaksjoner'!$Q$8:$Q$1006,MATCH('Underlag HB'!A147,'5. Registrere Transaksjoner'!$B$8:$B$1006))</f>
        <v>0</v>
      </c>
      <c r="D147" s="307">
        <f>INDEX('5. Registrere Transaksjoner'!$D$8:$D$1006,MATCH('Underlag HB'!A147,'5. Registrere Transaksjoner'!$B$8:$B$1006))</f>
        <v>0</v>
      </c>
      <c r="E147" s="72" t="str">
        <f>IFERROR(INDEX(Kontoplan!$E$6:$E$1048576,MATCH(B147,Kontoplan!$D$6:$D$125,0)),"")</f>
        <v/>
      </c>
      <c r="F147" s="308">
        <f>INDEX('5. Registrere Transaksjoner'!$E$8:$E$1006,MATCH('Underlag HB'!A147,'5. Registrere Transaksjoner'!$B$8:$B$1006,0))</f>
        <v>0</v>
      </c>
      <c r="G147" s="72">
        <f>INDEX('5. Registrere Transaksjoner'!$F$8:$F$1006,MATCH('Underlag HB'!A147,'5. Registrere Transaksjoner'!$B$8:$B$1006,0))</f>
        <v>0</v>
      </c>
      <c r="H147" s="309" t="str">
        <f t="shared" si="2"/>
        <v/>
      </c>
      <c r="I147" s="310">
        <f>INDEX('5. Registrere Transaksjoner'!$H$8:$H$1006,MATCH('Underlag HB'!A147,'5. Registrere Transaksjoner'!$B$8:$B$1006,0))</f>
        <v>0</v>
      </c>
      <c r="J147" s="72"/>
      <c r="K147" s="72"/>
    </row>
    <row r="148" spans="1:11" x14ac:dyDescent="0.25">
      <c r="A148" s="116">
        <f>'5. Registrere Transaksjoner'!B154</f>
        <v>147</v>
      </c>
      <c r="B148" s="72">
        <f>INDEX('5. Registrere Transaksjoner'!$I$8:$I$1006,MATCH('Underlag HB'!A148,'5. Registrere Transaksjoner'!$B$8:$B$1006))</f>
        <v>0</v>
      </c>
      <c r="C148" s="72">
        <f>INDEX('5. Registrere Transaksjoner'!$Q$8:$Q$1006,MATCH('Underlag HB'!A148,'5. Registrere Transaksjoner'!$B$8:$B$1006))</f>
        <v>0</v>
      </c>
      <c r="D148" s="307">
        <f>INDEX('5. Registrere Transaksjoner'!$D$8:$D$1006,MATCH('Underlag HB'!A148,'5. Registrere Transaksjoner'!$B$8:$B$1006))</f>
        <v>0</v>
      </c>
      <c r="E148" s="72" t="str">
        <f>IFERROR(INDEX(Kontoplan!$E$6:$E$1048576,MATCH(B148,Kontoplan!$D$6:$D$125,0)),"")</f>
        <v/>
      </c>
      <c r="F148" s="308">
        <f>INDEX('5. Registrere Transaksjoner'!$E$8:$E$1006,MATCH('Underlag HB'!A148,'5. Registrere Transaksjoner'!$B$8:$B$1006,0))</f>
        <v>0</v>
      </c>
      <c r="G148" s="72">
        <f>INDEX('5. Registrere Transaksjoner'!$F$8:$F$1006,MATCH('Underlag HB'!A148,'5. Registrere Transaksjoner'!$B$8:$B$1006,0))</f>
        <v>0</v>
      </c>
      <c r="H148" s="309" t="str">
        <f t="shared" si="2"/>
        <v/>
      </c>
      <c r="I148" s="310">
        <f>INDEX('5. Registrere Transaksjoner'!$H$8:$H$1006,MATCH('Underlag HB'!A148,'5. Registrere Transaksjoner'!$B$8:$B$1006,0))</f>
        <v>0</v>
      </c>
      <c r="J148" s="72"/>
      <c r="K148" s="72"/>
    </row>
    <row r="149" spans="1:11" x14ac:dyDescent="0.25">
      <c r="A149" s="116">
        <f>'5. Registrere Transaksjoner'!B155</f>
        <v>148</v>
      </c>
      <c r="B149" s="72">
        <f>INDEX('5. Registrere Transaksjoner'!$I$8:$I$1006,MATCH('Underlag HB'!A149,'5. Registrere Transaksjoner'!$B$8:$B$1006))</f>
        <v>0</v>
      </c>
      <c r="C149" s="72">
        <f>INDEX('5. Registrere Transaksjoner'!$Q$8:$Q$1006,MATCH('Underlag HB'!A149,'5. Registrere Transaksjoner'!$B$8:$B$1006))</f>
        <v>0</v>
      </c>
      <c r="D149" s="307">
        <f>INDEX('5. Registrere Transaksjoner'!$D$8:$D$1006,MATCH('Underlag HB'!A149,'5. Registrere Transaksjoner'!$B$8:$B$1006))</f>
        <v>0</v>
      </c>
      <c r="E149" s="72" t="str">
        <f>IFERROR(INDEX(Kontoplan!$E$6:$E$1048576,MATCH(B149,Kontoplan!$D$6:$D$125,0)),"")</f>
        <v/>
      </c>
      <c r="F149" s="308">
        <f>INDEX('5. Registrere Transaksjoner'!$E$8:$E$1006,MATCH('Underlag HB'!A149,'5. Registrere Transaksjoner'!$B$8:$B$1006,0))</f>
        <v>0</v>
      </c>
      <c r="G149" s="72">
        <f>INDEX('5. Registrere Transaksjoner'!$F$8:$F$1006,MATCH('Underlag HB'!A149,'5. Registrere Transaksjoner'!$B$8:$B$1006,0))</f>
        <v>0</v>
      </c>
      <c r="H149" s="309" t="str">
        <f t="shared" si="2"/>
        <v/>
      </c>
      <c r="I149" s="310">
        <f>INDEX('5. Registrere Transaksjoner'!$H$8:$H$1006,MATCH('Underlag HB'!A149,'5. Registrere Transaksjoner'!$B$8:$B$1006,0))</f>
        <v>0</v>
      </c>
      <c r="J149" s="72"/>
      <c r="K149" s="72"/>
    </row>
    <row r="150" spans="1:11" x14ac:dyDescent="0.25">
      <c r="A150" s="116">
        <f>'5. Registrere Transaksjoner'!B156</f>
        <v>149</v>
      </c>
      <c r="B150" s="72">
        <f>INDEX('5. Registrere Transaksjoner'!$I$8:$I$1006,MATCH('Underlag HB'!A150,'5. Registrere Transaksjoner'!$B$8:$B$1006))</f>
        <v>0</v>
      </c>
      <c r="C150" s="72">
        <f>INDEX('5. Registrere Transaksjoner'!$Q$8:$Q$1006,MATCH('Underlag HB'!A150,'5. Registrere Transaksjoner'!$B$8:$B$1006))</f>
        <v>0</v>
      </c>
      <c r="D150" s="307">
        <f>INDEX('5. Registrere Transaksjoner'!$D$8:$D$1006,MATCH('Underlag HB'!A150,'5. Registrere Transaksjoner'!$B$8:$B$1006))</f>
        <v>0</v>
      </c>
      <c r="E150" s="72" t="str">
        <f>IFERROR(INDEX(Kontoplan!$E$6:$E$1048576,MATCH(B150,Kontoplan!$D$6:$D$125,0)),"")</f>
        <v/>
      </c>
      <c r="F150" s="308">
        <f>INDEX('5. Registrere Transaksjoner'!$E$8:$E$1006,MATCH('Underlag HB'!A150,'5. Registrere Transaksjoner'!$B$8:$B$1006,0))</f>
        <v>0</v>
      </c>
      <c r="G150" s="72">
        <f>INDEX('5. Registrere Transaksjoner'!$F$8:$F$1006,MATCH('Underlag HB'!A150,'5. Registrere Transaksjoner'!$B$8:$B$1006,0))</f>
        <v>0</v>
      </c>
      <c r="H150" s="309" t="str">
        <f t="shared" si="2"/>
        <v/>
      </c>
      <c r="I150" s="310">
        <f>INDEX('5. Registrere Transaksjoner'!$H$8:$H$1006,MATCH('Underlag HB'!A150,'5. Registrere Transaksjoner'!$B$8:$B$1006,0))</f>
        <v>0</v>
      </c>
      <c r="J150" s="72"/>
      <c r="K150" s="72"/>
    </row>
    <row r="151" spans="1:11" x14ac:dyDescent="0.25">
      <c r="A151" s="116">
        <f>'5. Registrere Transaksjoner'!B157</f>
        <v>150</v>
      </c>
      <c r="B151" s="72">
        <f>INDEX('5. Registrere Transaksjoner'!$I$8:$I$1006,MATCH('Underlag HB'!A151,'5. Registrere Transaksjoner'!$B$8:$B$1006))</f>
        <v>0</v>
      </c>
      <c r="C151" s="72">
        <f>INDEX('5. Registrere Transaksjoner'!$Q$8:$Q$1006,MATCH('Underlag HB'!A151,'5. Registrere Transaksjoner'!$B$8:$B$1006))</f>
        <v>0</v>
      </c>
      <c r="D151" s="307">
        <f>INDEX('5. Registrere Transaksjoner'!$D$8:$D$1006,MATCH('Underlag HB'!A151,'5. Registrere Transaksjoner'!$B$8:$B$1006))</f>
        <v>0</v>
      </c>
      <c r="E151" s="72" t="str">
        <f>IFERROR(INDEX(Kontoplan!$E$6:$E$1048576,MATCH(B151,Kontoplan!$D$6:$D$125,0)),"")</f>
        <v/>
      </c>
      <c r="F151" s="308">
        <f>INDEX('5. Registrere Transaksjoner'!$E$8:$E$1006,MATCH('Underlag HB'!A151,'5. Registrere Transaksjoner'!$B$8:$B$1006,0))</f>
        <v>0</v>
      </c>
      <c r="G151" s="72">
        <f>INDEX('5. Registrere Transaksjoner'!$F$8:$F$1006,MATCH('Underlag HB'!A151,'5. Registrere Transaksjoner'!$B$8:$B$1006,0))</f>
        <v>0</v>
      </c>
      <c r="H151" s="309" t="str">
        <f t="shared" si="2"/>
        <v/>
      </c>
      <c r="I151" s="310">
        <f>INDEX('5. Registrere Transaksjoner'!$H$8:$H$1006,MATCH('Underlag HB'!A151,'5. Registrere Transaksjoner'!$B$8:$B$1006,0))</f>
        <v>0</v>
      </c>
      <c r="J151" s="72"/>
      <c r="K151" s="72"/>
    </row>
    <row r="152" spans="1:11" x14ac:dyDescent="0.25">
      <c r="A152" s="116">
        <f>'5. Registrere Transaksjoner'!B158</f>
        <v>151</v>
      </c>
      <c r="B152" s="72">
        <f>INDEX('5. Registrere Transaksjoner'!$I$8:$I$1006,MATCH('Underlag HB'!A152,'5. Registrere Transaksjoner'!$B$8:$B$1006))</f>
        <v>0</v>
      </c>
      <c r="C152" s="72">
        <f>INDEX('5. Registrere Transaksjoner'!$Q$8:$Q$1006,MATCH('Underlag HB'!A152,'5. Registrere Transaksjoner'!$B$8:$B$1006))</f>
        <v>0</v>
      </c>
      <c r="D152" s="307">
        <f>INDEX('5. Registrere Transaksjoner'!$D$8:$D$1006,MATCH('Underlag HB'!A152,'5. Registrere Transaksjoner'!$B$8:$B$1006))</f>
        <v>0</v>
      </c>
      <c r="E152" s="72" t="str">
        <f>IFERROR(INDEX(Kontoplan!$E$6:$E$1048576,MATCH(B152,Kontoplan!$D$6:$D$125,0)),"")</f>
        <v/>
      </c>
      <c r="F152" s="308">
        <f>INDEX('5. Registrere Transaksjoner'!$E$8:$E$1006,MATCH('Underlag HB'!A152,'5. Registrere Transaksjoner'!$B$8:$B$1006,0))</f>
        <v>0</v>
      </c>
      <c r="G152" s="72">
        <f>INDEX('5. Registrere Transaksjoner'!$F$8:$F$1006,MATCH('Underlag HB'!A152,'5. Registrere Transaksjoner'!$B$8:$B$1006,0))</f>
        <v>0</v>
      </c>
      <c r="H152" s="309" t="str">
        <f t="shared" si="2"/>
        <v/>
      </c>
      <c r="I152" s="310">
        <f>INDEX('5. Registrere Transaksjoner'!$H$8:$H$1006,MATCH('Underlag HB'!A152,'5. Registrere Transaksjoner'!$B$8:$B$1006,0))</f>
        <v>0</v>
      </c>
      <c r="J152" s="72"/>
      <c r="K152" s="72"/>
    </row>
    <row r="153" spans="1:11" x14ac:dyDescent="0.25">
      <c r="A153" s="116">
        <f>'5. Registrere Transaksjoner'!B159</f>
        <v>152</v>
      </c>
      <c r="B153" s="72">
        <f>INDEX('5. Registrere Transaksjoner'!$I$8:$I$1006,MATCH('Underlag HB'!A153,'5. Registrere Transaksjoner'!$B$8:$B$1006))</f>
        <v>0</v>
      </c>
      <c r="C153" s="72">
        <f>INDEX('5. Registrere Transaksjoner'!$Q$8:$Q$1006,MATCH('Underlag HB'!A153,'5. Registrere Transaksjoner'!$B$8:$B$1006))</f>
        <v>0</v>
      </c>
      <c r="D153" s="307">
        <f>INDEX('5. Registrere Transaksjoner'!$D$8:$D$1006,MATCH('Underlag HB'!A153,'5. Registrere Transaksjoner'!$B$8:$B$1006))</f>
        <v>0</v>
      </c>
      <c r="E153" s="72" t="str">
        <f>IFERROR(INDEX(Kontoplan!$E$6:$E$1048576,MATCH(B153,Kontoplan!$D$6:$D$125,0)),"")</f>
        <v/>
      </c>
      <c r="F153" s="308">
        <f>INDEX('5. Registrere Transaksjoner'!$E$8:$E$1006,MATCH('Underlag HB'!A153,'5. Registrere Transaksjoner'!$B$8:$B$1006,0))</f>
        <v>0</v>
      </c>
      <c r="G153" s="72">
        <f>INDEX('5. Registrere Transaksjoner'!$F$8:$F$1006,MATCH('Underlag HB'!A153,'5. Registrere Transaksjoner'!$B$8:$B$1006,0))</f>
        <v>0</v>
      </c>
      <c r="H153" s="309" t="str">
        <f t="shared" si="2"/>
        <v/>
      </c>
      <c r="I153" s="310">
        <f>INDEX('5. Registrere Transaksjoner'!$H$8:$H$1006,MATCH('Underlag HB'!A153,'5. Registrere Transaksjoner'!$B$8:$B$1006,0))</f>
        <v>0</v>
      </c>
      <c r="J153" s="72"/>
      <c r="K153" s="72"/>
    </row>
    <row r="154" spans="1:11" x14ac:dyDescent="0.25">
      <c r="A154" s="116">
        <f>'5. Registrere Transaksjoner'!B160</f>
        <v>153</v>
      </c>
      <c r="B154" s="72">
        <f>INDEX('5. Registrere Transaksjoner'!$I$8:$I$1006,MATCH('Underlag HB'!A154,'5. Registrere Transaksjoner'!$B$8:$B$1006))</f>
        <v>0</v>
      </c>
      <c r="C154" s="72">
        <f>INDEX('5. Registrere Transaksjoner'!$Q$8:$Q$1006,MATCH('Underlag HB'!A154,'5. Registrere Transaksjoner'!$B$8:$B$1006))</f>
        <v>0</v>
      </c>
      <c r="D154" s="307">
        <f>INDEX('5. Registrere Transaksjoner'!$D$8:$D$1006,MATCH('Underlag HB'!A154,'5. Registrere Transaksjoner'!$B$8:$B$1006))</f>
        <v>0</v>
      </c>
      <c r="E154" s="72" t="str">
        <f>IFERROR(INDEX(Kontoplan!$E$6:$E$1048576,MATCH(B154,Kontoplan!$D$6:$D$125,0)),"")</f>
        <v/>
      </c>
      <c r="F154" s="308">
        <f>INDEX('5. Registrere Transaksjoner'!$E$8:$E$1006,MATCH('Underlag HB'!A154,'5. Registrere Transaksjoner'!$B$8:$B$1006,0))</f>
        <v>0</v>
      </c>
      <c r="G154" s="72">
        <f>INDEX('5. Registrere Transaksjoner'!$F$8:$F$1006,MATCH('Underlag HB'!A154,'5. Registrere Transaksjoner'!$B$8:$B$1006,0))</f>
        <v>0</v>
      </c>
      <c r="H154" s="309" t="str">
        <f t="shared" si="2"/>
        <v/>
      </c>
      <c r="I154" s="310">
        <f>INDEX('5. Registrere Transaksjoner'!$H$8:$H$1006,MATCH('Underlag HB'!A154,'5. Registrere Transaksjoner'!$B$8:$B$1006,0))</f>
        <v>0</v>
      </c>
      <c r="J154" s="72"/>
      <c r="K154" s="72"/>
    </row>
    <row r="155" spans="1:11" x14ac:dyDescent="0.25">
      <c r="A155" s="116">
        <f>'5. Registrere Transaksjoner'!B161</f>
        <v>154</v>
      </c>
      <c r="B155" s="72">
        <f>INDEX('5. Registrere Transaksjoner'!$I$8:$I$1006,MATCH('Underlag HB'!A155,'5. Registrere Transaksjoner'!$B$8:$B$1006))</f>
        <v>0</v>
      </c>
      <c r="C155" s="72">
        <f>INDEX('5. Registrere Transaksjoner'!$Q$8:$Q$1006,MATCH('Underlag HB'!A155,'5. Registrere Transaksjoner'!$B$8:$B$1006))</f>
        <v>0</v>
      </c>
      <c r="D155" s="307">
        <f>INDEX('5. Registrere Transaksjoner'!$D$8:$D$1006,MATCH('Underlag HB'!A155,'5. Registrere Transaksjoner'!$B$8:$B$1006))</f>
        <v>0</v>
      </c>
      <c r="E155" s="72" t="str">
        <f>IFERROR(INDEX(Kontoplan!$E$6:$E$1048576,MATCH(B155,Kontoplan!$D$6:$D$125,0)),"")</f>
        <v/>
      </c>
      <c r="F155" s="308">
        <f>INDEX('5. Registrere Transaksjoner'!$E$8:$E$1006,MATCH('Underlag HB'!A155,'5. Registrere Transaksjoner'!$B$8:$B$1006,0))</f>
        <v>0</v>
      </c>
      <c r="G155" s="72">
        <f>INDEX('5. Registrere Transaksjoner'!$F$8:$F$1006,MATCH('Underlag HB'!A155,'5. Registrere Transaksjoner'!$B$8:$B$1006,0))</f>
        <v>0</v>
      </c>
      <c r="H155" s="309" t="str">
        <f t="shared" si="2"/>
        <v/>
      </c>
      <c r="I155" s="310">
        <f>INDEX('5. Registrere Transaksjoner'!$H$8:$H$1006,MATCH('Underlag HB'!A155,'5. Registrere Transaksjoner'!$B$8:$B$1006,0))</f>
        <v>0</v>
      </c>
      <c r="J155" s="72"/>
      <c r="K155" s="72"/>
    </row>
    <row r="156" spans="1:11" x14ac:dyDescent="0.25">
      <c r="A156" s="116">
        <f>'5. Registrere Transaksjoner'!B162</f>
        <v>155</v>
      </c>
      <c r="B156" s="72">
        <f>INDEX('5. Registrere Transaksjoner'!$I$8:$I$1006,MATCH('Underlag HB'!A156,'5. Registrere Transaksjoner'!$B$8:$B$1006))</f>
        <v>0</v>
      </c>
      <c r="C156" s="72">
        <f>INDEX('5. Registrere Transaksjoner'!$Q$8:$Q$1006,MATCH('Underlag HB'!A156,'5. Registrere Transaksjoner'!$B$8:$B$1006))</f>
        <v>0</v>
      </c>
      <c r="D156" s="307">
        <f>INDEX('5. Registrere Transaksjoner'!$D$8:$D$1006,MATCH('Underlag HB'!A156,'5. Registrere Transaksjoner'!$B$8:$B$1006))</f>
        <v>0</v>
      </c>
      <c r="E156" s="72" t="str">
        <f>IFERROR(INDEX(Kontoplan!$E$6:$E$1048576,MATCH(B156,Kontoplan!$D$6:$D$125,0)),"")</f>
        <v/>
      </c>
      <c r="F156" s="308">
        <f>INDEX('5. Registrere Transaksjoner'!$E$8:$E$1006,MATCH('Underlag HB'!A156,'5. Registrere Transaksjoner'!$B$8:$B$1006,0))</f>
        <v>0</v>
      </c>
      <c r="G156" s="72">
        <f>INDEX('5. Registrere Transaksjoner'!$F$8:$F$1006,MATCH('Underlag HB'!A156,'5. Registrere Transaksjoner'!$B$8:$B$1006,0))</f>
        <v>0</v>
      </c>
      <c r="H156" s="309" t="str">
        <f t="shared" si="2"/>
        <v/>
      </c>
      <c r="I156" s="310">
        <f>INDEX('5. Registrere Transaksjoner'!$H$8:$H$1006,MATCH('Underlag HB'!A156,'5. Registrere Transaksjoner'!$B$8:$B$1006,0))</f>
        <v>0</v>
      </c>
      <c r="J156" s="72"/>
      <c r="K156" s="72"/>
    </row>
    <row r="157" spans="1:11" x14ac:dyDescent="0.25">
      <c r="A157" s="116">
        <f>'5. Registrere Transaksjoner'!B163</f>
        <v>156</v>
      </c>
      <c r="B157" s="72">
        <f>INDEX('5. Registrere Transaksjoner'!$I$8:$I$1006,MATCH('Underlag HB'!A157,'5. Registrere Transaksjoner'!$B$8:$B$1006))</f>
        <v>0</v>
      </c>
      <c r="C157" s="72">
        <f>INDEX('5. Registrere Transaksjoner'!$Q$8:$Q$1006,MATCH('Underlag HB'!A157,'5. Registrere Transaksjoner'!$B$8:$B$1006))</f>
        <v>0</v>
      </c>
      <c r="D157" s="307">
        <f>INDEX('5. Registrere Transaksjoner'!$D$8:$D$1006,MATCH('Underlag HB'!A157,'5. Registrere Transaksjoner'!$B$8:$B$1006))</f>
        <v>0</v>
      </c>
      <c r="E157" s="72" t="str">
        <f>IFERROR(INDEX(Kontoplan!$E$6:$E$1048576,MATCH(B157,Kontoplan!$D$6:$D$125,0)),"")</f>
        <v/>
      </c>
      <c r="F157" s="308">
        <f>INDEX('5. Registrere Transaksjoner'!$E$8:$E$1006,MATCH('Underlag HB'!A157,'5. Registrere Transaksjoner'!$B$8:$B$1006,0))</f>
        <v>0</v>
      </c>
      <c r="G157" s="72">
        <f>INDEX('5. Registrere Transaksjoner'!$F$8:$F$1006,MATCH('Underlag HB'!A157,'5. Registrere Transaksjoner'!$B$8:$B$1006,0))</f>
        <v>0</v>
      </c>
      <c r="H157" s="309" t="str">
        <f t="shared" si="2"/>
        <v/>
      </c>
      <c r="I157" s="310">
        <f>INDEX('5. Registrere Transaksjoner'!$H$8:$H$1006,MATCH('Underlag HB'!A157,'5. Registrere Transaksjoner'!$B$8:$B$1006,0))</f>
        <v>0</v>
      </c>
      <c r="J157" s="72"/>
      <c r="K157" s="72"/>
    </row>
    <row r="158" spans="1:11" x14ac:dyDescent="0.25">
      <c r="A158" s="116">
        <f>'5. Registrere Transaksjoner'!B164</f>
        <v>157</v>
      </c>
      <c r="B158" s="72">
        <f>INDEX('5. Registrere Transaksjoner'!$I$8:$I$1006,MATCH('Underlag HB'!A158,'5. Registrere Transaksjoner'!$B$8:$B$1006))</f>
        <v>0</v>
      </c>
      <c r="C158" s="72">
        <f>INDEX('5. Registrere Transaksjoner'!$Q$8:$Q$1006,MATCH('Underlag HB'!A158,'5. Registrere Transaksjoner'!$B$8:$B$1006))</f>
        <v>0</v>
      </c>
      <c r="D158" s="307">
        <f>INDEX('5. Registrere Transaksjoner'!$D$8:$D$1006,MATCH('Underlag HB'!A158,'5. Registrere Transaksjoner'!$B$8:$B$1006))</f>
        <v>0</v>
      </c>
      <c r="E158" s="72" t="str">
        <f>IFERROR(INDEX(Kontoplan!$E$6:$E$1048576,MATCH(B158,Kontoplan!$D$6:$D$125,0)),"")</f>
        <v/>
      </c>
      <c r="F158" s="308">
        <f>INDEX('5. Registrere Transaksjoner'!$E$8:$E$1006,MATCH('Underlag HB'!A158,'5. Registrere Transaksjoner'!$B$8:$B$1006,0))</f>
        <v>0</v>
      </c>
      <c r="G158" s="72">
        <f>INDEX('5. Registrere Transaksjoner'!$F$8:$F$1006,MATCH('Underlag HB'!A158,'5. Registrere Transaksjoner'!$B$8:$B$1006,0))</f>
        <v>0</v>
      </c>
      <c r="H158" s="309" t="str">
        <f t="shared" si="2"/>
        <v/>
      </c>
      <c r="I158" s="310">
        <f>INDEX('5. Registrere Transaksjoner'!$H$8:$H$1006,MATCH('Underlag HB'!A158,'5. Registrere Transaksjoner'!$B$8:$B$1006,0))</f>
        <v>0</v>
      </c>
      <c r="J158" s="72"/>
      <c r="K158" s="72"/>
    </row>
    <row r="159" spans="1:11" x14ac:dyDescent="0.25">
      <c r="A159" s="116">
        <f>'5. Registrere Transaksjoner'!B165</f>
        <v>158</v>
      </c>
      <c r="B159" s="72">
        <f>INDEX('5. Registrere Transaksjoner'!$I$8:$I$1006,MATCH('Underlag HB'!A159,'5. Registrere Transaksjoner'!$B$8:$B$1006))</f>
        <v>0</v>
      </c>
      <c r="C159" s="72">
        <f>INDEX('5. Registrere Transaksjoner'!$Q$8:$Q$1006,MATCH('Underlag HB'!A159,'5. Registrere Transaksjoner'!$B$8:$B$1006))</f>
        <v>0</v>
      </c>
      <c r="D159" s="307">
        <f>INDEX('5. Registrere Transaksjoner'!$D$8:$D$1006,MATCH('Underlag HB'!A159,'5. Registrere Transaksjoner'!$B$8:$B$1006))</f>
        <v>0</v>
      </c>
      <c r="E159" s="72" t="str">
        <f>IFERROR(INDEX(Kontoplan!$E$6:$E$1048576,MATCH(B159,Kontoplan!$D$6:$D$125,0)),"")</f>
        <v/>
      </c>
      <c r="F159" s="308">
        <f>INDEX('5. Registrere Transaksjoner'!$E$8:$E$1006,MATCH('Underlag HB'!A159,'5. Registrere Transaksjoner'!$B$8:$B$1006,0))</f>
        <v>0</v>
      </c>
      <c r="G159" s="72">
        <f>INDEX('5. Registrere Transaksjoner'!$F$8:$F$1006,MATCH('Underlag HB'!A159,'5. Registrere Transaksjoner'!$B$8:$B$1006,0))</f>
        <v>0</v>
      </c>
      <c r="H159" s="309" t="str">
        <f t="shared" si="2"/>
        <v/>
      </c>
      <c r="I159" s="310">
        <f>INDEX('5. Registrere Transaksjoner'!$H$8:$H$1006,MATCH('Underlag HB'!A159,'5. Registrere Transaksjoner'!$B$8:$B$1006,0))</f>
        <v>0</v>
      </c>
      <c r="J159" s="72"/>
      <c r="K159" s="72"/>
    </row>
    <row r="160" spans="1:11" x14ac:dyDescent="0.25">
      <c r="A160" s="116">
        <f>'5. Registrere Transaksjoner'!B166</f>
        <v>159</v>
      </c>
      <c r="B160" s="72">
        <f>INDEX('5. Registrere Transaksjoner'!$I$8:$I$1006,MATCH('Underlag HB'!A160,'5. Registrere Transaksjoner'!$B$8:$B$1006))</f>
        <v>0</v>
      </c>
      <c r="C160" s="72">
        <f>INDEX('5. Registrere Transaksjoner'!$Q$8:$Q$1006,MATCH('Underlag HB'!A160,'5. Registrere Transaksjoner'!$B$8:$B$1006))</f>
        <v>0</v>
      </c>
      <c r="D160" s="307">
        <f>INDEX('5. Registrere Transaksjoner'!$D$8:$D$1006,MATCH('Underlag HB'!A160,'5. Registrere Transaksjoner'!$B$8:$B$1006))</f>
        <v>0</v>
      </c>
      <c r="E160" s="72" t="str">
        <f>IFERROR(INDEX(Kontoplan!$E$6:$E$1048576,MATCH(B160,Kontoplan!$D$6:$D$125,0)),"")</f>
        <v/>
      </c>
      <c r="F160" s="308">
        <f>INDEX('5. Registrere Transaksjoner'!$E$8:$E$1006,MATCH('Underlag HB'!A160,'5. Registrere Transaksjoner'!$B$8:$B$1006,0))</f>
        <v>0</v>
      </c>
      <c r="G160" s="72">
        <f>INDEX('5. Registrere Transaksjoner'!$F$8:$F$1006,MATCH('Underlag HB'!A160,'5. Registrere Transaksjoner'!$B$8:$B$1006,0))</f>
        <v>0</v>
      </c>
      <c r="H160" s="309" t="str">
        <f t="shared" si="2"/>
        <v/>
      </c>
      <c r="I160" s="310">
        <f>INDEX('5. Registrere Transaksjoner'!$H$8:$H$1006,MATCH('Underlag HB'!A160,'5. Registrere Transaksjoner'!$B$8:$B$1006,0))</f>
        <v>0</v>
      </c>
      <c r="J160" s="72"/>
      <c r="K160" s="72"/>
    </row>
    <row r="161" spans="1:11" x14ac:dyDescent="0.25">
      <c r="A161" s="116">
        <f>'5. Registrere Transaksjoner'!B167</f>
        <v>160</v>
      </c>
      <c r="B161" s="72">
        <f>INDEX('5. Registrere Transaksjoner'!$I$8:$I$1006,MATCH('Underlag HB'!A161,'5. Registrere Transaksjoner'!$B$8:$B$1006))</f>
        <v>0</v>
      </c>
      <c r="C161" s="72">
        <f>INDEX('5. Registrere Transaksjoner'!$Q$8:$Q$1006,MATCH('Underlag HB'!A161,'5. Registrere Transaksjoner'!$B$8:$B$1006))</f>
        <v>0</v>
      </c>
      <c r="D161" s="307">
        <f>INDEX('5. Registrere Transaksjoner'!$D$8:$D$1006,MATCH('Underlag HB'!A161,'5. Registrere Transaksjoner'!$B$8:$B$1006))</f>
        <v>0</v>
      </c>
      <c r="E161" s="72" t="str">
        <f>IFERROR(INDEX(Kontoplan!$E$6:$E$1048576,MATCH(B161,Kontoplan!$D$6:$D$125,0)),"")</f>
        <v/>
      </c>
      <c r="F161" s="308">
        <f>INDEX('5. Registrere Transaksjoner'!$E$8:$E$1006,MATCH('Underlag HB'!A161,'5. Registrere Transaksjoner'!$B$8:$B$1006,0))</f>
        <v>0</v>
      </c>
      <c r="G161" s="72">
        <f>INDEX('5. Registrere Transaksjoner'!$F$8:$F$1006,MATCH('Underlag HB'!A161,'5. Registrere Transaksjoner'!$B$8:$B$1006,0))</f>
        <v>0</v>
      </c>
      <c r="H161" s="309" t="str">
        <f t="shared" si="2"/>
        <v/>
      </c>
      <c r="I161" s="310">
        <f>INDEX('5. Registrere Transaksjoner'!$H$8:$H$1006,MATCH('Underlag HB'!A161,'5. Registrere Transaksjoner'!$B$8:$B$1006,0))</f>
        <v>0</v>
      </c>
      <c r="J161" s="72"/>
      <c r="K161" s="72"/>
    </row>
    <row r="162" spans="1:11" x14ac:dyDescent="0.25">
      <c r="A162" s="116">
        <f>'5. Registrere Transaksjoner'!B168</f>
        <v>161</v>
      </c>
      <c r="B162" s="72">
        <f>INDEX('5. Registrere Transaksjoner'!$I$8:$I$1006,MATCH('Underlag HB'!A162,'5. Registrere Transaksjoner'!$B$8:$B$1006))</f>
        <v>0</v>
      </c>
      <c r="C162" s="72">
        <f>INDEX('5. Registrere Transaksjoner'!$Q$8:$Q$1006,MATCH('Underlag HB'!A162,'5. Registrere Transaksjoner'!$B$8:$B$1006))</f>
        <v>0</v>
      </c>
      <c r="D162" s="307">
        <f>INDEX('5. Registrere Transaksjoner'!$D$8:$D$1006,MATCH('Underlag HB'!A162,'5. Registrere Transaksjoner'!$B$8:$B$1006))</f>
        <v>0</v>
      </c>
      <c r="E162" s="72" t="str">
        <f>IFERROR(INDEX(Kontoplan!$E$6:$E$1048576,MATCH(B162,Kontoplan!$D$6:$D$125,0)),"")</f>
        <v/>
      </c>
      <c r="F162" s="308">
        <f>INDEX('5. Registrere Transaksjoner'!$E$8:$E$1006,MATCH('Underlag HB'!A162,'5. Registrere Transaksjoner'!$B$8:$B$1006,0))</f>
        <v>0</v>
      </c>
      <c r="G162" s="72">
        <f>INDEX('5. Registrere Transaksjoner'!$F$8:$F$1006,MATCH('Underlag HB'!A162,'5. Registrere Transaksjoner'!$B$8:$B$1006,0))</f>
        <v>0</v>
      </c>
      <c r="H162" s="309" t="str">
        <f t="shared" si="2"/>
        <v/>
      </c>
      <c r="I162" s="310">
        <f>INDEX('5. Registrere Transaksjoner'!$H$8:$H$1006,MATCH('Underlag HB'!A162,'5. Registrere Transaksjoner'!$B$8:$B$1006,0))</f>
        <v>0</v>
      </c>
      <c r="J162" s="72"/>
      <c r="K162" s="72"/>
    </row>
    <row r="163" spans="1:11" x14ac:dyDescent="0.25">
      <c r="A163" s="116">
        <f>'5. Registrere Transaksjoner'!B169</f>
        <v>162</v>
      </c>
      <c r="B163" s="72">
        <f>INDEX('5. Registrere Transaksjoner'!$I$8:$I$1006,MATCH('Underlag HB'!A163,'5. Registrere Transaksjoner'!$B$8:$B$1006))</f>
        <v>0</v>
      </c>
      <c r="C163" s="72">
        <f>INDEX('5. Registrere Transaksjoner'!$Q$8:$Q$1006,MATCH('Underlag HB'!A163,'5. Registrere Transaksjoner'!$B$8:$B$1006))</f>
        <v>0</v>
      </c>
      <c r="D163" s="307">
        <f>INDEX('5. Registrere Transaksjoner'!$D$8:$D$1006,MATCH('Underlag HB'!A163,'5. Registrere Transaksjoner'!$B$8:$B$1006))</f>
        <v>0</v>
      </c>
      <c r="E163" s="72" t="str">
        <f>IFERROR(INDEX(Kontoplan!$E$6:$E$1048576,MATCH(B163,Kontoplan!$D$6:$D$125,0)),"")</f>
        <v/>
      </c>
      <c r="F163" s="308">
        <f>INDEX('5. Registrere Transaksjoner'!$E$8:$E$1006,MATCH('Underlag HB'!A163,'5. Registrere Transaksjoner'!$B$8:$B$1006,0))</f>
        <v>0</v>
      </c>
      <c r="G163" s="72">
        <f>INDEX('5. Registrere Transaksjoner'!$F$8:$F$1006,MATCH('Underlag HB'!A163,'5. Registrere Transaksjoner'!$B$8:$B$1006,0))</f>
        <v>0</v>
      </c>
      <c r="H163" s="309" t="str">
        <f t="shared" si="2"/>
        <v/>
      </c>
      <c r="I163" s="310">
        <f>INDEX('5. Registrere Transaksjoner'!$H$8:$H$1006,MATCH('Underlag HB'!A163,'5. Registrere Transaksjoner'!$B$8:$B$1006,0))</f>
        <v>0</v>
      </c>
      <c r="J163" s="72"/>
      <c r="K163" s="72"/>
    </row>
    <row r="164" spans="1:11" x14ac:dyDescent="0.25">
      <c r="A164" s="116">
        <f>'5. Registrere Transaksjoner'!B170</f>
        <v>163</v>
      </c>
      <c r="B164" s="72">
        <f>INDEX('5. Registrere Transaksjoner'!$I$8:$I$1006,MATCH('Underlag HB'!A164,'5. Registrere Transaksjoner'!$B$8:$B$1006))</f>
        <v>0</v>
      </c>
      <c r="C164" s="72">
        <f>INDEX('5. Registrere Transaksjoner'!$Q$8:$Q$1006,MATCH('Underlag HB'!A164,'5. Registrere Transaksjoner'!$B$8:$B$1006))</f>
        <v>0</v>
      </c>
      <c r="D164" s="307">
        <f>INDEX('5. Registrere Transaksjoner'!$D$8:$D$1006,MATCH('Underlag HB'!A164,'5. Registrere Transaksjoner'!$B$8:$B$1006))</f>
        <v>0</v>
      </c>
      <c r="E164" s="72" t="str">
        <f>IFERROR(INDEX(Kontoplan!$E$6:$E$1048576,MATCH(B164,Kontoplan!$D$6:$D$125,0)),"")</f>
        <v/>
      </c>
      <c r="F164" s="308">
        <f>INDEX('5. Registrere Transaksjoner'!$E$8:$E$1006,MATCH('Underlag HB'!A164,'5. Registrere Transaksjoner'!$B$8:$B$1006,0))</f>
        <v>0</v>
      </c>
      <c r="G164" s="72">
        <f>INDEX('5. Registrere Transaksjoner'!$F$8:$F$1006,MATCH('Underlag HB'!A164,'5. Registrere Transaksjoner'!$B$8:$B$1006,0))</f>
        <v>0</v>
      </c>
      <c r="H164" s="309" t="str">
        <f t="shared" si="2"/>
        <v/>
      </c>
      <c r="I164" s="310">
        <f>INDEX('5. Registrere Transaksjoner'!$H$8:$H$1006,MATCH('Underlag HB'!A164,'5. Registrere Transaksjoner'!$B$8:$B$1006,0))</f>
        <v>0</v>
      </c>
      <c r="J164" s="72"/>
      <c r="K164" s="72"/>
    </row>
    <row r="165" spans="1:11" x14ac:dyDescent="0.25">
      <c r="A165" s="116">
        <f>'5. Registrere Transaksjoner'!B171</f>
        <v>164</v>
      </c>
      <c r="B165" s="72">
        <f>INDEX('5. Registrere Transaksjoner'!$I$8:$I$1006,MATCH('Underlag HB'!A165,'5. Registrere Transaksjoner'!$B$8:$B$1006))</f>
        <v>0</v>
      </c>
      <c r="C165" s="72">
        <f>INDEX('5. Registrere Transaksjoner'!$Q$8:$Q$1006,MATCH('Underlag HB'!A165,'5. Registrere Transaksjoner'!$B$8:$B$1006))</f>
        <v>0</v>
      </c>
      <c r="D165" s="307">
        <f>INDEX('5. Registrere Transaksjoner'!$D$8:$D$1006,MATCH('Underlag HB'!A165,'5. Registrere Transaksjoner'!$B$8:$B$1006))</f>
        <v>0</v>
      </c>
      <c r="E165" s="72" t="str">
        <f>IFERROR(INDEX(Kontoplan!$E$6:$E$1048576,MATCH(B165,Kontoplan!$D$6:$D$125,0)),"")</f>
        <v/>
      </c>
      <c r="F165" s="308">
        <f>INDEX('5. Registrere Transaksjoner'!$E$8:$E$1006,MATCH('Underlag HB'!A165,'5. Registrere Transaksjoner'!$B$8:$B$1006,0))</f>
        <v>0</v>
      </c>
      <c r="G165" s="72">
        <f>INDEX('5. Registrere Transaksjoner'!$F$8:$F$1006,MATCH('Underlag HB'!A165,'5. Registrere Transaksjoner'!$B$8:$B$1006,0))</f>
        <v>0</v>
      </c>
      <c r="H165" s="309" t="str">
        <f t="shared" si="2"/>
        <v/>
      </c>
      <c r="I165" s="310">
        <f>INDEX('5. Registrere Transaksjoner'!$H$8:$H$1006,MATCH('Underlag HB'!A165,'5. Registrere Transaksjoner'!$B$8:$B$1006,0))</f>
        <v>0</v>
      </c>
      <c r="J165" s="72"/>
      <c r="K165" s="72"/>
    </row>
    <row r="166" spans="1:11" x14ac:dyDescent="0.25">
      <c r="A166" s="116">
        <f>'5. Registrere Transaksjoner'!B172</f>
        <v>165</v>
      </c>
      <c r="B166" s="72">
        <f>INDEX('5. Registrere Transaksjoner'!$I$8:$I$1006,MATCH('Underlag HB'!A166,'5. Registrere Transaksjoner'!$B$8:$B$1006))</f>
        <v>0</v>
      </c>
      <c r="C166" s="72">
        <f>INDEX('5. Registrere Transaksjoner'!$Q$8:$Q$1006,MATCH('Underlag HB'!A166,'5. Registrere Transaksjoner'!$B$8:$B$1006))</f>
        <v>0</v>
      </c>
      <c r="D166" s="307">
        <f>INDEX('5. Registrere Transaksjoner'!$D$8:$D$1006,MATCH('Underlag HB'!A166,'5. Registrere Transaksjoner'!$B$8:$B$1006))</f>
        <v>0</v>
      </c>
      <c r="E166" s="72" t="str">
        <f>IFERROR(INDEX(Kontoplan!$E$6:$E$1048576,MATCH(B166,Kontoplan!$D$6:$D$125,0)),"")</f>
        <v/>
      </c>
      <c r="F166" s="308">
        <f>INDEX('5. Registrere Transaksjoner'!$E$8:$E$1006,MATCH('Underlag HB'!A166,'5. Registrere Transaksjoner'!$B$8:$B$1006,0))</f>
        <v>0</v>
      </c>
      <c r="G166" s="72">
        <f>INDEX('5. Registrere Transaksjoner'!$F$8:$F$1006,MATCH('Underlag HB'!A166,'5. Registrere Transaksjoner'!$B$8:$B$1006,0))</f>
        <v>0</v>
      </c>
      <c r="H166" s="309" t="str">
        <f t="shared" si="2"/>
        <v/>
      </c>
      <c r="I166" s="310">
        <f>INDEX('5. Registrere Transaksjoner'!$H$8:$H$1006,MATCH('Underlag HB'!A166,'5. Registrere Transaksjoner'!$B$8:$B$1006,0))</f>
        <v>0</v>
      </c>
      <c r="J166" s="72"/>
      <c r="K166" s="72"/>
    </row>
    <row r="167" spans="1:11" x14ac:dyDescent="0.25">
      <c r="A167" s="116">
        <f>'5. Registrere Transaksjoner'!B173</f>
        <v>166</v>
      </c>
      <c r="B167" s="72">
        <f>INDEX('5. Registrere Transaksjoner'!$I$8:$I$1006,MATCH('Underlag HB'!A167,'5. Registrere Transaksjoner'!$B$8:$B$1006))</f>
        <v>0</v>
      </c>
      <c r="C167" s="72">
        <f>INDEX('5. Registrere Transaksjoner'!$Q$8:$Q$1006,MATCH('Underlag HB'!A167,'5. Registrere Transaksjoner'!$B$8:$B$1006))</f>
        <v>0</v>
      </c>
      <c r="D167" s="307">
        <f>INDEX('5. Registrere Transaksjoner'!$D$8:$D$1006,MATCH('Underlag HB'!A167,'5. Registrere Transaksjoner'!$B$8:$B$1006))</f>
        <v>0</v>
      </c>
      <c r="E167" s="72" t="str">
        <f>IFERROR(INDEX(Kontoplan!$E$6:$E$1048576,MATCH(B167,Kontoplan!$D$6:$D$125,0)),"")</f>
        <v/>
      </c>
      <c r="F167" s="308">
        <f>INDEX('5. Registrere Transaksjoner'!$E$8:$E$1006,MATCH('Underlag HB'!A167,'5. Registrere Transaksjoner'!$B$8:$B$1006,0))</f>
        <v>0</v>
      </c>
      <c r="G167" s="72">
        <f>INDEX('5. Registrere Transaksjoner'!$F$8:$F$1006,MATCH('Underlag HB'!A167,'5. Registrere Transaksjoner'!$B$8:$B$1006,0))</f>
        <v>0</v>
      </c>
      <c r="H167" s="309" t="str">
        <f t="shared" si="2"/>
        <v/>
      </c>
      <c r="I167" s="310">
        <f>INDEX('5. Registrere Transaksjoner'!$H$8:$H$1006,MATCH('Underlag HB'!A167,'5. Registrere Transaksjoner'!$B$8:$B$1006,0))</f>
        <v>0</v>
      </c>
      <c r="J167" s="72"/>
      <c r="K167" s="72"/>
    </row>
    <row r="168" spans="1:11" x14ac:dyDescent="0.25">
      <c r="A168" s="116">
        <f>'5. Registrere Transaksjoner'!B174</f>
        <v>167</v>
      </c>
      <c r="B168" s="72">
        <f>INDEX('5. Registrere Transaksjoner'!$I$8:$I$1006,MATCH('Underlag HB'!A168,'5. Registrere Transaksjoner'!$B$8:$B$1006))</f>
        <v>0</v>
      </c>
      <c r="C168" s="72">
        <f>INDEX('5. Registrere Transaksjoner'!$Q$8:$Q$1006,MATCH('Underlag HB'!A168,'5. Registrere Transaksjoner'!$B$8:$B$1006))</f>
        <v>0</v>
      </c>
      <c r="D168" s="307">
        <f>INDEX('5. Registrere Transaksjoner'!$D$8:$D$1006,MATCH('Underlag HB'!A168,'5. Registrere Transaksjoner'!$B$8:$B$1006))</f>
        <v>0</v>
      </c>
      <c r="E168" s="72" t="str">
        <f>IFERROR(INDEX(Kontoplan!$E$6:$E$1048576,MATCH(B168,Kontoplan!$D$6:$D$125,0)),"")</f>
        <v/>
      </c>
      <c r="F168" s="308">
        <f>INDEX('5. Registrere Transaksjoner'!$E$8:$E$1006,MATCH('Underlag HB'!A168,'5. Registrere Transaksjoner'!$B$8:$B$1006,0))</f>
        <v>0</v>
      </c>
      <c r="G168" s="72">
        <f>INDEX('5. Registrere Transaksjoner'!$F$8:$F$1006,MATCH('Underlag HB'!A168,'5. Registrere Transaksjoner'!$B$8:$B$1006,0))</f>
        <v>0</v>
      </c>
      <c r="H168" s="309" t="str">
        <f t="shared" si="2"/>
        <v/>
      </c>
      <c r="I168" s="310">
        <f>INDEX('5. Registrere Transaksjoner'!$H$8:$H$1006,MATCH('Underlag HB'!A168,'5. Registrere Transaksjoner'!$B$8:$B$1006,0))</f>
        <v>0</v>
      </c>
      <c r="J168" s="72"/>
      <c r="K168" s="72"/>
    </row>
    <row r="169" spans="1:11" x14ac:dyDescent="0.25">
      <c r="A169" s="116">
        <f>'5. Registrere Transaksjoner'!B175</f>
        <v>168</v>
      </c>
      <c r="B169" s="72">
        <f>INDEX('5. Registrere Transaksjoner'!$I$8:$I$1006,MATCH('Underlag HB'!A169,'5. Registrere Transaksjoner'!$B$8:$B$1006))</f>
        <v>0</v>
      </c>
      <c r="C169" s="72">
        <f>INDEX('5. Registrere Transaksjoner'!$Q$8:$Q$1006,MATCH('Underlag HB'!A169,'5. Registrere Transaksjoner'!$B$8:$B$1006))</f>
        <v>0</v>
      </c>
      <c r="D169" s="307">
        <f>INDEX('5. Registrere Transaksjoner'!$D$8:$D$1006,MATCH('Underlag HB'!A169,'5. Registrere Transaksjoner'!$B$8:$B$1006))</f>
        <v>0</v>
      </c>
      <c r="E169" s="72" t="str">
        <f>IFERROR(INDEX(Kontoplan!$E$6:$E$1048576,MATCH(B169,Kontoplan!$D$6:$D$125,0)),"")</f>
        <v/>
      </c>
      <c r="F169" s="308">
        <f>INDEX('5. Registrere Transaksjoner'!$E$8:$E$1006,MATCH('Underlag HB'!A169,'5. Registrere Transaksjoner'!$B$8:$B$1006,0))</f>
        <v>0</v>
      </c>
      <c r="G169" s="72">
        <f>INDEX('5. Registrere Transaksjoner'!$F$8:$F$1006,MATCH('Underlag HB'!A169,'5. Registrere Transaksjoner'!$B$8:$B$1006,0))</f>
        <v>0</v>
      </c>
      <c r="H169" s="309" t="str">
        <f t="shared" si="2"/>
        <v/>
      </c>
      <c r="I169" s="310">
        <f>INDEX('5. Registrere Transaksjoner'!$H$8:$H$1006,MATCH('Underlag HB'!A169,'5. Registrere Transaksjoner'!$B$8:$B$1006,0))</f>
        <v>0</v>
      </c>
      <c r="J169" s="72"/>
      <c r="K169" s="72"/>
    </row>
    <row r="170" spans="1:11" x14ac:dyDescent="0.25">
      <c r="A170" s="116">
        <f>'5. Registrere Transaksjoner'!B176</f>
        <v>169</v>
      </c>
      <c r="B170" s="72">
        <f>INDEX('5. Registrere Transaksjoner'!$I$8:$I$1006,MATCH('Underlag HB'!A170,'5. Registrere Transaksjoner'!$B$8:$B$1006))</f>
        <v>0</v>
      </c>
      <c r="C170" s="72">
        <f>INDEX('5. Registrere Transaksjoner'!$Q$8:$Q$1006,MATCH('Underlag HB'!A170,'5. Registrere Transaksjoner'!$B$8:$B$1006))</f>
        <v>0</v>
      </c>
      <c r="D170" s="307">
        <f>INDEX('5. Registrere Transaksjoner'!$D$8:$D$1006,MATCH('Underlag HB'!A170,'5. Registrere Transaksjoner'!$B$8:$B$1006))</f>
        <v>0</v>
      </c>
      <c r="E170" s="72" t="str">
        <f>IFERROR(INDEX(Kontoplan!$E$6:$E$1048576,MATCH(B170,Kontoplan!$D$6:$D$125,0)),"")</f>
        <v/>
      </c>
      <c r="F170" s="308">
        <f>INDEX('5. Registrere Transaksjoner'!$E$8:$E$1006,MATCH('Underlag HB'!A170,'5. Registrere Transaksjoner'!$B$8:$B$1006,0))</f>
        <v>0</v>
      </c>
      <c r="G170" s="72">
        <f>INDEX('5. Registrere Transaksjoner'!$F$8:$F$1006,MATCH('Underlag HB'!A170,'5. Registrere Transaksjoner'!$B$8:$B$1006,0))</f>
        <v>0</v>
      </c>
      <c r="H170" s="309" t="str">
        <f t="shared" si="2"/>
        <v/>
      </c>
      <c r="I170" s="310">
        <f>INDEX('5. Registrere Transaksjoner'!$H$8:$H$1006,MATCH('Underlag HB'!A170,'5. Registrere Transaksjoner'!$B$8:$B$1006,0))</f>
        <v>0</v>
      </c>
      <c r="J170" s="72"/>
      <c r="K170" s="72"/>
    </row>
    <row r="171" spans="1:11" x14ac:dyDescent="0.25">
      <c r="A171" s="116">
        <f>'5. Registrere Transaksjoner'!B177</f>
        <v>170</v>
      </c>
      <c r="B171" s="72">
        <f>INDEX('5. Registrere Transaksjoner'!$I$8:$I$1006,MATCH('Underlag HB'!A171,'5. Registrere Transaksjoner'!$B$8:$B$1006))</f>
        <v>0</v>
      </c>
      <c r="C171" s="72">
        <f>INDEX('5. Registrere Transaksjoner'!$Q$8:$Q$1006,MATCH('Underlag HB'!A171,'5. Registrere Transaksjoner'!$B$8:$B$1006))</f>
        <v>0</v>
      </c>
      <c r="D171" s="307">
        <f>INDEX('5. Registrere Transaksjoner'!$D$8:$D$1006,MATCH('Underlag HB'!A171,'5. Registrere Transaksjoner'!$B$8:$B$1006))</f>
        <v>0</v>
      </c>
      <c r="E171" s="72" t="str">
        <f>IFERROR(INDEX(Kontoplan!$E$6:$E$1048576,MATCH(B171,Kontoplan!$D$6:$D$125,0)),"")</f>
        <v/>
      </c>
      <c r="F171" s="308">
        <f>INDEX('5. Registrere Transaksjoner'!$E$8:$E$1006,MATCH('Underlag HB'!A171,'5. Registrere Transaksjoner'!$B$8:$B$1006,0))</f>
        <v>0</v>
      </c>
      <c r="G171" s="72">
        <f>INDEX('5. Registrere Transaksjoner'!$F$8:$F$1006,MATCH('Underlag HB'!A171,'5. Registrere Transaksjoner'!$B$8:$B$1006,0))</f>
        <v>0</v>
      </c>
      <c r="H171" s="309" t="str">
        <f t="shared" si="2"/>
        <v/>
      </c>
      <c r="I171" s="310">
        <f>INDEX('5. Registrere Transaksjoner'!$H$8:$H$1006,MATCH('Underlag HB'!A171,'5. Registrere Transaksjoner'!$B$8:$B$1006,0))</f>
        <v>0</v>
      </c>
      <c r="J171" s="72"/>
      <c r="K171" s="72"/>
    </row>
    <row r="172" spans="1:11" x14ac:dyDescent="0.25">
      <c r="A172" s="116">
        <f>'5. Registrere Transaksjoner'!B178</f>
        <v>171</v>
      </c>
      <c r="B172" s="72">
        <f>INDEX('5. Registrere Transaksjoner'!$I$8:$I$1006,MATCH('Underlag HB'!A172,'5. Registrere Transaksjoner'!$B$8:$B$1006))</f>
        <v>0</v>
      </c>
      <c r="C172" s="72">
        <f>INDEX('5. Registrere Transaksjoner'!$Q$8:$Q$1006,MATCH('Underlag HB'!A172,'5. Registrere Transaksjoner'!$B$8:$B$1006))</f>
        <v>0</v>
      </c>
      <c r="D172" s="307">
        <f>INDEX('5. Registrere Transaksjoner'!$D$8:$D$1006,MATCH('Underlag HB'!A172,'5. Registrere Transaksjoner'!$B$8:$B$1006))</f>
        <v>0</v>
      </c>
      <c r="E172" s="72" t="str">
        <f>IFERROR(INDEX(Kontoplan!$E$6:$E$1048576,MATCH(B172,Kontoplan!$D$6:$D$125,0)),"")</f>
        <v/>
      </c>
      <c r="F172" s="308">
        <f>INDEX('5. Registrere Transaksjoner'!$E$8:$E$1006,MATCH('Underlag HB'!A172,'5. Registrere Transaksjoner'!$B$8:$B$1006,0))</f>
        <v>0</v>
      </c>
      <c r="G172" s="72">
        <f>INDEX('5. Registrere Transaksjoner'!$F$8:$F$1006,MATCH('Underlag HB'!A172,'5. Registrere Transaksjoner'!$B$8:$B$1006,0))</f>
        <v>0</v>
      </c>
      <c r="H172" s="309" t="str">
        <f t="shared" si="2"/>
        <v/>
      </c>
      <c r="I172" s="310">
        <f>INDEX('5. Registrere Transaksjoner'!$H$8:$H$1006,MATCH('Underlag HB'!A172,'5. Registrere Transaksjoner'!$B$8:$B$1006,0))</f>
        <v>0</v>
      </c>
      <c r="J172" s="72"/>
      <c r="K172" s="72"/>
    </row>
    <row r="173" spans="1:11" x14ac:dyDescent="0.25">
      <c r="A173" s="116">
        <f>'5. Registrere Transaksjoner'!B179</f>
        <v>172</v>
      </c>
      <c r="B173" s="72">
        <f>INDEX('5. Registrere Transaksjoner'!$I$8:$I$1006,MATCH('Underlag HB'!A173,'5. Registrere Transaksjoner'!$B$8:$B$1006))</f>
        <v>0</v>
      </c>
      <c r="C173" s="72">
        <f>INDEX('5. Registrere Transaksjoner'!$Q$8:$Q$1006,MATCH('Underlag HB'!A173,'5. Registrere Transaksjoner'!$B$8:$B$1006))</f>
        <v>0</v>
      </c>
      <c r="D173" s="307">
        <f>INDEX('5. Registrere Transaksjoner'!$D$8:$D$1006,MATCH('Underlag HB'!A173,'5. Registrere Transaksjoner'!$B$8:$B$1006))</f>
        <v>0</v>
      </c>
      <c r="E173" s="72" t="str">
        <f>IFERROR(INDEX(Kontoplan!$E$6:$E$1048576,MATCH(B173,Kontoplan!$D$6:$D$125,0)),"")</f>
        <v/>
      </c>
      <c r="F173" s="308">
        <f>INDEX('5. Registrere Transaksjoner'!$E$8:$E$1006,MATCH('Underlag HB'!A173,'5. Registrere Transaksjoner'!$B$8:$B$1006,0))</f>
        <v>0</v>
      </c>
      <c r="G173" s="72">
        <f>INDEX('5. Registrere Transaksjoner'!$F$8:$F$1006,MATCH('Underlag HB'!A173,'5. Registrere Transaksjoner'!$B$8:$B$1006,0))</f>
        <v>0</v>
      </c>
      <c r="H173" s="309" t="str">
        <f t="shared" si="2"/>
        <v/>
      </c>
      <c r="I173" s="310">
        <f>INDEX('5. Registrere Transaksjoner'!$H$8:$H$1006,MATCH('Underlag HB'!A173,'5. Registrere Transaksjoner'!$B$8:$B$1006,0))</f>
        <v>0</v>
      </c>
      <c r="J173" s="72"/>
      <c r="K173" s="72"/>
    </row>
    <row r="174" spans="1:11" x14ac:dyDescent="0.25">
      <c r="A174" s="116">
        <f>'5. Registrere Transaksjoner'!B180</f>
        <v>173</v>
      </c>
      <c r="B174" s="72">
        <f>INDEX('5. Registrere Transaksjoner'!$I$8:$I$1006,MATCH('Underlag HB'!A174,'5. Registrere Transaksjoner'!$B$8:$B$1006))</f>
        <v>0</v>
      </c>
      <c r="C174" s="72">
        <f>INDEX('5. Registrere Transaksjoner'!$Q$8:$Q$1006,MATCH('Underlag HB'!A174,'5. Registrere Transaksjoner'!$B$8:$B$1006))</f>
        <v>0</v>
      </c>
      <c r="D174" s="307">
        <f>INDEX('5. Registrere Transaksjoner'!$D$8:$D$1006,MATCH('Underlag HB'!A174,'5. Registrere Transaksjoner'!$B$8:$B$1006))</f>
        <v>0</v>
      </c>
      <c r="E174" s="72" t="str">
        <f>IFERROR(INDEX(Kontoplan!$E$6:$E$1048576,MATCH(B174,Kontoplan!$D$6:$D$125,0)),"")</f>
        <v/>
      </c>
      <c r="F174" s="308">
        <f>INDEX('5. Registrere Transaksjoner'!$E$8:$E$1006,MATCH('Underlag HB'!A174,'5. Registrere Transaksjoner'!$B$8:$B$1006,0))</f>
        <v>0</v>
      </c>
      <c r="G174" s="72">
        <f>INDEX('5. Registrere Transaksjoner'!$F$8:$F$1006,MATCH('Underlag HB'!A174,'5. Registrere Transaksjoner'!$B$8:$B$1006,0))</f>
        <v>0</v>
      </c>
      <c r="H174" s="309" t="str">
        <f t="shared" si="2"/>
        <v/>
      </c>
      <c r="I174" s="310">
        <f>INDEX('5. Registrere Transaksjoner'!$H$8:$H$1006,MATCH('Underlag HB'!A174,'5. Registrere Transaksjoner'!$B$8:$B$1006,0))</f>
        <v>0</v>
      </c>
      <c r="J174" s="72"/>
      <c r="K174" s="72"/>
    </row>
    <row r="175" spans="1:11" x14ac:dyDescent="0.25">
      <c r="A175" s="116">
        <f>'5. Registrere Transaksjoner'!B181</f>
        <v>174</v>
      </c>
      <c r="B175" s="72">
        <f>INDEX('5. Registrere Transaksjoner'!$I$8:$I$1006,MATCH('Underlag HB'!A175,'5. Registrere Transaksjoner'!$B$8:$B$1006))</f>
        <v>0</v>
      </c>
      <c r="C175" s="72">
        <f>INDEX('5. Registrere Transaksjoner'!$Q$8:$Q$1006,MATCH('Underlag HB'!A175,'5. Registrere Transaksjoner'!$B$8:$B$1006))</f>
        <v>0</v>
      </c>
      <c r="D175" s="307">
        <f>INDEX('5. Registrere Transaksjoner'!$D$8:$D$1006,MATCH('Underlag HB'!A175,'5. Registrere Transaksjoner'!$B$8:$B$1006))</f>
        <v>0</v>
      </c>
      <c r="E175" s="72" t="str">
        <f>IFERROR(INDEX(Kontoplan!$E$6:$E$1048576,MATCH(B175,Kontoplan!$D$6:$D$125,0)),"")</f>
        <v/>
      </c>
      <c r="F175" s="308">
        <f>INDEX('5. Registrere Transaksjoner'!$E$8:$E$1006,MATCH('Underlag HB'!A175,'5. Registrere Transaksjoner'!$B$8:$B$1006,0))</f>
        <v>0</v>
      </c>
      <c r="G175" s="72">
        <f>INDEX('5. Registrere Transaksjoner'!$F$8:$F$1006,MATCH('Underlag HB'!A175,'5. Registrere Transaksjoner'!$B$8:$B$1006,0))</f>
        <v>0</v>
      </c>
      <c r="H175" s="309" t="str">
        <f t="shared" si="2"/>
        <v/>
      </c>
      <c r="I175" s="310">
        <f>INDEX('5. Registrere Transaksjoner'!$H$8:$H$1006,MATCH('Underlag HB'!A175,'5. Registrere Transaksjoner'!$B$8:$B$1006,0))</f>
        <v>0</v>
      </c>
      <c r="J175" s="72"/>
      <c r="K175" s="72"/>
    </row>
    <row r="176" spans="1:11" x14ac:dyDescent="0.25">
      <c r="A176" s="116">
        <f>'5. Registrere Transaksjoner'!B182</f>
        <v>175</v>
      </c>
      <c r="B176" s="72">
        <f>INDEX('5. Registrere Transaksjoner'!$I$8:$I$1006,MATCH('Underlag HB'!A176,'5. Registrere Transaksjoner'!$B$8:$B$1006))</f>
        <v>0</v>
      </c>
      <c r="C176" s="72">
        <f>INDEX('5. Registrere Transaksjoner'!$Q$8:$Q$1006,MATCH('Underlag HB'!A176,'5. Registrere Transaksjoner'!$B$8:$B$1006))</f>
        <v>0</v>
      </c>
      <c r="D176" s="307">
        <f>INDEX('5. Registrere Transaksjoner'!$D$8:$D$1006,MATCH('Underlag HB'!A176,'5. Registrere Transaksjoner'!$B$8:$B$1006))</f>
        <v>0</v>
      </c>
      <c r="E176" s="72" t="str">
        <f>IFERROR(INDEX(Kontoplan!$E$6:$E$1048576,MATCH(B176,Kontoplan!$D$6:$D$125,0)),"")</f>
        <v/>
      </c>
      <c r="F176" s="308">
        <f>INDEX('5. Registrere Transaksjoner'!$E$8:$E$1006,MATCH('Underlag HB'!A176,'5. Registrere Transaksjoner'!$B$8:$B$1006,0))</f>
        <v>0</v>
      </c>
      <c r="G176" s="72">
        <f>INDEX('5. Registrere Transaksjoner'!$F$8:$F$1006,MATCH('Underlag HB'!A176,'5. Registrere Transaksjoner'!$B$8:$B$1006,0))</f>
        <v>0</v>
      </c>
      <c r="H176" s="309" t="str">
        <f t="shared" si="2"/>
        <v/>
      </c>
      <c r="I176" s="310">
        <f>INDEX('5. Registrere Transaksjoner'!$H$8:$H$1006,MATCH('Underlag HB'!A176,'5. Registrere Transaksjoner'!$B$8:$B$1006,0))</f>
        <v>0</v>
      </c>
      <c r="J176" s="72"/>
      <c r="K176" s="72"/>
    </row>
    <row r="177" spans="1:11" x14ac:dyDescent="0.25">
      <c r="A177" s="116">
        <f>'5. Registrere Transaksjoner'!B183</f>
        <v>176</v>
      </c>
      <c r="B177" s="72">
        <f>INDEX('5. Registrere Transaksjoner'!$I$8:$I$1006,MATCH('Underlag HB'!A177,'5. Registrere Transaksjoner'!$B$8:$B$1006))</f>
        <v>0</v>
      </c>
      <c r="C177" s="72">
        <f>INDEX('5. Registrere Transaksjoner'!$Q$8:$Q$1006,MATCH('Underlag HB'!A177,'5. Registrere Transaksjoner'!$B$8:$B$1006))</f>
        <v>0</v>
      </c>
      <c r="D177" s="307">
        <f>INDEX('5. Registrere Transaksjoner'!$D$8:$D$1006,MATCH('Underlag HB'!A177,'5. Registrere Transaksjoner'!$B$8:$B$1006))</f>
        <v>0</v>
      </c>
      <c r="E177" s="72" t="str">
        <f>IFERROR(INDEX(Kontoplan!$E$6:$E$1048576,MATCH(B177,Kontoplan!$D$6:$D$125,0)),"")</f>
        <v/>
      </c>
      <c r="F177" s="308">
        <f>INDEX('5. Registrere Transaksjoner'!$E$8:$E$1006,MATCH('Underlag HB'!A177,'5. Registrere Transaksjoner'!$B$8:$B$1006,0))</f>
        <v>0</v>
      </c>
      <c r="G177" s="72">
        <f>INDEX('5. Registrere Transaksjoner'!$F$8:$F$1006,MATCH('Underlag HB'!A177,'5. Registrere Transaksjoner'!$B$8:$B$1006,0))</f>
        <v>0</v>
      </c>
      <c r="H177" s="309" t="str">
        <f t="shared" si="2"/>
        <v/>
      </c>
      <c r="I177" s="310">
        <f>INDEX('5. Registrere Transaksjoner'!$H$8:$H$1006,MATCH('Underlag HB'!A177,'5. Registrere Transaksjoner'!$B$8:$B$1006,0))</f>
        <v>0</v>
      </c>
      <c r="J177" s="72"/>
      <c r="K177" s="72"/>
    </row>
    <row r="178" spans="1:11" x14ac:dyDescent="0.25">
      <c r="A178" s="116">
        <f>'5. Registrere Transaksjoner'!B184</f>
        <v>177</v>
      </c>
      <c r="B178" s="72">
        <f>INDEX('5. Registrere Transaksjoner'!$I$8:$I$1006,MATCH('Underlag HB'!A178,'5. Registrere Transaksjoner'!$B$8:$B$1006))</f>
        <v>0</v>
      </c>
      <c r="C178" s="72">
        <f>INDEX('5. Registrere Transaksjoner'!$Q$8:$Q$1006,MATCH('Underlag HB'!A178,'5. Registrere Transaksjoner'!$B$8:$B$1006))</f>
        <v>0</v>
      </c>
      <c r="D178" s="307">
        <f>INDEX('5. Registrere Transaksjoner'!$D$8:$D$1006,MATCH('Underlag HB'!A178,'5. Registrere Transaksjoner'!$B$8:$B$1006))</f>
        <v>0</v>
      </c>
      <c r="E178" s="72" t="str">
        <f>IFERROR(INDEX(Kontoplan!$E$6:$E$1048576,MATCH(B178,Kontoplan!$D$6:$D$125,0)),"")</f>
        <v/>
      </c>
      <c r="F178" s="308">
        <f>INDEX('5. Registrere Transaksjoner'!$E$8:$E$1006,MATCH('Underlag HB'!A178,'5. Registrere Transaksjoner'!$B$8:$B$1006,0))</f>
        <v>0</v>
      </c>
      <c r="G178" s="72">
        <f>INDEX('5. Registrere Transaksjoner'!$F$8:$F$1006,MATCH('Underlag HB'!A178,'5. Registrere Transaksjoner'!$B$8:$B$1006,0))</f>
        <v>0</v>
      </c>
      <c r="H178" s="309" t="str">
        <f t="shared" si="2"/>
        <v/>
      </c>
      <c r="I178" s="310">
        <f>INDEX('5. Registrere Transaksjoner'!$H$8:$H$1006,MATCH('Underlag HB'!A178,'5. Registrere Transaksjoner'!$B$8:$B$1006,0))</f>
        <v>0</v>
      </c>
      <c r="J178" s="72"/>
      <c r="K178" s="72"/>
    </row>
    <row r="179" spans="1:11" x14ac:dyDescent="0.25">
      <c r="A179" s="116">
        <f>'5. Registrere Transaksjoner'!B185</f>
        <v>178</v>
      </c>
      <c r="B179" s="72">
        <f>INDEX('5. Registrere Transaksjoner'!$I$8:$I$1006,MATCH('Underlag HB'!A179,'5. Registrere Transaksjoner'!$B$8:$B$1006))</f>
        <v>0</v>
      </c>
      <c r="C179" s="72">
        <f>INDEX('5. Registrere Transaksjoner'!$Q$8:$Q$1006,MATCH('Underlag HB'!A179,'5. Registrere Transaksjoner'!$B$8:$B$1006))</f>
        <v>0</v>
      </c>
      <c r="D179" s="307">
        <f>INDEX('5. Registrere Transaksjoner'!$D$8:$D$1006,MATCH('Underlag HB'!A179,'5. Registrere Transaksjoner'!$B$8:$B$1006))</f>
        <v>0</v>
      </c>
      <c r="E179" s="72" t="str">
        <f>IFERROR(INDEX(Kontoplan!$E$6:$E$1048576,MATCH(B179,Kontoplan!$D$6:$D$125,0)),"")</f>
        <v/>
      </c>
      <c r="F179" s="308">
        <f>INDEX('5. Registrere Transaksjoner'!$E$8:$E$1006,MATCH('Underlag HB'!A179,'5. Registrere Transaksjoner'!$B$8:$B$1006,0))</f>
        <v>0</v>
      </c>
      <c r="G179" s="72">
        <f>INDEX('5. Registrere Transaksjoner'!$F$8:$F$1006,MATCH('Underlag HB'!A179,'5. Registrere Transaksjoner'!$B$8:$B$1006,0))</f>
        <v>0</v>
      </c>
      <c r="H179" s="309" t="str">
        <f t="shared" si="2"/>
        <v/>
      </c>
      <c r="I179" s="310">
        <f>INDEX('5. Registrere Transaksjoner'!$H$8:$H$1006,MATCH('Underlag HB'!A179,'5. Registrere Transaksjoner'!$B$8:$B$1006,0))</f>
        <v>0</v>
      </c>
      <c r="J179" s="72"/>
      <c r="K179" s="72"/>
    </row>
    <row r="180" spans="1:11" x14ac:dyDescent="0.25">
      <c r="A180" s="116">
        <f>'5. Registrere Transaksjoner'!B186</f>
        <v>179</v>
      </c>
      <c r="B180" s="72">
        <f>INDEX('5. Registrere Transaksjoner'!$I$8:$I$1006,MATCH('Underlag HB'!A180,'5. Registrere Transaksjoner'!$B$8:$B$1006))</f>
        <v>0</v>
      </c>
      <c r="C180" s="72">
        <f>INDEX('5. Registrere Transaksjoner'!$Q$8:$Q$1006,MATCH('Underlag HB'!A180,'5. Registrere Transaksjoner'!$B$8:$B$1006))</f>
        <v>0</v>
      </c>
      <c r="D180" s="307">
        <f>INDEX('5. Registrere Transaksjoner'!$D$8:$D$1006,MATCH('Underlag HB'!A180,'5. Registrere Transaksjoner'!$B$8:$B$1006))</f>
        <v>0</v>
      </c>
      <c r="E180" s="72" t="str">
        <f>IFERROR(INDEX(Kontoplan!$E$6:$E$1048576,MATCH(B180,Kontoplan!$D$6:$D$125,0)),"")</f>
        <v/>
      </c>
      <c r="F180" s="308">
        <f>INDEX('5. Registrere Transaksjoner'!$E$8:$E$1006,MATCH('Underlag HB'!A180,'5. Registrere Transaksjoner'!$B$8:$B$1006,0))</f>
        <v>0</v>
      </c>
      <c r="G180" s="72">
        <f>INDEX('5. Registrere Transaksjoner'!$F$8:$F$1006,MATCH('Underlag HB'!A180,'5. Registrere Transaksjoner'!$B$8:$B$1006,0))</f>
        <v>0</v>
      </c>
      <c r="H180" s="309" t="str">
        <f t="shared" si="2"/>
        <v/>
      </c>
      <c r="I180" s="310">
        <f>INDEX('5. Registrere Transaksjoner'!$H$8:$H$1006,MATCH('Underlag HB'!A180,'5. Registrere Transaksjoner'!$B$8:$B$1006,0))</f>
        <v>0</v>
      </c>
      <c r="J180" s="72"/>
      <c r="K180" s="72"/>
    </row>
    <row r="181" spans="1:11" x14ac:dyDescent="0.25">
      <c r="A181" s="116">
        <f>'5. Registrere Transaksjoner'!B187</f>
        <v>180</v>
      </c>
      <c r="B181" s="72">
        <f>INDEX('5. Registrere Transaksjoner'!$I$8:$I$1006,MATCH('Underlag HB'!A181,'5. Registrere Transaksjoner'!$B$8:$B$1006))</f>
        <v>0</v>
      </c>
      <c r="C181" s="72">
        <f>INDEX('5. Registrere Transaksjoner'!$Q$8:$Q$1006,MATCH('Underlag HB'!A181,'5. Registrere Transaksjoner'!$B$8:$B$1006))</f>
        <v>0</v>
      </c>
      <c r="D181" s="307">
        <f>INDEX('5. Registrere Transaksjoner'!$D$8:$D$1006,MATCH('Underlag HB'!A181,'5. Registrere Transaksjoner'!$B$8:$B$1006))</f>
        <v>0</v>
      </c>
      <c r="E181" s="72" t="str">
        <f>IFERROR(INDEX(Kontoplan!$E$6:$E$1048576,MATCH(B181,Kontoplan!$D$6:$D$125,0)),"")</f>
        <v/>
      </c>
      <c r="F181" s="308">
        <f>INDEX('5. Registrere Transaksjoner'!$E$8:$E$1006,MATCH('Underlag HB'!A181,'5. Registrere Transaksjoner'!$B$8:$B$1006,0))</f>
        <v>0</v>
      </c>
      <c r="G181" s="72">
        <f>INDEX('5. Registrere Transaksjoner'!$F$8:$F$1006,MATCH('Underlag HB'!A181,'5. Registrere Transaksjoner'!$B$8:$B$1006,0))</f>
        <v>0</v>
      </c>
      <c r="H181" s="309" t="str">
        <f t="shared" si="2"/>
        <v/>
      </c>
      <c r="I181" s="310">
        <f>INDEX('5. Registrere Transaksjoner'!$H$8:$H$1006,MATCH('Underlag HB'!A181,'5. Registrere Transaksjoner'!$B$8:$B$1006,0))</f>
        <v>0</v>
      </c>
      <c r="J181" s="72"/>
      <c r="K181" s="72"/>
    </row>
    <row r="182" spans="1:11" x14ac:dyDescent="0.25">
      <c r="A182" s="116">
        <f>'5. Registrere Transaksjoner'!B188</f>
        <v>181</v>
      </c>
      <c r="B182" s="72">
        <f>INDEX('5. Registrere Transaksjoner'!$I$8:$I$1006,MATCH('Underlag HB'!A182,'5. Registrere Transaksjoner'!$B$8:$B$1006))</f>
        <v>0</v>
      </c>
      <c r="C182" s="72">
        <f>INDEX('5. Registrere Transaksjoner'!$Q$8:$Q$1006,MATCH('Underlag HB'!A182,'5. Registrere Transaksjoner'!$B$8:$B$1006))</f>
        <v>0</v>
      </c>
      <c r="D182" s="307">
        <f>INDEX('5. Registrere Transaksjoner'!$D$8:$D$1006,MATCH('Underlag HB'!A182,'5. Registrere Transaksjoner'!$B$8:$B$1006))</f>
        <v>0</v>
      </c>
      <c r="E182" s="72" t="str">
        <f>IFERROR(INDEX(Kontoplan!$E$6:$E$1048576,MATCH(B182,Kontoplan!$D$6:$D$125,0)),"")</f>
        <v/>
      </c>
      <c r="F182" s="308">
        <f>INDEX('5. Registrere Transaksjoner'!$E$8:$E$1006,MATCH('Underlag HB'!A182,'5. Registrere Transaksjoner'!$B$8:$B$1006,0))</f>
        <v>0</v>
      </c>
      <c r="G182" s="72">
        <f>INDEX('5. Registrere Transaksjoner'!$F$8:$F$1006,MATCH('Underlag HB'!A182,'5. Registrere Transaksjoner'!$B$8:$B$1006,0))</f>
        <v>0</v>
      </c>
      <c r="H182" s="309" t="str">
        <f t="shared" si="2"/>
        <v/>
      </c>
      <c r="I182" s="310">
        <f>INDEX('5. Registrere Transaksjoner'!$H$8:$H$1006,MATCH('Underlag HB'!A182,'5. Registrere Transaksjoner'!$B$8:$B$1006,0))</f>
        <v>0</v>
      </c>
      <c r="J182" s="72"/>
      <c r="K182" s="72"/>
    </row>
    <row r="183" spans="1:11" x14ac:dyDescent="0.25">
      <c r="A183" s="116">
        <f>'5. Registrere Transaksjoner'!B189</f>
        <v>182</v>
      </c>
      <c r="B183" s="72">
        <f>INDEX('5. Registrere Transaksjoner'!$I$8:$I$1006,MATCH('Underlag HB'!A183,'5. Registrere Transaksjoner'!$B$8:$B$1006))</f>
        <v>0</v>
      </c>
      <c r="C183" s="72">
        <f>INDEX('5. Registrere Transaksjoner'!$Q$8:$Q$1006,MATCH('Underlag HB'!A183,'5. Registrere Transaksjoner'!$B$8:$B$1006))</f>
        <v>0</v>
      </c>
      <c r="D183" s="307">
        <f>INDEX('5. Registrere Transaksjoner'!$D$8:$D$1006,MATCH('Underlag HB'!A183,'5. Registrere Transaksjoner'!$B$8:$B$1006))</f>
        <v>0</v>
      </c>
      <c r="E183" s="72" t="str">
        <f>IFERROR(INDEX(Kontoplan!$E$6:$E$1048576,MATCH(B183,Kontoplan!$D$6:$D$125,0)),"")</f>
        <v/>
      </c>
      <c r="F183" s="308">
        <f>INDEX('5. Registrere Transaksjoner'!$E$8:$E$1006,MATCH('Underlag HB'!A183,'5. Registrere Transaksjoner'!$B$8:$B$1006,0))</f>
        <v>0</v>
      </c>
      <c r="G183" s="72">
        <f>INDEX('5. Registrere Transaksjoner'!$F$8:$F$1006,MATCH('Underlag HB'!A183,'5. Registrere Transaksjoner'!$B$8:$B$1006,0))</f>
        <v>0</v>
      </c>
      <c r="H183" s="309" t="str">
        <f t="shared" si="2"/>
        <v/>
      </c>
      <c r="I183" s="310">
        <f>INDEX('5. Registrere Transaksjoner'!$H$8:$H$1006,MATCH('Underlag HB'!A183,'5. Registrere Transaksjoner'!$B$8:$B$1006,0))</f>
        <v>0</v>
      </c>
      <c r="J183" s="72"/>
      <c r="K183" s="72"/>
    </row>
    <row r="184" spans="1:11" x14ac:dyDescent="0.25">
      <c r="A184" s="116">
        <f>'5. Registrere Transaksjoner'!B190</f>
        <v>183</v>
      </c>
      <c r="B184" s="72">
        <f>INDEX('5. Registrere Transaksjoner'!$I$8:$I$1006,MATCH('Underlag HB'!A184,'5. Registrere Transaksjoner'!$B$8:$B$1006))</f>
        <v>0</v>
      </c>
      <c r="C184" s="72">
        <f>INDEX('5. Registrere Transaksjoner'!$Q$8:$Q$1006,MATCH('Underlag HB'!A184,'5. Registrere Transaksjoner'!$B$8:$B$1006))</f>
        <v>0</v>
      </c>
      <c r="D184" s="307">
        <f>INDEX('5. Registrere Transaksjoner'!$D$8:$D$1006,MATCH('Underlag HB'!A184,'5. Registrere Transaksjoner'!$B$8:$B$1006))</f>
        <v>0</v>
      </c>
      <c r="E184" s="72" t="str">
        <f>IFERROR(INDEX(Kontoplan!$E$6:$E$1048576,MATCH(B184,Kontoplan!$D$6:$D$125,0)),"")</f>
        <v/>
      </c>
      <c r="F184" s="308">
        <f>INDEX('5. Registrere Transaksjoner'!$E$8:$E$1006,MATCH('Underlag HB'!A184,'5. Registrere Transaksjoner'!$B$8:$B$1006,0))</f>
        <v>0</v>
      </c>
      <c r="G184" s="72">
        <f>INDEX('5. Registrere Transaksjoner'!$F$8:$F$1006,MATCH('Underlag HB'!A184,'5. Registrere Transaksjoner'!$B$8:$B$1006,0))</f>
        <v>0</v>
      </c>
      <c r="H184" s="309" t="str">
        <f t="shared" si="2"/>
        <v/>
      </c>
      <c r="I184" s="310">
        <f>INDEX('5. Registrere Transaksjoner'!$H$8:$H$1006,MATCH('Underlag HB'!A184,'5. Registrere Transaksjoner'!$B$8:$B$1006,0))</f>
        <v>0</v>
      </c>
      <c r="J184" s="72"/>
      <c r="K184" s="72"/>
    </row>
    <row r="185" spans="1:11" x14ac:dyDescent="0.25">
      <c r="A185" s="116">
        <f>'5. Registrere Transaksjoner'!B191</f>
        <v>184</v>
      </c>
      <c r="B185" s="72">
        <f>INDEX('5. Registrere Transaksjoner'!$I$8:$I$1006,MATCH('Underlag HB'!A185,'5. Registrere Transaksjoner'!$B$8:$B$1006))</f>
        <v>0</v>
      </c>
      <c r="C185" s="72">
        <f>INDEX('5. Registrere Transaksjoner'!$Q$8:$Q$1006,MATCH('Underlag HB'!A185,'5. Registrere Transaksjoner'!$B$8:$B$1006))</f>
        <v>0</v>
      </c>
      <c r="D185" s="307">
        <f>INDEX('5. Registrere Transaksjoner'!$D$8:$D$1006,MATCH('Underlag HB'!A185,'5. Registrere Transaksjoner'!$B$8:$B$1006))</f>
        <v>0</v>
      </c>
      <c r="E185" s="72" t="str">
        <f>IFERROR(INDEX(Kontoplan!$E$6:$E$1048576,MATCH(B185,Kontoplan!$D$6:$D$125,0)),"")</f>
        <v/>
      </c>
      <c r="F185" s="308">
        <f>INDEX('5. Registrere Transaksjoner'!$E$8:$E$1006,MATCH('Underlag HB'!A185,'5. Registrere Transaksjoner'!$B$8:$B$1006,0))</f>
        <v>0</v>
      </c>
      <c r="G185" s="72">
        <f>INDEX('5. Registrere Transaksjoner'!$F$8:$F$1006,MATCH('Underlag HB'!A185,'5. Registrere Transaksjoner'!$B$8:$B$1006,0))</f>
        <v>0</v>
      </c>
      <c r="H185" s="309" t="str">
        <f t="shared" si="2"/>
        <v/>
      </c>
      <c r="I185" s="310">
        <f>INDEX('5. Registrere Transaksjoner'!$H$8:$H$1006,MATCH('Underlag HB'!A185,'5. Registrere Transaksjoner'!$B$8:$B$1006,0))</f>
        <v>0</v>
      </c>
      <c r="J185" s="72"/>
      <c r="K185" s="72"/>
    </row>
    <row r="186" spans="1:11" x14ac:dyDescent="0.25">
      <c r="A186" s="116">
        <f>'5. Registrere Transaksjoner'!B192</f>
        <v>185</v>
      </c>
      <c r="B186" s="72">
        <f>INDEX('5. Registrere Transaksjoner'!$I$8:$I$1006,MATCH('Underlag HB'!A186,'5. Registrere Transaksjoner'!$B$8:$B$1006))</f>
        <v>0</v>
      </c>
      <c r="C186" s="72">
        <f>INDEX('5. Registrere Transaksjoner'!$Q$8:$Q$1006,MATCH('Underlag HB'!A186,'5. Registrere Transaksjoner'!$B$8:$B$1006))</f>
        <v>0</v>
      </c>
      <c r="D186" s="307">
        <f>INDEX('5. Registrere Transaksjoner'!$D$8:$D$1006,MATCH('Underlag HB'!A186,'5. Registrere Transaksjoner'!$B$8:$B$1006))</f>
        <v>0</v>
      </c>
      <c r="E186" s="72" t="str">
        <f>IFERROR(INDEX(Kontoplan!$E$6:$E$1048576,MATCH(B186,Kontoplan!$D$6:$D$125,0)),"")</f>
        <v/>
      </c>
      <c r="F186" s="308">
        <f>INDEX('5. Registrere Transaksjoner'!$E$8:$E$1006,MATCH('Underlag HB'!A186,'5. Registrere Transaksjoner'!$B$8:$B$1006,0))</f>
        <v>0</v>
      </c>
      <c r="G186" s="72">
        <f>INDEX('5. Registrere Transaksjoner'!$F$8:$F$1006,MATCH('Underlag HB'!A186,'5. Registrere Transaksjoner'!$B$8:$B$1006,0))</f>
        <v>0</v>
      </c>
      <c r="H186" s="309" t="str">
        <f t="shared" si="2"/>
        <v/>
      </c>
      <c r="I186" s="310">
        <f>INDEX('5. Registrere Transaksjoner'!$H$8:$H$1006,MATCH('Underlag HB'!A186,'5. Registrere Transaksjoner'!$B$8:$B$1006,0))</f>
        <v>0</v>
      </c>
      <c r="J186" s="72"/>
      <c r="K186" s="72"/>
    </row>
    <row r="187" spans="1:11" x14ac:dyDescent="0.25">
      <c r="A187" s="116">
        <f>'5. Registrere Transaksjoner'!B193</f>
        <v>186</v>
      </c>
      <c r="B187" s="72">
        <f>INDEX('5. Registrere Transaksjoner'!$I$8:$I$1006,MATCH('Underlag HB'!A187,'5. Registrere Transaksjoner'!$B$8:$B$1006))</f>
        <v>0</v>
      </c>
      <c r="C187" s="72">
        <f>INDEX('5. Registrere Transaksjoner'!$Q$8:$Q$1006,MATCH('Underlag HB'!A187,'5. Registrere Transaksjoner'!$B$8:$B$1006))</f>
        <v>0</v>
      </c>
      <c r="D187" s="307">
        <f>INDEX('5. Registrere Transaksjoner'!$D$8:$D$1006,MATCH('Underlag HB'!A187,'5. Registrere Transaksjoner'!$B$8:$B$1006))</f>
        <v>0</v>
      </c>
      <c r="E187" s="72" t="str">
        <f>IFERROR(INDEX(Kontoplan!$E$6:$E$1048576,MATCH(B187,Kontoplan!$D$6:$D$125,0)),"")</f>
        <v/>
      </c>
      <c r="F187" s="308">
        <f>INDEX('5. Registrere Transaksjoner'!$E$8:$E$1006,MATCH('Underlag HB'!A187,'5. Registrere Transaksjoner'!$B$8:$B$1006,0))</f>
        <v>0</v>
      </c>
      <c r="G187" s="72">
        <f>INDEX('5. Registrere Transaksjoner'!$F$8:$F$1006,MATCH('Underlag HB'!A187,'5. Registrere Transaksjoner'!$B$8:$B$1006,0))</f>
        <v>0</v>
      </c>
      <c r="H187" s="309" t="str">
        <f t="shared" si="2"/>
        <v/>
      </c>
      <c r="I187" s="310">
        <f>INDEX('5. Registrere Transaksjoner'!$H$8:$H$1006,MATCH('Underlag HB'!A187,'5. Registrere Transaksjoner'!$B$8:$B$1006,0))</f>
        <v>0</v>
      </c>
      <c r="J187" s="72"/>
      <c r="K187" s="72"/>
    </row>
    <row r="188" spans="1:11" x14ac:dyDescent="0.25">
      <c r="A188" s="116">
        <f>'5. Registrere Transaksjoner'!B194</f>
        <v>187</v>
      </c>
      <c r="B188" s="72">
        <f>INDEX('5. Registrere Transaksjoner'!$I$8:$I$1006,MATCH('Underlag HB'!A188,'5. Registrere Transaksjoner'!$B$8:$B$1006))</f>
        <v>0</v>
      </c>
      <c r="C188" s="72">
        <f>INDEX('5. Registrere Transaksjoner'!$Q$8:$Q$1006,MATCH('Underlag HB'!A188,'5. Registrere Transaksjoner'!$B$8:$B$1006))</f>
        <v>0</v>
      </c>
      <c r="D188" s="307">
        <f>INDEX('5. Registrere Transaksjoner'!$D$8:$D$1006,MATCH('Underlag HB'!A188,'5. Registrere Transaksjoner'!$B$8:$B$1006))</f>
        <v>0</v>
      </c>
      <c r="E188" s="72" t="str">
        <f>IFERROR(INDEX(Kontoplan!$E$6:$E$1048576,MATCH(B188,Kontoplan!$D$6:$D$125,0)),"")</f>
        <v/>
      </c>
      <c r="F188" s="308">
        <f>INDEX('5. Registrere Transaksjoner'!$E$8:$E$1006,MATCH('Underlag HB'!A188,'5. Registrere Transaksjoner'!$B$8:$B$1006,0))</f>
        <v>0</v>
      </c>
      <c r="G188" s="72">
        <f>INDEX('5. Registrere Transaksjoner'!$F$8:$F$1006,MATCH('Underlag HB'!A188,'5. Registrere Transaksjoner'!$B$8:$B$1006,0))</f>
        <v>0</v>
      </c>
      <c r="H188" s="309" t="str">
        <f t="shared" si="2"/>
        <v/>
      </c>
      <c r="I188" s="310">
        <f>INDEX('5. Registrere Transaksjoner'!$H$8:$H$1006,MATCH('Underlag HB'!A188,'5. Registrere Transaksjoner'!$B$8:$B$1006,0))</f>
        <v>0</v>
      </c>
      <c r="J188" s="72"/>
      <c r="K188" s="72"/>
    </row>
    <row r="189" spans="1:11" x14ac:dyDescent="0.25">
      <c r="A189" s="116">
        <f>'5. Registrere Transaksjoner'!B195</f>
        <v>188</v>
      </c>
      <c r="B189" s="72">
        <f>INDEX('5. Registrere Transaksjoner'!$I$8:$I$1006,MATCH('Underlag HB'!A189,'5. Registrere Transaksjoner'!$B$8:$B$1006))</f>
        <v>0</v>
      </c>
      <c r="C189" s="72">
        <f>INDEX('5. Registrere Transaksjoner'!$Q$8:$Q$1006,MATCH('Underlag HB'!A189,'5. Registrere Transaksjoner'!$B$8:$B$1006))</f>
        <v>0</v>
      </c>
      <c r="D189" s="307">
        <f>INDEX('5. Registrere Transaksjoner'!$D$8:$D$1006,MATCH('Underlag HB'!A189,'5. Registrere Transaksjoner'!$B$8:$B$1006))</f>
        <v>0</v>
      </c>
      <c r="E189" s="72" t="str">
        <f>IFERROR(INDEX(Kontoplan!$E$6:$E$1048576,MATCH(B189,Kontoplan!$D$6:$D$125,0)),"")</f>
        <v/>
      </c>
      <c r="F189" s="308">
        <f>INDEX('5. Registrere Transaksjoner'!$E$8:$E$1006,MATCH('Underlag HB'!A189,'5. Registrere Transaksjoner'!$B$8:$B$1006,0))</f>
        <v>0</v>
      </c>
      <c r="G189" s="72">
        <f>INDEX('5. Registrere Transaksjoner'!$F$8:$F$1006,MATCH('Underlag HB'!A189,'5. Registrere Transaksjoner'!$B$8:$B$1006,0))</f>
        <v>0</v>
      </c>
      <c r="H189" s="309" t="str">
        <f t="shared" si="2"/>
        <v/>
      </c>
      <c r="I189" s="310">
        <f>INDEX('5. Registrere Transaksjoner'!$H$8:$H$1006,MATCH('Underlag HB'!A189,'5. Registrere Transaksjoner'!$B$8:$B$1006,0))</f>
        <v>0</v>
      </c>
      <c r="J189" s="72"/>
      <c r="K189" s="72"/>
    </row>
    <row r="190" spans="1:11" x14ac:dyDescent="0.25">
      <c r="A190" s="116">
        <f>'5. Registrere Transaksjoner'!B196</f>
        <v>189</v>
      </c>
      <c r="B190" s="72">
        <f>INDEX('5. Registrere Transaksjoner'!$I$8:$I$1006,MATCH('Underlag HB'!A190,'5. Registrere Transaksjoner'!$B$8:$B$1006))</f>
        <v>0</v>
      </c>
      <c r="C190" s="72">
        <f>INDEX('5. Registrere Transaksjoner'!$Q$8:$Q$1006,MATCH('Underlag HB'!A190,'5. Registrere Transaksjoner'!$B$8:$B$1006))</f>
        <v>0</v>
      </c>
      <c r="D190" s="307">
        <f>INDEX('5. Registrere Transaksjoner'!$D$8:$D$1006,MATCH('Underlag HB'!A190,'5. Registrere Transaksjoner'!$B$8:$B$1006))</f>
        <v>0</v>
      </c>
      <c r="E190" s="72" t="str">
        <f>IFERROR(INDEX(Kontoplan!$E$6:$E$1048576,MATCH(B190,Kontoplan!$D$6:$D$125,0)),"")</f>
        <v/>
      </c>
      <c r="F190" s="308">
        <f>INDEX('5. Registrere Transaksjoner'!$E$8:$E$1006,MATCH('Underlag HB'!A190,'5. Registrere Transaksjoner'!$B$8:$B$1006,0))</f>
        <v>0</v>
      </c>
      <c r="G190" s="72">
        <f>INDEX('5. Registrere Transaksjoner'!$F$8:$F$1006,MATCH('Underlag HB'!A190,'5. Registrere Transaksjoner'!$B$8:$B$1006,0))</f>
        <v>0</v>
      </c>
      <c r="H190" s="309" t="str">
        <f t="shared" si="2"/>
        <v/>
      </c>
      <c r="I190" s="310">
        <f>INDEX('5. Registrere Transaksjoner'!$H$8:$H$1006,MATCH('Underlag HB'!A190,'5. Registrere Transaksjoner'!$B$8:$B$1006,0))</f>
        <v>0</v>
      </c>
      <c r="J190" s="72"/>
      <c r="K190" s="72"/>
    </row>
    <row r="191" spans="1:11" x14ac:dyDescent="0.25">
      <c r="A191" s="116">
        <f>'5. Registrere Transaksjoner'!B197</f>
        <v>190</v>
      </c>
      <c r="B191" s="72">
        <f>INDEX('5. Registrere Transaksjoner'!$I$8:$I$1006,MATCH('Underlag HB'!A191,'5. Registrere Transaksjoner'!$B$8:$B$1006))</f>
        <v>0</v>
      </c>
      <c r="C191" s="72">
        <f>INDEX('5. Registrere Transaksjoner'!$Q$8:$Q$1006,MATCH('Underlag HB'!A191,'5. Registrere Transaksjoner'!$B$8:$B$1006))</f>
        <v>0</v>
      </c>
      <c r="D191" s="307">
        <f>INDEX('5. Registrere Transaksjoner'!$D$8:$D$1006,MATCH('Underlag HB'!A191,'5. Registrere Transaksjoner'!$B$8:$B$1006))</f>
        <v>0</v>
      </c>
      <c r="E191" s="72" t="str">
        <f>IFERROR(INDEX(Kontoplan!$E$6:$E$1048576,MATCH(B191,Kontoplan!$D$6:$D$125,0)),"")</f>
        <v/>
      </c>
      <c r="F191" s="308">
        <f>INDEX('5. Registrere Transaksjoner'!$E$8:$E$1006,MATCH('Underlag HB'!A191,'5. Registrere Transaksjoner'!$B$8:$B$1006,0))</f>
        <v>0</v>
      </c>
      <c r="G191" s="72">
        <f>INDEX('5. Registrere Transaksjoner'!$F$8:$F$1006,MATCH('Underlag HB'!A191,'5. Registrere Transaksjoner'!$B$8:$B$1006,0))</f>
        <v>0</v>
      </c>
      <c r="H191" s="309" t="str">
        <f t="shared" si="2"/>
        <v/>
      </c>
      <c r="I191" s="310">
        <f>INDEX('5. Registrere Transaksjoner'!$H$8:$H$1006,MATCH('Underlag HB'!A191,'5. Registrere Transaksjoner'!$B$8:$B$1006,0))</f>
        <v>0</v>
      </c>
      <c r="J191" s="72"/>
      <c r="K191" s="72"/>
    </row>
    <row r="192" spans="1:11" x14ac:dyDescent="0.25">
      <c r="A192" s="116">
        <f>'5. Registrere Transaksjoner'!B198</f>
        <v>191</v>
      </c>
      <c r="B192" s="72">
        <f>INDEX('5. Registrere Transaksjoner'!$I$8:$I$1006,MATCH('Underlag HB'!A192,'5. Registrere Transaksjoner'!$B$8:$B$1006))</f>
        <v>0</v>
      </c>
      <c r="C192" s="72">
        <f>INDEX('5. Registrere Transaksjoner'!$Q$8:$Q$1006,MATCH('Underlag HB'!A192,'5. Registrere Transaksjoner'!$B$8:$B$1006))</f>
        <v>0</v>
      </c>
      <c r="D192" s="307">
        <f>INDEX('5. Registrere Transaksjoner'!$D$8:$D$1006,MATCH('Underlag HB'!A192,'5. Registrere Transaksjoner'!$B$8:$B$1006))</f>
        <v>0</v>
      </c>
      <c r="E192" s="72" t="str">
        <f>IFERROR(INDEX(Kontoplan!$E$6:$E$1048576,MATCH(B192,Kontoplan!$D$6:$D$125,0)),"")</f>
        <v/>
      </c>
      <c r="F192" s="308">
        <f>INDEX('5. Registrere Transaksjoner'!$E$8:$E$1006,MATCH('Underlag HB'!A192,'5. Registrere Transaksjoner'!$B$8:$B$1006,0))</f>
        <v>0</v>
      </c>
      <c r="G192" s="72">
        <f>INDEX('5. Registrere Transaksjoner'!$F$8:$F$1006,MATCH('Underlag HB'!A192,'5. Registrere Transaksjoner'!$B$8:$B$1006,0))</f>
        <v>0</v>
      </c>
      <c r="H192" s="309" t="str">
        <f t="shared" si="2"/>
        <v/>
      </c>
      <c r="I192" s="310">
        <f>INDEX('5. Registrere Transaksjoner'!$H$8:$H$1006,MATCH('Underlag HB'!A192,'5. Registrere Transaksjoner'!$B$8:$B$1006,0))</f>
        <v>0</v>
      </c>
      <c r="J192" s="72"/>
      <c r="K192" s="72"/>
    </row>
    <row r="193" spans="1:11" x14ac:dyDescent="0.25">
      <c r="A193" s="116">
        <f>'5. Registrere Transaksjoner'!B199</f>
        <v>192</v>
      </c>
      <c r="B193" s="72">
        <f>INDEX('5. Registrere Transaksjoner'!$I$8:$I$1006,MATCH('Underlag HB'!A193,'5. Registrere Transaksjoner'!$B$8:$B$1006))</f>
        <v>0</v>
      </c>
      <c r="C193" s="72">
        <f>INDEX('5. Registrere Transaksjoner'!$Q$8:$Q$1006,MATCH('Underlag HB'!A193,'5. Registrere Transaksjoner'!$B$8:$B$1006))</f>
        <v>0</v>
      </c>
      <c r="D193" s="307">
        <f>INDEX('5. Registrere Transaksjoner'!$D$8:$D$1006,MATCH('Underlag HB'!A193,'5. Registrere Transaksjoner'!$B$8:$B$1006))</f>
        <v>0</v>
      </c>
      <c r="E193" s="72" t="str">
        <f>IFERROR(INDEX(Kontoplan!$E$6:$E$1048576,MATCH(B193,Kontoplan!$D$6:$D$125,0)),"")</f>
        <v/>
      </c>
      <c r="F193" s="308">
        <f>INDEX('5. Registrere Transaksjoner'!$E$8:$E$1006,MATCH('Underlag HB'!A193,'5. Registrere Transaksjoner'!$B$8:$B$1006,0))</f>
        <v>0</v>
      </c>
      <c r="G193" s="72">
        <f>INDEX('5. Registrere Transaksjoner'!$F$8:$F$1006,MATCH('Underlag HB'!A193,'5. Registrere Transaksjoner'!$B$8:$B$1006,0))</f>
        <v>0</v>
      </c>
      <c r="H193" s="309" t="str">
        <f t="shared" si="2"/>
        <v/>
      </c>
      <c r="I193" s="310">
        <f>INDEX('5. Registrere Transaksjoner'!$H$8:$H$1006,MATCH('Underlag HB'!A193,'5. Registrere Transaksjoner'!$B$8:$B$1006,0))</f>
        <v>0</v>
      </c>
      <c r="J193" s="72"/>
      <c r="K193" s="72"/>
    </row>
    <row r="194" spans="1:11" x14ac:dyDescent="0.25">
      <c r="A194" s="116">
        <f>'5. Registrere Transaksjoner'!B200</f>
        <v>193</v>
      </c>
      <c r="B194" s="72">
        <f>INDEX('5. Registrere Transaksjoner'!$I$8:$I$1006,MATCH('Underlag HB'!A194,'5. Registrere Transaksjoner'!$B$8:$B$1006))</f>
        <v>0</v>
      </c>
      <c r="C194" s="72">
        <f>INDEX('5. Registrere Transaksjoner'!$Q$8:$Q$1006,MATCH('Underlag HB'!A194,'5. Registrere Transaksjoner'!$B$8:$B$1006))</f>
        <v>0</v>
      </c>
      <c r="D194" s="307">
        <f>INDEX('5. Registrere Transaksjoner'!$D$8:$D$1006,MATCH('Underlag HB'!A194,'5. Registrere Transaksjoner'!$B$8:$B$1006))</f>
        <v>0</v>
      </c>
      <c r="E194" s="72" t="str">
        <f>IFERROR(INDEX(Kontoplan!$E$6:$E$1048576,MATCH(B194,Kontoplan!$D$6:$D$125,0)),"")</f>
        <v/>
      </c>
      <c r="F194" s="308">
        <f>INDEX('5. Registrere Transaksjoner'!$E$8:$E$1006,MATCH('Underlag HB'!A194,'5. Registrere Transaksjoner'!$B$8:$B$1006,0))</f>
        <v>0</v>
      </c>
      <c r="G194" s="72">
        <f>INDEX('5. Registrere Transaksjoner'!$F$8:$F$1006,MATCH('Underlag HB'!A194,'5. Registrere Transaksjoner'!$B$8:$B$1006,0))</f>
        <v>0</v>
      </c>
      <c r="H194" s="309" t="str">
        <f t="shared" si="2"/>
        <v/>
      </c>
      <c r="I194" s="310">
        <f>INDEX('5. Registrere Transaksjoner'!$H$8:$H$1006,MATCH('Underlag HB'!A194,'5. Registrere Transaksjoner'!$B$8:$B$1006,0))</f>
        <v>0</v>
      </c>
      <c r="J194" s="72"/>
      <c r="K194" s="72"/>
    </row>
    <row r="195" spans="1:11" x14ac:dyDescent="0.25">
      <c r="A195" s="116">
        <f>'5. Registrere Transaksjoner'!B201</f>
        <v>194</v>
      </c>
      <c r="B195" s="72">
        <f>INDEX('5. Registrere Transaksjoner'!$I$8:$I$1006,MATCH('Underlag HB'!A195,'5. Registrere Transaksjoner'!$B$8:$B$1006))</f>
        <v>0</v>
      </c>
      <c r="C195" s="72">
        <f>INDEX('5. Registrere Transaksjoner'!$Q$8:$Q$1006,MATCH('Underlag HB'!A195,'5. Registrere Transaksjoner'!$B$8:$B$1006))</f>
        <v>0</v>
      </c>
      <c r="D195" s="307">
        <f>INDEX('5. Registrere Transaksjoner'!$D$8:$D$1006,MATCH('Underlag HB'!A195,'5. Registrere Transaksjoner'!$B$8:$B$1006))</f>
        <v>0</v>
      </c>
      <c r="E195" s="72" t="str">
        <f>IFERROR(INDEX(Kontoplan!$E$6:$E$1048576,MATCH(B195,Kontoplan!$D$6:$D$125,0)),"")</f>
        <v/>
      </c>
      <c r="F195" s="308">
        <f>INDEX('5. Registrere Transaksjoner'!$E$8:$E$1006,MATCH('Underlag HB'!A195,'5. Registrere Transaksjoner'!$B$8:$B$1006,0))</f>
        <v>0</v>
      </c>
      <c r="G195" s="72">
        <f>INDEX('5. Registrere Transaksjoner'!$F$8:$F$1006,MATCH('Underlag HB'!A195,'5. Registrere Transaksjoner'!$B$8:$B$1006,0))</f>
        <v>0</v>
      </c>
      <c r="H195" s="309" t="str">
        <f t="shared" ref="H195:H258" si="3">IF(I195=0,"",I195)</f>
        <v/>
      </c>
      <c r="I195" s="310">
        <f>INDEX('5. Registrere Transaksjoner'!$H$8:$H$1006,MATCH('Underlag HB'!A195,'5. Registrere Transaksjoner'!$B$8:$B$1006,0))</f>
        <v>0</v>
      </c>
      <c r="J195" s="72"/>
      <c r="K195" s="72"/>
    </row>
    <row r="196" spans="1:11" x14ac:dyDescent="0.25">
      <c r="A196" s="116">
        <f>'5. Registrere Transaksjoner'!B202</f>
        <v>195</v>
      </c>
      <c r="B196" s="72">
        <f>INDEX('5. Registrere Transaksjoner'!$I$8:$I$1006,MATCH('Underlag HB'!A196,'5. Registrere Transaksjoner'!$B$8:$B$1006))</f>
        <v>0</v>
      </c>
      <c r="C196" s="72">
        <f>INDEX('5. Registrere Transaksjoner'!$Q$8:$Q$1006,MATCH('Underlag HB'!A196,'5. Registrere Transaksjoner'!$B$8:$B$1006))</f>
        <v>0</v>
      </c>
      <c r="D196" s="307">
        <f>INDEX('5. Registrere Transaksjoner'!$D$8:$D$1006,MATCH('Underlag HB'!A196,'5. Registrere Transaksjoner'!$B$8:$B$1006))</f>
        <v>0</v>
      </c>
      <c r="E196" s="72" t="str">
        <f>IFERROR(INDEX(Kontoplan!$E$6:$E$1048576,MATCH(B196,Kontoplan!$D$6:$D$125,0)),"")</f>
        <v/>
      </c>
      <c r="F196" s="308">
        <f>INDEX('5. Registrere Transaksjoner'!$E$8:$E$1006,MATCH('Underlag HB'!A196,'5. Registrere Transaksjoner'!$B$8:$B$1006,0))</f>
        <v>0</v>
      </c>
      <c r="G196" s="72">
        <f>INDEX('5. Registrere Transaksjoner'!$F$8:$F$1006,MATCH('Underlag HB'!A196,'5. Registrere Transaksjoner'!$B$8:$B$1006,0))</f>
        <v>0</v>
      </c>
      <c r="H196" s="309" t="str">
        <f t="shared" si="3"/>
        <v/>
      </c>
      <c r="I196" s="310">
        <f>INDEX('5. Registrere Transaksjoner'!$H$8:$H$1006,MATCH('Underlag HB'!A196,'5. Registrere Transaksjoner'!$B$8:$B$1006,0))</f>
        <v>0</v>
      </c>
      <c r="J196" s="72"/>
      <c r="K196" s="72"/>
    </row>
    <row r="197" spans="1:11" x14ac:dyDescent="0.25">
      <c r="A197" s="116">
        <f>'5. Registrere Transaksjoner'!B203</f>
        <v>196</v>
      </c>
      <c r="B197" s="72">
        <f>INDEX('5. Registrere Transaksjoner'!$I$8:$I$1006,MATCH('Underlag HB'!A197,'5. Registrere Transaksjoner'!$B$8:$B$1006))</f>
        <v>0</v>
      </c>
      <c r="C197" s="72">
        <f>INDEX('5. Registrere Transaksjoner'!$Q$8:$Q$1006,MATCH('Underlag HB'!A197,'5. Registrere Transaksjoner'!$B$8:$B$1006))</f>
        <v>0</v>
      </c>
      <c r="D197" s="307">
        <f>INDEX('5. Registrere Transaksjoner'!$D$8:$D$1006,MATCH('Underlag HB'!A197,'5. Registrere Transaksjoner'!$B$8:$B$1006))</f>
        <v>0</v>
      </c>
      <c r="E197" s="72" t="str">
        <f>IFERROR(INDEX(Kontoplan!$E$6:$E$1048576,MATCH(B197,Kontoplan!$D$6:$D$125,0)),"")</f>
        <v/>
      </c>
      <c r="F197" s="308">
        <f>INDEX('5. Registrere Transaksjoner'!$E$8:$E$1006,MATCH('Underlag HB'!A197,'5. Registrere Transaksjoner'!$B$8:$B$1006,0))</f>
        <v>0</v>
      </c>
      <c r="G197" s="72">
        <f>INDEX('5. Registrere Transaksjoner'!$F$8:$F$1006,MATCH('Underlag HB'!A197,'5. Registrere Transaksjoner'!$B$8:$B$1006,0))</f>
        <v>0</v>
      </c>
      <c r="H197" s="309" t="str">
        <f t="shared" si="3"/>
        <v/>
      </c>
      <c r="I197" s="310">
        <f>INDEX('5. Registrere Transaksjoner'!$H$8:$H$1006,MATCH('Underlag HB'!A197,'5. Registrere Transaksjoner'!$B$8:$B$1006,0))</f>
        <v>0</v>
      </c>
      <c r="J197" s="72"/>
      <c r="K197" s="72"/>
    </row>
    <row r="198" spans="1:11" x14ac:dyDescent="0.25">
      <c r="A198" s="116">
        <f>'5. Registrere Transaksjoner'!B204</f>
        <v>197</v>
      </c>
      <c r="B198" s="72">
        <f>INDEX('5. Registrere Transaksjoner'!$I$8:$I$1006,MATCH('Underlag HB'!A198,'5. Registrere Transaksjoner'!$B$8:$B$1006))</f>
        <v>0</v>
      </c>
      <c r="C198" s="72">
        <f>INDEX('5. Registrere Transaksjoner'!$Q$8:$Q$1006,MATCH('Underlag HB'!A198,'5. Registrere Transaksjoner'!$B$8:$B$1006))</f>
        <v>0</v>
      </c>
      <c r="D198" s="307">
        <f>INDEX('5. Registrere Transaksjoner'!$D$8:$D$1006,MATCH('Underlag HB'!A198,'5. Registrere Transaksjoner'!$B$8:$B$1006))</f>
        <v>0</v>
      </c>
      <c r="E198" s="72" t="str">
        <f>IFERROR(INDEX(Kontoplan!$E$6:$E$1048576,MATCH(B198,Kontoplan!$D$6:$D$125,0)),"")</f>
        <v/>
      </c>
      <c r="F198" s="308">
        <f>INDEX('5. Registrere Transaksjoner'!$E$8:$E$1006,MATCH('Underlag HB'!A198,'5. Registrere Transaksjoner'!$B$8:$B$1006,0))</f>
        <v>0</v>
      </c>
      <c r="G198" s="72">
        <f>INDEX('5. Registrere Transaksjoner'!$F$8:$F$1006,MATCH('Underlag HB'!A198,'5. Registrere Transaksjoner'!$B$8:$B$1006,0))</f>
        <v>0</v>
      </c>
      <c r="H198" s="309" t="str">
        <f t="shared" si="3"/>
        <v/>
      </c>
      <c r="I198" s="310">
        <f>INDEX('5. Registrere Transaksjoner'!$H$8:$H$1006,MATCH('Underlag HB'!A198,'5. Registrere Transaksjoner'!$B$8:$B$1006,0))</f>
        <v>0</v>
      </c>
      <c r="J198" s="72"/>
      <c r="K198" s="72"/>
    </row>
    <row r="199" spans="1:11" x14ac:dyDescent="0.25">
      <c r="A199" s="116">
        <f>'5. Registrere Transaksjoner'!B205</f>
        <v>198</v>
      </c>
      <c r="B199" s="72">
        <f>INDEX('5. Registrere Transaksjoner'!$I$8:$I$1006,MATCH('Underlag HB'!A199,'5. Registrere Transaksjoner'!$B$8:$B$1006))</f>
        <v>0</v>
      </c>
      <c r="C199" s="72">
        <f>INDEX('5. Registrere Transaksjoner'!$Q$8:$Q$1006,MATCH('Underlag HB'!A199,'5. Registrere Transaksjoner'!$B$8:$B$1006))</f>
        <v>0</v>
      </c>
      <c r="D199" s="307">
        <f>INDEX('5. Registrere Transaksjoner'!$D$8:$D$1006,MATCH('Underlag HB'!A199,'5. Registrere Transaksjoner'!$B$8:$B$1006))</f>
        <v>0</v>
      </c>
      <c r="E199" s="72" t="str">
        <f>IFERROR(INDEX(Kontoplan!$E$6:$E$1048576,MATCH(B199,Kontoplan!$D$6:$D$125,0)),"")</f>
        <v/>
      </c>
      <c r="F199" s="308">
        <f>INDEX('5. Registrere Transaksjoner'!$E$8:$E$1006,MATCH('Underlag HB'!A199,'5. Registrere Transaksjoner'!$B$8:$B$1006,0))</f>
        <v>0</v>
      </c>
      <c r="G199" s="72">
        <f>INDEX('5. Registrere Transaksjoner'!$F$8:$F$1006,MATCH('Underlag HB'!A199,'5. Registrere Transaksjoner'!$B$8:$B$1006,0))</f>
        <v>0</v>
      </c>
      <c r="H199" s="309" t="str">
        <f t="shared" si="3"/>
        <v/>
      </c>
      <c r="I199" s="310">
        <f>INDEX('5. Registrere Transaksjoner'!$H$8:$H$1006,MATCH('Underlag HB'!A199,'5. Registrere Transaksjoner'!$B$8:$B$1006,0))</f>
        <v>0</v>
      </c>
      <c r="J199" s="72"/>
      <c r="K199" s="72"/>
    </row>
    <row r="200" spans="1:11" x14ac:dyDescent="0.25">
      <c r="A200" s="116">
        <f>'5. Registrere Transaksjoner'!B206</f>
        <v>199</v>
      </c>
      <c r="B200" s="72">
        <f>INDEX('5. Registrere Transaksjoner'!$I$8:$I$1006,MATCH('Underlag HB'!A200,'5. Registrere Transaksjoner'!$B$8:$B$1006))</f>
        <v>0</v>
      </c>
      <c r="C200" s="72">
        <f>INDEX('5. Registrere Transaksjoner'!$Q$8:$Q$1006,MATCH('Underlag HB'!A200,'5. Registrere Transaksjoner'!$B$8:$B$1006))</f>
        <v>0</v>
      </c>
      <c r="D200" s="307">
        <f>INDEX('5. Registrere Transaksjoner'!$D$8:$D$1006,MATCH('Underlag HB'!A200,'5. Registrere Transaksjoner'!$B$8:$B$1006))</f>
        <v>0</v>
      </c>
      <c r="E200" s="72" t="str">
        <f>IFERROR(INDEX(Kontoplan!$E$6:$E$1048576,MATCH(B200,Kontoplan!$D$6:$D$125,0)),"")</f>
        <v/>
      </c>
      <c r="F200" s="308">
        <f>INDEX('5. Registrere Transaksjoner'!$E$8:$E$1006,MATCH('Underlag HB'!A200,'5. Registrere Transaksjoner'!$B$8:$B$1006,0))</f>
        <v>0</v>
      </c>
      <c r="G200" s="72">
        <f>INDEX('5. Registrere Transaksjoner'!$F$8:$F$1006,MATCH('Underlag HB'!A200,'5. Registrere Transaksjoner'!$B$8:$B$1006,0))</f>
        <v>0</v>
      </c>
      <c r="H200" s="309" t="str">
        <f t="shared" si="3"/>
        <v/>
      </c>
      <c r="I200" s="310">
        <f>INDEX('5. Registrere Transaksjoner'!$H$8:$H$1006,MATCH('Underlag HB'!A200,'5. Registrere Transaksjoner'!$B$8:$B$1006,0))</f>
        <v>0</v>
      </c>
      <c r="J200" s="72"/>
      <c r="K200" s="72"/>
    </row>
    <row r="201" spans="1:11" x14ac:dyDescent="0.25">
      <c r="A201" s="116">
        <f>'5. Registrere Transaksjoner'!B207</f>
        <v>200</v>
      </c>
      <c r="B201" s="72">
        <f>INDEX('5. Registrere Transaksjoner'!$I$8:$I$1006,MATCH('Underlag HB'!A201,'5. Registrere Transaksjoner'!$B$8:$B$1006))</f>
        <v>0</v>
      </c>
      <c r="C201" s="72">
        <f>INDEX('5. Registrere Transaksjoner'!$Q$8:$Q$1006,MATCH('Underlag HB'!A201,'5. Registrere Transaksjoner'!$B$8:$B$1006))</f>
        <v>0</v>
      </c>
      <c r="D201" s="307">
        <f>INDEX('5. Registrere Transaksjoner'!$D$8:$D$1006,MATCH('Underlag HB'!A201,'5. Registrere Transaksjoner'!$B$8:$B$1006))</f>
        <v>0</v>
      </c>
      <c r="E201" s="72" t="str">
        <f>IFERROR(INDEX(Kontoplan!$E$6:$E$1048576,MATCH(B201,Kontoplan!$D$6:$D$125,0)),"")</f>
        <v/>
      </c>
      <c r="F201" s="308">
        <f>INDEX('5. Registrere Transaksjoner'!$E$8:$E$1006,MATCH('Underlag HB'!A201,'5. Registrere Transaksjoner'!$B$8:$B$1006,0))</f>
        <v>0</v>
      </c>
      <c r="G201" s="72">
        <f>INDEX('5. Registrere Transaksjoner'!$F$8:$F$1006,MATCH('Underlag HB'!A201,'5. Registrere Transaksjoner'!$B$8:$B$1006,0))</f>
        <v>0</v>
      </c>
      <c r="H201" s="309" t="str">
        <f t="shared" si="3"/>
        <v/>
      </c>
      <c r="I201" s="310">
        <f>INDEX('5. Registrere Transaksjoner'!$H$8:$H$1006,MATCH('Underlag HB'!A201,'5. Registrere Transaksjoner'!$B$8:$B$1006,0))</f>
        <v>0</v>
      </c>
      <c r="J201" s="72"/>
      <c r="K201" s="72"/>
    </row>
    <row r="202" spans="1:11" x14ac:dyDescent="0.25">
      <c r="A202" s="116">
        <f>'5. Registrere Transaksjoner'!B208</f>
        <v>201</v>
      </c>
      <c r="B202" s="72">
        <f>INDEX('5. Registrere Transaksjoner'!$I$8:$I$1006,MATCH('Underlag HB'!A202,'5. Registrere Transaksjoner'!$B$8:$B$1006))</f>
        <v>0</v>
      </c>
      <c r="C202" s="72">
        <f>INDEX('5. Registrere Transaksjoner'!$Q$8:$Q$1006,MATCH('Underlag HB'!A202,'5. Registrere Transaksjoner'!$B$8:$B$1006))</f>
        <v>0</v>
      </c>
      <c r="D202" s="307">
        <f>INDEX('5. Registrere Transaksjoner'!$D$8:$D$1006,MATCH('Underlag HB'!A202,'5. Registrere Transaksjoner'!$B$8:$B$1006))</f>
        <v>0</v>
      </c>
      <c r="E202" s="72" t="str">
        <f>IFERROR(INDEX(Kontoplan!$E$6:$E$1048576,MATCH(B202,Kontoplan!$D$6:$D$125,0)),"")</f>
        <v/>
      </c>
      <c r="F202" s="308">
        <f>INDEX('5. Registrere Transaksjoner'!$E$8:$E$1006,MATCH('Underlag HB'!A202,'5. Registrere Transaksjoner'!$B$8:$B$1006,0))</f>
        <v>0</v>
      </c>
      <c r="G202" s="72">
        <f>INDEX('5. Registrere Transaksjoner'!$F$8:$F$1006,MATCH('Underlag HB'!A202,'5. Registrere Transaksjoner'!$B$8:$B$1006,0))</f>
        <v>0</v>
      </c>
      <c r="H202" s="309" t="str">
        <f t="shared" si="3"/>
        <v/>
      </c>
      <c r="I202" s="310">
        <f>INDEX('5. Registrere Transaksjoner'!$H$8:$H$1006,MATCH('Underlag HB'!A202,'5. Registrere Transaksjoner'!$B$8:$B$1006,0))</f>
        <v>0</v>
      </c>
      <c r="J202" s="72"/>
      <c r="K202" s="72"/>
    </row>
    <row r="203" spans="1:11" x14ac:dyDescent="0.25">
      <c r="A203" s="116">
        <f>'5. Registrere Transaksjoner'!B209</f>
        <v>202</v>
      </c>
      <c r="B203" s="72">
        <f>INDEX('5. Registrere Transaksjoner'!$I$8:$I$1006,MATCH('Underlag HB'!A203,'5. Registrere Transaksjoner'!$B$8:$B$1006))</f>
        <v>0</v>
      </c>
      <c r="C203" s="72">
        <f>INDEX('5. Registrere Transaksjoner'!$Q$8:$Q$1006,MATCH('Underlag HB'!A203,'5. Registrere Transaksjoner'!$B$8:$B$1006))</f>
        <v>0</v>
      </c>
      <c r="D203" s="307">
        <f>INDEX('5. Registrere Transaksjoner'!$D$8:$D$1006,MATCH('Underlag HB'!A203,'5. Registrere Transaksjoner'!$B$8:$B$1006))</f>
        <v>0</v>
      </c>
      <c r="E203" s="72" t="str">
        <f>IFERROR(INDEX(Kontoplan!$E$6:$E$1048576,MATCH(B203,Kontoplan!$D$6:$D$125,0)),"")</f>
        <v/>
      </c>
      <c r="F203" s="308">
        <f>INDEX('5. Registrere Transaksjoner'!$E$8:$E$1006,MATCH('Underlag HB'!A203,'5. Registrere Transaksjoner'!$B$8:$B$1006,0))</f>
        <v>0</v>
      </c>
      <c r="G203" s="72">
        <f>INDEX('5. Registrere Transaksjoner'!$F$8:$F$1006,MATCH('Underlag HB'!A203,'5. Registrere Transaksjoner'!$B$8:$B$1006,0))</f>
        <v>0</v>
      </c>
      <c r="H203" s="309" t="str">
        <f t="shared" si="3"/>
        <v/>
      </c>
      <c r="I203" s="310">
        <f>INDEX('5. Registrere Transaksjoner'!$H$8:$H$1006,MATCH('Underlag HB'!A203,'5. Registrere Transaksjoner'!$B$8:$B$1006,0))</f>
        <v>0</v>
      </c>
      <c r="J203" s="72"/>
      <c r="K203" s="72"/>
    </row>
    <row r="204" spans="1:11" x14ac:dyDescent="0.25">
      <c r="A204" s="116">
        <f>'5. Registrere Transaksjoner'!B210</f>
        <v>203</v>
      </c>
      <c r="B204" s="72">
        <f>INDEX('5. Registrere Transaksjoner'!$I$8:$I$1006,MATCH('Underlag HB'!A204,'5. Registrere Transaksjoner'!$B$8:$B$1006))</f>
        <v>0</v>
      </c>
      <c r="C204" s="72">
        <f>INDEX('5. Registrere Transaksjoner'!$Q$8:$Q$1006,MATCH('Underlag HB'!A204,'5. Registrere Transaksjoner'!$B$8:$B$1006))</f>
        <v>0</v>
      </c>
      <c r="D204" s="307">
        <f>INDEX('5. Registrere Transaksjoner'!$D$8:$D$1006,MATCH('Underlag HB'!A204,'5. Registrere Transaksjoner'!$B$8:$B$1006))</f>
        <v>0</v>
      </c>
      <c r="E204" s="72" t="str">
        <f>IFERROR(INDEX(Kontoplan!$E$6:$E$1048576,MATCH(B204,Kontoplan!$D$6:$D$125,0)),"")</f>
        <v/>
      </c>
      <c r="F204" s="308">
        <f>INDEX('5. Registrere Transaksjoner'!$E$8:$E$1006,MATCH('Underlag HB'!A204,'5. Registrere Transaksjoner'!$B$8:$B$1006,0))</f>
        <v>0</v>
      </c>
      <c r="G204" s="72">
        <f>INDEX('5. Registrere Transaksjoner'!$F$8:$F$1006,MATCH('Underlag HB'!A204,'5. Registrere Transaksjoner'!$B$8:$B$1006,0))</f>
        <v>0</v>
      </c>
      <c r="H204" s="309" t="str">
        <f t="shared" si="3"/>
        <v/>
      </c>
      <c r="I204" s="310">
        <f>INDEX('5. Registrere Transaksjoner'!$H$8:$H$1006,MATCH('Underlag HB'!A204,'5. Registrere Transaksjoner'!$B$8:$B$1006,0))</f>
        <v>0</v>
      </c>
      <c r="J204" s="72"/>
      <c r="K204" s="72"/>
    </row>
    <row r="205" spans="1:11" x14ac:dyDescent="0.25">
      <c r="A205" s="116">
        <f>'5. Registrere Transaksjoner'!B211</f>
        <v>204</v>
      </c>
      <c r="B205" s="72">
        <f>INDEX('5. Registrere Transaksjoner'!$I$8:$I$1006,MATCH('Underlag HB'!A205,'5. Registrere Transaksjoner'!$B$8:$B$1006))</f>
        <v>0</v>
      </c>
      <c r="C205" s="72">
        <f>INDEX('5. Registrere Transaksjoner'!$Q$8:$Q$1006,MATCH('Underlag HB'!A205,'5. Registrere Transaksjoner'!$B$8:$B$1006))</f>
        <v>0</v>
      </c>
      <c r="D205" s="307">
        <f>INDEX('5. Registrere Transaksjoner'!$D$8:$D$1006,MATCH('Underlag HB'!A205,'5. Registrere Transaksjoner'!$B$8:$B$1006))</f>
        <v>0</v>
      </c>
      <c r="E205" s="72" t="str">
        <f>IFERROR(INDEX(Kontoplan!$E$6:$E$1048576,MATCH(B205,Kontoplan!$D$6:$D$125,0)),"")</f>
        <v/>
      </c>
      <c r="F205" s="308">
        <f>INDEX('5. Registrere Transaksjoner'!$E$8:$E$1006,MATCH('Underlag HB'!A205,'5. Registrere Transaksjoner'!$B$8:$B$1006,0))</f>
        <v>0</v>
      </c>
      <c r="G205" s="72">
        <f>INDEX('5. Registrere Transaksjoner'!$F$8:$F$1006,MATCH('Underlag HB'!A205,'5. Registrere Transaksjoner'!$B$8:$B$1006,0))</f>
        <v>0</v>
      </c>
      <c r="H205" s="309" t="str">
        <f t="shared" si="3"/>
        <v/>
      </c>
      <c r="I205" s="310">
        <f>INDEX('5. Registrere Transaksjoner'!$H$8:$H$1006,MATCH('Underlag HB'!A205,'5. Registrere Transaksjoner'!$B$8:$B$1006,0))</f>
        <v>0</v>
      </c>
      <c r="J205" s="72"/>
      <c r="K205" s="72"/>
    </row>
    <row r="206" spans="1:11" x14ac:dyDescent="0.25">
      <c r="A206" s="116">
        <f>'5. Registrere Transaksjoner'!B212</f>
        <v>205</v>
      </c>
      <c r="B206" s="72">
        <f>INDEX('5. Registrere Transaksjoner'!$I$8:$I$1006,MATCH('Underlag HB'!A206,'5. Registrere Transaksjoner'!$B$8:$B$1006))</f>
        <v>0</v>
      </c>
      <c r="C206" s="72">
        <f>INDEX('5. Registrere Transaksjoner'!$Q$8:$Q$1006,MATCH('Underlag HB'!A206,'5. Registrere Transaksjoner'!$B$8:$B$1006))</f>
        <v>0</v>
      </c>
      <c r="D206" s="307">
        <f>INDEX('5. Registrere Transaksjoner'!$D$8:$D$1006,MATCH('Underlag HB'!A206,'5. Registrere Transaksjoner'!$B$8:$B$1006))</f>
        <v>0</v>
      </c>
      <c r="E206" s="72" t="str">
        <f>IFERROR(INDEX(Kontoplan!$E$6:$E$1048576,MATCH(B206,Kontoplan!$D$6:$D$125,0)),"")</f>
        <v/>
      </c>
      <c r="F206" s="308">
        <f>INDEX('5. Registrere Transaksjoner'!$E$8:$E$1006,MATCH('Underlag HB'!A206,'5. Registrere Transaksjoner'!$B$8:$B$1006,0))</f>
        <v>0</v>
      </c>
      <c r="G206" s="72">
        <f>INDEX('5. Registrere Transaksjoner'!$F$8:$F$1006,MATCH('Underlag HB'!A206,'5. Registrere Transaksjoner'!$B$8:$B$1006,0))</f>
        <v>0</v>
      </c>
      <c r="H206" s="309" t="str">
        <f t="shared" si="3"/>
        <v/>
      </c>
      <c r="I206" s="310">
        <f>INDEX('5. Registrere Transaksjoner'!$H$8:$H$1006,MATCH('Underlag HB'!A206,'5. Registrere Transaksjoner'!$B$8:$B$1006,0))</f>
        <v>0</v>
      </c>
      <c r="J206" s="72"/>
      <c r="K206" s="72"/>
    </row>
    <row r="207" spans="1:11" x14ac:dyDescent="0.25">
      <c r="A207" s="116">
        <f>'5. Registrere Transaksjoner'!B213</f>
        <v>206</v>
      </c>
      <c r="B207" s="72">
        <f>INDEX('5. Registrere Transaksjoner'!$I$8:$I$1006,MATCH('Underlag HB'!A207,'5. Registrere Transaksjoner'!$B$8:$B$1006))</f>
        <v>0</v>
      </c>
      <c r="C207" s="72">
        <f>INDEX('5. Registrere Transaksjoner'!$Q$8:$Q$1006,MATCH('Underlag HB'!A207,'5. Registrere Transaksjoner'!$B$8:$B$1006))</f>
        <v>0</v>
      </c>
      <c r="D207" s="307">
        <f>INDEX('5. Registrere Transaksjoner'!$D$8:$D$1006,MATCH('Underlag HB'!A207,'5. Registrere Transaksjoner'!$B$8:$B$1006))</f>
        <v>0</v>
      </c>
      <c r="E207" s="72" t="str">
        <f>IFERROR(INDEX(Kontoplan!$E$6:$E$1048576,MATCH(B207,Kontoplan!$D$6:$D$125,0)),"")</f>
        <v/>
      </c>
      <c r="F207" s="308">
        <f>INDEX('5. Registrere Transaksjoner'!$E$8:$E$1006,MATCH('Underlag HB'!A207,'5. Registrere Transaksjoner'!$B$8:$B$1006,0))</f>
        <v>0</v>
      </c>
      <c r="G207" s="72">
        <f>INDEX('5. Registrere Transaksjoner'!$F$8:$F$1006,MATCH('Underlag HB'!A207,'5. Registrere Transaksjoner'!$B$8:$B$1006,0))</f>
        <v>0</v>
      </c>
      <c r="H207" s="309" t="str">
        <f t="shared" si="3"/>
        <v/>
      </c>
      <c r="I207" s="310">
        <f>INDEX('5. Registrere Transaksjoner'!$H$8:$H$1006,MATCH('Underlag HB'!A207,'5. Registrere Transaksjoner'!$B$8:$B$1006,0))</f>
        <v>0</v>
      </c>
      <c r="J207" s="72"/>
      <c r="K207" s="72"/>
    </row>
    <row r="208" spans="1:11" x14ac:dyDescent="0.25">
      <c r="A208" s="116">
        <f>'5. Registrere Transaksjoner'!B214</f>
        <v>207</v>
      </c>
      <c r="B208" s="72">
        <f>INDEX('5. Registrere Transaksjoner'!$I$8:$I$1006,MATCH('Underlag HB'!A208,'5. Registrere Transaksjoner'!$B$8:$B$1006))</f>
        <v>0</v>
      </c>
      <c r="C208" s="72">
        <f>INDEX('5. Registrere Transaksjoner'!$Q$8:$Q$1006,MATCH('Underlag HB'!A208,'5. Registrere Transaksjoner'!$B$8:$B$1006))</f>
        <v>0</v>
      </c>
      <c r="D208" s="307">
        <f>INDEX('5. Registrere Transaksjoner'!$D$8:$D$1006,MATCH('Underlag HB'!A208,'5. Registrere Transaksjoner'!$B$8:$B$1006))</f>
        <v>0</v>
      </c>
      <c r="E208" s="72" t="str">
        <f>IFERROR(INDEX(Kontoplan!$E$6:$E$1048576,MATCH(B208,Kontoplan!$D$6:$D$125,0)),"")</f>
        <v/>
      </c>
      <c r="F208" s="308">
        <f>INDEX('5. Registrere Transaksjoner'!$E$8:$E$1006,MATCH('Underlag HB'!A208,'5. Registrere Transaksjoner'!$B$8:$B$1006,0))</f>
        <v>0</v>
      </c>
      <c r="G208" s="72">
        <f>INDEX('5. Registrere Transaksjoner'!$F$8:$F$1006,MATCH('Underlag HB'!A208,'5. Registrere Transaksjoner'!$B$8:$B$1006,0))</f>
        <v>0</v>
      </c>
      <c r="H208" s="309" t="str">
        <f t="shared" si="3"/>
        <v/>
      </c>
      <c r="I208" s="310">
        <f>INDEX('5. Registrere Transaksjoner'!$H$8:$H$1006,MATCH('Underlag HB'!A208,'5. Registrere Transaksjoner'!$B$8:$B$1006,0))</f>
        <v>0</v>
      </c>
      <c r="J208" s="72"/>
      <c r="K208" s="72"/>
    </row>
    <row r="209" spans="1:11" x14ac:dyDescent="0.25">
      <c r="A209" s="116">
        <f>'5. Registrere Transaksjoner'!B215</f>
        <v>208</v>
      </c>
      <c r="B209" s="72">
        <f>INDEX('5. Registrere Transaksjoner'!$I$8:$I$1006,MATCH('Underlag HB'!A209,'5. Registrere Transaksjoner'!$B$8:$B$1006))</f>
        <v>0</v>
      </c>
      <c r="C209" s="72">
        <f>INDEX('5. Registrere Transaksjoner'!$Q$8:$Q$1006,MATCH('Underlag HB'!A209,'5. Registrere Transaksjoner'!$B$8:$B$1006))</f>
        <v>0</v>
      </c>
      <c r="D209" s="307">
        <f>INDEX('5. Registrere Transaksjoner'!$D$8:$D$1006,MATCH('Underlag HB'!A209,'5. Registrere Transaksjoner'!$B$8:$B$1006))</f>
        <v>0</v>
      </c>
      <c r="E209" s="72" t="str">
        <f>IFERROR(INDEX(Kontoplan!$E$6:$E$1048576,MATCH(B209,Kontoplan!$D$6:$D$125,0)),"")</f>
        <v/>
      </c>
      <c r="F209" s="308">
        <f>INDEX('5. Registrere Transaksjoner'!$E$8:$E$1006,MATCH('Underlag HB'!A209,'5. Registrere Transaksjoner'!$B$8:$B$1006,0))</f>
        <v>0</v>
      </c>
      <c r="G209" s="72">
        <f>INDEX('5. Registrere Transaksjoner'!$F$8:$F$1006,MATCH('Underlag HB'!A209,'5. Registrere Transaksjoner'!$B$8:$B$1006,0))</f>
        <v>0</v>
      </c>
      <c r="H209" s="309" t="str">
        <f t="shared" si="3"/>
        <v/>
      </c>
      <c r="I209" s="310">
        <f>INDEX('5. Registrere Transaksjoner'!$H$8:$H$1006,MATCH('Underlag HB'!A209,'5. Registrere Transaksjoner'!$B$8:$B$1006,0))</f>
        <v>0</v>
      </c>
      <c r="J209" s="72"/>
      <c r="K209" s="72"/>
    </row>
    <row r="210" spans="1:11" x14ac:dyDescent="0.25">
      <c r="A210" s="116">
        <f>'5. Registrere Transaksjoner'!B216</f>
        <v>209</v>
      </c>
      <c r="B210" s="72">
        <f>INDEX('5. Registrere Transaksjoner'!$I$8:$I$1006,MATCH('Underlag HB'!A210,'5. Registrere Transaksjoner'!$B$8:$B$1006))</f>
        <v>0</v>
      </c>
      <c r="C210" s="72">
        <f>INDEX('5. Registrere Transaksjoner'!$Q$8:$Q$1006,MATCH('Underlag HB'!A210,'5. Registrere Transaksjoner'!$B$8:$B$1006))</f>
        <v>0</v>
      </c>
      <c r="D210" s="307">
        <f>INDEX('5. Registrere Transaksjoner'!$D$8:$D$1006,MATCH('Underlag HB'!A210,'5. Registrere Transaksjoner'!$B$8:$B$1006))</f>
        <v>0</v>
      </c>
      <c r="E210" s="72" t="str">
        <f>IFERROR(INDEX(Kontoplan!$E$6:$E$1048576,MATCH(B210,Kontoplan!$D$6:$D$125,0)),"")</f>
        <v/>
      </c>
      <c r="F210" s="308">
        <f>INDEX('5. Registrere Transaksjoner'!$E$8:$E$1006,MATCH('Underlag HB'!A210,'5. Registrere Transaksjoner'!$B$8:$B$1006,0))</f>
        <v>0</v>
      </c>
      <c r="G210" s="72">
        <f>INDEX('5. Registrere Transaksjoner'!$F$8:$F$1006,MATCH('Underlag HB'!A210,'5. Registrere Transaksjoner'!$B$8:$B$1006,0))</f>
        <v>0</v>
      </c>
      <c r="H210" s="309" t="str">
        <f t="shared" si="3"/>
        <v/>
      </c>
      <c r="I210" s="310">
        <f>INDEX('5. Registrere Transaksjoner'!$H$8:$H$1006,MATCH('Underlag HB'!A210,'5. Registrere Transaksjoner'!$B$8:$B$1006,0))</f>
        <v>0</v>
      </c>
      <c r="J210" s="72"/>
      <c r="K210" s="72"/>
    </row>
    <row r="211" spans="1:11" x14ac:dyDescent="0.25">
      <c r="A211" s="116">
        <f>'5. Registrere Transaksjoner'!B217</f>
        <v>210</v>
      </c>
      <c r="B211" s="72">
        <f>INDEX('5. Registrere Transaksjoner'!$I$8:$I$1006,MATCH('Underlag HB'!A211,'5. Registrere Transaksjoner'!$B$8:$B$1006))</f>
        <v>0</v>
      </c>
      <c r="C211" s="72">
        <f>INDEX('5. Registrere Transaksjoner'!$Q$8:$Q$1006,MATCH('Underlag HB'!A211,'5. Registrere Transaksjoner'!$B$8:$B$1006))</f>
        <v>0</v>
      </c>
      <c r="D211" s="307">
        <f>INDEX('5. Registrere Transaksjoner'!$D$8:$D$1006,MATCH('Underlag HB'!A211,'5. Registrere Transaksjoner'!$B$8:$B$1006))</f>
        <v>0</v>
      </c>
      <c r="E211" s="72" t="str">
        <f>IFERROR(INDEX(Kontoplan!$E$6:$E$1048576,MATCH(B211,Kontoplan!$D$6:$D$125,0)),"")</f>
        <v/>
      </c>
      <c r="F211" s="308">
        <f>INDEX('5. Registrere Transaksjoner'!$E$8:$E$1006,MATCH('Underlag HB'!A211,'5. Registrere Transaksjoner'!$B$8:$B$1006,0))</f>
        <v>0</v>
      </c>
      <c r="G211" s="72">
        <f>INDEX('5. Registrere Transaksjoner'!$F$8:$F$1006,MATCH('Underlag HB'!A211,'5. Registrere Transaksjoner'!$B$8:$B$1006,0))</f>
        <v>0</v>
      </c>
      <c r="H211" s="309" t="str">
        <f t="shared" si="3"/>
        <v/>
      </c>
      <c r="I211" s="310">
        <f>INDEX('5. Registrere Transaksjoner'!$H$8:$H$1006,MATCH('Underlag HB'!A211,'5. Registrere Transaksjoner'!$B$8:$B$1006,0))</f>
        <v>0</v>
      </c>
      <c r="J211" s="72"/>
      <c r="K211" s="72"/>
    </row>
    <row r="212" spans="1:11" x14ac:dyDescent="0.25">
      <c r="A212" s="116">
        <f>'5. Registrere Transaksjoner'!B218</f>
        <v>211</v>
      </c>
      <c r="B212" s="72">
        <f>INDEX('5. Registrere Transaksjoner'!$I$8:$I$1006,MATCH('Underlag HB'!A212,'5. Registrere Transaksjoner'!$B$8:$B$1006))</f>
        <v>0</v>
      </c>
      <c r="C212" s="72">
        <f>INDEX('5. Registrere Transaksjoner'!$Q$8:$Q$1006,MATCH('Underlag HB'!A212,'5. Registrere Transaksjoner'!$B$8:$B$1006))</f>
        <v>0</v>
      </c>
      <c r="D212" s="307">
        <f>INDEX('5. Registrere Transaksjoner'!$D$8:$D$1006,MATCH('Underlag HB'!A212,'5. Registrere Transaksjoner'!$B$8:$B$1006))</f>
        <v>0</v>
      </c>
      <c r="E212" s="72" t="str">
        <f>IFERROR(INDEX(Kontoplan!$E$6:$E$1048576,MATCH(B212,Kontoplan!$D$6:$D$125,0)),"")</f>
        <v/>
      </c>
      <c r="F212" s="308">
        <f>INDEX('5. Registrere Transaksjoner'!$E$8:$E$1006,MATCH('Underlag HB'!A212,'5. Registrere Transaksjoner'!$B$8:$B$1006,0))</f>
        <v>0</v>
      </c>
      <c r="G212" s="72">
        <f>INDEX('5. Registrere Transaksjoner'!$F$8:$F$1006,MATCH('Underlag HB'!A212,'5. Registrere Transaksjoner'!$B$8:$B$1006,0))</f>
        <v>0</v>
      </c>
      <c r="H212" s="309" t="str">
        <f t="shared" si="3"/>
        <v/>
      </c>
      <c r="I212" s="310">
        <f>INDEX('5. Registrere Transaksjoner'!$H$8:$H$1006,MATCH('Underlag HB'!A212,'5. Registrere Transaksjoner'!$B$8:$B$1006,0))</f>
        <v>0</v>
      </c>
      <c r="J212" s="72"/>
      <c r="K212" s="72"/>
    </row>
    <row r="213" spans="1:11" x14ac:dyDescent="0.25">
      <c r="A213" s="116">
        <f>'5. Registrere Transaksjoner'!B219</f>
        <v>212</v>
      </c>
      <c r="B213" s="72">
        <f>INDEX('5. Registrere Transaksjoner'!$I$8:$I$1006,MATCH('Underlag HB'!A213,'5. Registrere Transaksjoner'!$B$8:$B$1006))</f>
        <v>0</v>
      </c>
      <c r="C213" s="72">
        <f>INDEX('5. Registrere Transaksjoner'!$Q$8:$Q$1006,MATCH('Underlag HB'!A213,'5. Registrere Transaksjoner'!$B$8:$B$1006))</f>
        <v>0</v>
      </c>
      <c r="D213" s="307">
        <f>INDEX('5. Registrere Transaksjoner'!$D$8:$D$1006,MATCH('Underlag HB'!A213,'5. Registrere Transaksjoner'!$B$8:$B$1006))</f>
        <v>0</v>
      </c>
      <c r="E213" s="72" t="str">
        <f>IFERROR(INDEX(Kontoplan!$E$6:$E$1048576,MATCH(B213,Kontoplan!$D$6:$D$125,0)),"")</f>
        <v/>
      </c>
      <c r="F213" s="308">
        <f>INDEX('5. Registrere Transaksjoner'!$E$8:$E$1006,MATCH('Underlag HB'!A213,'5. Registrere Transaksjoner'!$B$8:$B$1006,0))</f>
        <v>0</v>
      </c>
      <c r="G213" s="72">
        <f>INDEX('5. Registrere Transaksjoner'!$F$8:$F$1006,MATCH('Underlag HB'!A213,'5. Registrere Transaksjoner'!$B$8:$B$1006,0))</f>
        <v>0</v>
      </c>
      <c r="H213" s="309" t="str">
        <f t="shared" si="3"/>
        <v/>
      </c>
      <c r="I213" s="310">
        <f>INDEX('5. Registrere Transaksjoner'!$H$8:$H$1006,MATCH('Underlag HB'!A213,'5. Registrere Transaksjoner'!$B$8:$B$1006,0))</f>
        <v>0</v>
      </c>
      <c r="J213" s="72"/>
      <c r="K213" s="72"/>
    </row>
    <row r="214" spans="1:11" x14ac:dyDescent="0.25">
      <c r="A214" s="116">
        <f>'5. Registrere Transaksjoner'!B220</f>
        <v>213</v>
      </c>
      <c r="B214" s="72">
        <f>INDEX('5. Registrere Transaksjoner'!$I$8:$I$1006,MATCH('Underlag HB'!A214,'5. Registrere Transaksjoner'!$B$8:$B$1006))</f>
        <v>0</v>
      </c>
      <c r="C214" s="72">
        <f>INDEX('5. Registrere Transaksjoner'!$Q$8:$Q$1006,MATCH('Underlag HB'!A214,'5. Registrere Transaksjoner'!$B$8:$B$1006))</f>
        <v>0</v>
      </c>
      <c r="D214" s="307">
        <f>INDEX('5. Registrere Transaksjoner'!$D$8:$D$1006,MATCH('Underlag HB'!A214,'5. Registrere Transaksjoner'!$B$8:$B$1006))</f>
        <v>0</v>
      </c>
      <c r="E214" s="72" t="str">
        <f>IFERROR(INDEX(Kontoplan!$E$6:$E$1048576,MATCH(B214,Kontoplan!$D$6:$D$125,0)),"")</f>
        <v/>
      </c>
      <c r="F214" s="308">
        <f>INDEX('5. Registrere Transaksjoner'!$E$8:$E$1006,MATCH('Underlag HB'!A214,'5. Registrere Transaksjoner'!$B$8:$B$1006,0))</f>
        <v>0</v>
      </c>
      <c r="G214" s="72">
        <f>INDEX('5. Registrere Transaksjoner'!$F$8:$F$1006,MATCH('Underlag HB'!A214,'5. Registrere Transaksjoner'!$B$8:$B$1006,0))</f>
        <v>0</v>
      </c>
      <c r="H214" s="309" t="str">
        <f t="shared" si="3"/>
        <v/>
      </c>
      <c r="I214" s="310">
        <f>INDEX('5. Registrere Transaksjoner'!$H$8:$H$1006,MATCH('Underlag HB'!A214,'5. Registrere Transaksjoner'!$B$8:$B$1006,0))</f>
        <v>0</v>
      </c>
      <c r="J214" s="72"/>
      <c r="K214" s="72"/>
    </row>
    <row r="215" spans="1:11" x14ac:dyDescent="0.25">
      <c r="A215" s="116">
        <f>'5. Registrere Transaksjoner'!B221</f>
        <v>214</v>
      </c>
      <c r="B215" s="72">
        <f>INDEX('5. Registrere Transaksjoner'!$I$8:$I$1006,MATCH('Underlag HB'!A215,'5. Registrere Transaksjoner'!$B$8:$B$1006))</f>
        <v>0</v>
      </c>
      <c r="C215" s="72">
        <f>INDEX('5. Registrere Transaksjoner'!$Q$8:$Q$1006,MATCH('Underlag HB'!A215,'5. Registrere Transaksjoner'!$B$8:$B$1006))</f>
        <v>0</v>
      </c>
      <c r="D215" s="307">
        <f>INDEX('5. Registrere Transaksjoner'!$D$8:$D$1006,MATCH('Underlag HB'!A215,'5. Registrere Transaksjoner'!$B$8:$B$1006))</f>
        <v>0</v>
      </c>
      <c r="E215" s="72" t="str">
        <f>IFERROR(INDEX(Kontoplan!$E$6:$E$1048576,MATCH(B215,Kontoplan!$D$6:$D$125,0)),"")</f>
        <v/>
      </c>
      <c r="F215" s="308">
        <f>INDEX('5. Registrere Transaksjoner'!$E$8:$E$1006,MATCH('Underlag HB'!A215,'5. Registrere Transaksjoner'!$B$8:$B$1006,0))</f>
        <v>0</v>
      </c>
      <c r="G215" s="72">
        <f>INDEX('5. Registrere Transaksjoner'!$F$8:$F$1006,MATCH('Underlag HB'!A215,'5. Registrere Transaksjoner'!$B$8:$B$1006,0))</f>
        <v>0</v>
      </c>
      <c r="H215" s="309" t="str">
        <f t="shared" si="3"/>
        <v/>
      </c>
      <c r="I215" s="310">
        <f>INDEX('5. Registrere Transaksjoner'!$H$8:$H$1006,MATCH('Underlag HB'!A215,'5. Registrere Transaksjoner'!$B$8:$B$1006,0))</f>
        <v>0</v>
      </c>
      <c r="J215" s="72"/>
      <c r="K215" s="72"/>
    </row>
    <row r="216" spans="1:11" x14ac:dyDescent="0.25">
      <c r="A216" s="116">
        <f>'5. Registrere Transaksjoner'!B222</f>
        <v>215</v>
      </c>
      <c r="B216" s="72">
        <f>INDEX('5. Registrere Transaksjoner'!$I$8:$I$1006,MATCH('Underlag HB'!A216,'5. Registrere Transaksjoner'!$B$8:$B$1006))</f>
        <v>0</v>
      </c>
      <c r="C216" s="72">
        <f>INDEX('5. Registrere Transaksjoner'!$Q$8:$Q$1006,MATCH('Underlag HB'!A216,'5. Registrere Transaksjoner'!$B$8:$B$1006))</f>
        <v>0</v>
      </c>
      <c r="D216" s="307">
        <f>INDEX('5. Registrere Transaksjoner'!$D$8:$D$1006,MATCH('Underlag HB'!A216,'5. Registrere Transaksjoner'!$B$8:$B$1006))</f>
        <v>0</v>
      </c>
      <c r="E216" s="72" t="str">
        <f>IFERROR(INDEX(Kontoplan!$E$6:$E$1048576,MATCH(B216,Kontoplan!$D$6:$D$125,0)),"")</f>
        <v/>
      </c>
      <c r="F216" s="308">
        <f>INDEX('5. Registrere Transaksjoner'!$E$8:$E$1006,MATCH('Underlag HB'!A216,'5. Registrere Transaksjoner'!$B$8:$B$1006,0))</f>
        <v>0</v>
      </c>
      <c r="G216" s="72">
        <f>INDEX('5. Registrere Transaksjoner'!$F$8:$F$1006,MATCH('Underlag HB'!A216,'5. Registrere Transaksjoner'!$B$8:$B$1006,0))</f>
        <v>0</v>
      </c>
      <c r="H216" s="309" t="str">
        <f t="shared" si="3"/>
        <v/>
      </c>
      <c r="I216" s="310">
        <f>INDEX('5. Registrere Transaksjoner'!$H$8:$H$1006,MATCH('Underlag HB'!A216,'5. Registrere Transaksjoner'!$B$8:$B$1006,0))</f>
        <v>0</v>
      </c>
      <c r="J216" s="72"/>
      <c r="K216" s="72"/>
    </row>
    <row r="217" spans="1:11" x14ac:dyDescent="0.25">
      <c r="A217" s="116">
        <f>'5. Registrere Transaksjoner'!B223</f>
        <v>216</v>
      </c>
      <c r="B217" s="72">
        <f>INDEX('5. Registrere Transaksjoner'!$I$8:$I$1006,MATCH('Underlag HB'!A217,'5. Registrere Transaksjoner'!$B$8:$B$1006))</f>
        <v>0</v>
      </c>
      <c r="C217" s="72">
        <f>INDEX('5. Registrere Transaksjoner'!$Q$8:$Q$1006,MATCH('Underlag HB'!A217,'5. Registrere Transaksjoner'!$B$8:$B$1006))</f>
        <v>0</v>
      </c>
      <c r="D217" s="307">
        <f>INDEX('5. Registrere Transaksjoner'!$D$8:$D$1006,MATCH('Underlag HB'!A217,'5. Registrere Transaksjoner'!$B$8:$B$1006))</f>
        <v>0</v>
      </c>
      <c r="E217" s="72" t="str">
        <f>IFERROR(INDEX(Kontoplan!$E$6:$E$1048576,MATCH(B217,Kontoplan!$D$6:$D$125,0)),"")</f>
        <v/>
      </c>
      <c r="F217" s="308">
        <f>INDEX('5. Registrere Transaksjoner'!$E$8:$E$1006,MATCH('Underlag HB'!A217,'5. Registrere Transaksjoner'!$B$8:$B$1006,0))</f>
        <v>0</v>
      </c>
      <c r="G217" s="72">
        <f>INDEX('5. Registrere Transaksjoner'!$F$8:$F$1006,MATCH('Underlag HB'!A217,'5. Registrere Transaksjoner'!$B$8:$B$1006,0))</f>
        <v>0</v>
      </c>
      <c r="H217" s="309" t="str">
        <f t="shared" si="3"/>
        <v/>
      </c>
      <c r="I217" s="310">
        <f>INDEX('5. Registrere Transaksjoner'!$H$8:$H$1006,MATCH('Underlag HB'!A217,'5. Registrere Transaksjoner'!$B$8:$B$1006,0))</f>
        <v>0</v>
      </c>
      <c r="J217" s="72"/>
      <c r="K217" s="72"/>
    </row>
    <row r="218" spans="1:11" x14ac:dyDescent="0.25">
      <c r="A218" s="116">
        <f>'5. Registrere Transaksjoner'!B224</f>
        <v>217</v>
      </c>
      <c r="B218" s="72">
        <f>INDEX('5. Registrere Transaksjoner'!$I$8:$I$1006,MATCH('Underlag HB'!A218,'5. Registrere Transaksjoner'!$B$8:$B$1006))</f>
        <v>0</v>
      </c>
      <c r="C218" s="72">
        <f>INDEX('5. Registrere Transaksjoner'!$Q$8:$Q$1006,MATCH('Underlag HB'!A218,'5. Registrere Transaksjoner'!$B$8:$B$1006))</f>
        <v>0</v>
      </c>
      <c r="D218" s="307">
        <f>INDEX('5. Registrere Transaksjoner'!$D$8:$D$1006,MATCH('Underlag HB'!A218,'5. Registrere Transaksjoner'!$B$8:$B$1006))</f>
        <v>0</v>
      </c>
      <c r="E218" s="72" t="str">
        <f>IFERROR(INDEX(Kontoplan!$E$6:$E$1048576,MATCH(B218,Kontoplan!$D$6:$D$125,0)),"")</f>
        <v/>
      </c>
      <c r="F218" s="308">
        <f>INDEX('5. Registrere Transaksjoner'!$E$8:$E$1006,MATCH('Underlag HB'!A218,'5. Registrere Transaksjoner'!$B$8:$B$1006,0))</f>
        <v>0</v>
      </c>
      <c r="G218" s="72">
        <f>INDEX('5. Registrere Transaksjoner'!$F$8:$F$1006,MATCH('Underlag HB'!A218,'5. Registrere Transaksjoner'!$B$8:$B$1006,0))</f>
        <v>0</v>
      </c>
      <c r="H218" s="309" t="str">
        <f t="shared" si="3"/>
        <v/>
      </c>
      <c r="I218" s="310">
        <f>INDEX('5. Registrere Transaksjoner'!$H$8:$H$1006,MATCH('Underlag HB'!A218,'5. Registrere Transaksjoner'!$B$8:$B$1006,0))</f>
        <v>0</v>
      </c>
      <c r="J218" s="72"/>
      <c r="K218" s="72"/>
    </row>
    <row r="219" spans="1:11" x14ac:dyDescent="0.25">
      <c r="A219" s="116">
        <f>'5. Registrere Transaksjoner'!B225</f>
        <v>218</v>
      </c>
      <c r="B219" s="72">
        <f>INDEX('5. Registrere Transaksjoner'!$I$8:$I$1006,MATCH('Underlag HB'!A219,'5. Registrere Transaksjoner'!$B$8:$B$1006))</f>
        <v>0</v>
      </c>
      <c r="C219" s="72">
        <f>INDEX('5. Registrere Transaksjoner'!$Q$8:$Q$1006,MATCH('Underlag HB'!A219,'5. Registrere Transaksjoner'!$B$8:$B$1006))</f>
        <v>0</v>
      </c>
      <c r="D219" s="307">
        <f>INDEX('5. Registrere Transaksjoner'!$D$8:$D$1006,MATCH('Underlag HB'!A219,'5. Registrere Transaksjoner'!$B$8:$B$1006))</f>
        <v>0</v>
      </c>
      <c r="E219" s="72" t="str">
        <f>IFERROR(INDEX(Kontoplan!$E$6:$E$1048576,MATCH(B219,Kontoplan!$D$6:$D$125,0)),"")</f>
        <v/>
      </c>
      <c r="F219" s="308">
        <f>INDEX('5. Registrere Transaksjoner'!$E$8:$E$1006,MATCH('Underlag HB'!A219,'5. Registrere Transaksjoner'!$B$8:$B$1006,0))</f>
        <v>0</v>
      </c>
      <c r="G219" s="72">
        <f>INDEX('5. Registrere Transaksjoner'!$F$8:$F$1006,MATCH('Underlag HB'!A219,'5. Registrere Transaksjoner'!$B$8:$B$1006,0))</f>
        <v>0</v>
      </c>
      <c r="H219" s="309" t="str">
        <f t="shared" si="3"/>
        <v/>
      </c>
      <c r="I219" s="310">
        <f>INDEX('5. Registrere Transaksjoner'!$H$8:$H$1006,MATCH('Underlag HB'!A219,'5. Registrere Transaksjoner'!$B$8:$B$1006,0))</f>
        <v>0</v>
      </c>
      <c r="J219" s="72"/>
      <c r="K219" s="72"/>
    </row>
    <row r="220" spans="1:11" x14ac:dyDescent="0.25">
      <c r="A220" s="116">
        <f>'5. Registrere Transaksjoner'!B226</f>
        <v>219</v>
      </c>
      <c r="B220" s="72">
        <f>INDEX('5. Registrere Transaksjoner'!$I$8:$I$1006,MATCH('Underlag HB'!A220,'5. Registrere Transaksjoner'!$B$8:$B$1006))</f>
        <v>0</v>
      </c>
      <c r="C220" s="72">
        <f>INDEX('5. Registrere Transaksjoner'!$Q$8:$Q$1006,MATCH('Underlag HB'!A220,'5. Registrere Transaksjoner'!$B$8:$B$1006))</f>
        <v>0</v>
      </c>
      <c r="D220" s="307">
        <f>INDEX('5. Registrere Transaksjoner'!$D$8:$D$1006,MATCH('Underlag HB'!A220,'5. Registrere Transaksjoner'!$B$8:$B$1006))</f>
        <v>0</v>
      </c>
      <c r="E220" s="72" t="str">
        <f>IFERROR(INDEX(Kontoplan!$E$6:$E$1048576,MATCH(B220,Kontoplan!$D$6:$D$125,0)),"")</f>
        <v/>
      </c>
      <c r="F220" s="308">
        <f>INDEX('5. Registrere Transaksjoner'!$E$8:$E$1006,MATCH('Underlag HB'!A220,'5. Registrere Transaksjoner'!$B$8:$B$1006,0))</f>
        <v>0</v>
      </c>
      <c r="G220" s="72">
        <f>INDEX('5. Registrere Transaksjoner'!$F$8:$F$1006,MATCH('Underlag HB'!A220,'5. Registrere Transaksjoner'!$B$8:$B$1006,0))</f>
        <v>0</v>
      </c>
      <c r="H220" s="309" t="str">
        <f t="shared" si="3"/>
        <v/>
      </c>
      <c r="I220" s="310">
        <f>INDEX('5. Registrere Transaksjoner'!$H$8:$H$1006,MATCH('Underlag HB'!A220,'5. Registrere Transaksjoner'!$B$8:$B$1006,0))</f>
        <v>0</v>
      </c>
      <c r="J220" s="72"/>
      <c r="K220" s="72"/>
    </row>
    <row r="221" spans="1:11" x14ac:dyDescent="0.25">
      <c r="A221" s="116">
        <f>'5. Registrere Transaksjoner'!B227</f>
        <v>220</v>
      </c>
      <c r="B221" s="72">
        <f>INDEX('5. Registrere Transaksjoner'!$I$8:$I$1006,MATCH('Underlag HB'!A221,'5. Registrere Transaksjoner'!$B$8:$B$1006))</f>
        <v>0</v>
      </c>
      <c r="C221" s="72">
        <f>INDEX('5. Registrere Transaksjoner'!$Q$8:$Q$1006,MATCH('Underlag HB'!A221,'5. Registrere Transaksjoner'!$B$8:$B$1006))</f>
        <v>0</v>
      </c>
      <c r="D221" s="307">
        <f>INDEX('5. Registrere Transaksjoner'!$D$8:$D$1006,MATCH('Underlag HB'!A221,'5. Registrere Transaksjoner'!$B$8:$B$1006))</f>
        <v>0</v>
      </c>
      <c r="E221" s="72" t="str">
        <f>IFERROR(INDEX(Kontoplan!$E$6:$E$1048576,MATCH(B221,Kontoplan!$D$6:$D$125,0)),"")</f>
        <v/>
      </c>
      <c r="F221" s="308">
        <f>INDEX('5. Registrere Transaksjoner'!$E$8:$E$1006,MATCH('Underlag HB'!A221,'5. Registrere Transaksjoner'!$B$8:$B$1006,0))</f>
        <v>0</v>
      </c>
      <c r="G221" s="72">
        <f>INDEX('5. Registrere Transaksjoner'!$F$8:$F$1006,MATCH('Underlag HB'!A221,'5. Registrere Transaksjoner'!$B$8:$B$1006,0))</f>
        <v>0</v>
      </c>
      <c r="H221" s="309" t="str">
        <f t="shared" si="3"/>
        <v/>
      </c>
      <c r="I221" s="310">
        <f>INDEX('5. Registrere Transaksjoner'!$H$8:$H$1006,MATCH('Underlag HB'!A221,'5. Registrere Transaksjoner'!$B$8:$B$1006,0))</f>
        <v>0</v>
      </c>
      <c r="J221" s="72"/>
      <c r="K221" s="72"/>
    </row>
    <row r="222" spans="1:11" x14ac:dyDescent="0.25">
      <c r="A222" s="116">
        <f>'5. Registrere Transaksjoner'!B228</f>
        <v>221</v>
      </c>
      <c r="B222" s="72">
        <f>INDEX('5. Registrere Transaksjoner'!$I$8:$I$1006,MATCH('Underlag HB'!A222,'5. Registrere Transaksjoner'!$B$8:$B$1006))</f>
        <v>0</v>
      </c>
      <c r="C222" s="72">
        <f>INDEX('5. Registrere Transaksjoner'!$Q$8:$Q$1006,MATCH('Underlag HB'!A222,'5. Registrere Transaksjoner'!$B$8:$B$1006))</f>
        <v>0</v>
      </c>
      <c r="D222" s="307">
        <f>INDEX('5. Registrere Transaksjoner'!$D$8:$D$1006,MATCH('Underlag HB'!A222,'5. Registrere Transaksjoner'!$B$8:$B$1006))</f>
        <v>0</v>
      </c>
      <c r="E222" s="72" t="str">
        <f>IFERROR(INDEX(Kontoplan!$E$6:$E$1048576,MATCH(B222,Kontoplan!$D$6:$D$125,0)),"")</f>
        <v/>
      </c>
      <c r="F222" s="308">
        <f>INDEX('5. Registrere Transaksjoner'!$E$8:$E$1006,MATCH('Underlag HB'!A222,'5. Registrere Transaksjoner'!$B$8:$B$1006,0))</f>
        <v>0</v>
      </c>
      <c r="G222" s="72">
        <f>INDEX('5. Registrere Transaksjoner'!$F$8:$F$1006,MATCH('Underlag HB'!A222,'5. Registrere Transaksjoner'!$B$8:$B$1006,0))</f>
        <v>0</v>
      </c>
      <c r="H222" s="309" t="str">
        <f t="shared" si="3"/>
        <v/>
      </c>
      <c r="I222" s="310">
        <f>INDEX('5. Registrere Transaksjoner'!$H$8:$H$1006,MATCH('Underlag HB'!A222,'5. Registrere Transaksjoner'!$B$8:$B$1006,0))</f>
        <v>0</v>
      </c>
      <c r="J222" s="72"/>
      <c r="K222" s="72"/>
    </row>
    <row r="223" spans="1:11" x14ac:dyDescent="0.25">
      <c r="A223" s="116">
        <f>'5. Registrere Transaksjoner'!B229</f>
        <v>222</v>
      </c>
      <c r="B223" s="72">
        <f>INDEX('5. Registrere Transaksjoner'!$I$8:$I$1006,MATCH('Underlag HB'!A223,'5. Registrere Transaksjoner'!$B$8:$B$1006))</f>
        <v>0</v>
      </c>
      <c r="C223" s="72">
        <f>INDEX('5. Registrere Transaksjoner'!$Q$8:$Q$1006,MATCH('Underlag HB'!A223,'5. Registrere Transaksjoner'!$B$8:$B$1006))</f>
        <v>0</v>
      </c>
      <c r="D223" s="307">
        <f>INDEX('5. Registrere Transaksjoner'!$D$8:$D$1006,MATCH('Underlag HB'!A223,'5. Registrere Transaksjoner'!$B$8:$B$1006))</f>
        <v>0</v>
      </c>
      <c r="E223" s="72" t="str">
        <f>IFERROR(INDEX(Kontoplan!$E$6:$E$1048576,MATCH(B223,Kontoplan!$D$6:$D$125,0)),"")</f>
        <v/>
      </c>
      <c r="F223" s="308">
        <f>INDEX('5. Registrere Transaksjoner'!$E$8:$E$1006,MATCH('Underlag HB'!A223,'5. Registrere Transaksjoner'!$B$8:$B$1006,0))</f>
        <v>0</v>
      </c>
      <c r="G223" s="72">
        <f>INDEX('5. Registrere Transaksjoner'!$F$8:$F$1006,MATCH('Underlag HB'!A223,'5. Registrere Transaksjoner'!$B$8:$B$1006,0))</f>
        <v>0</v>
      </c>
      <c r="H223" s="309" t="str">
        <f t="shared" si="3"/>
        <v/>
      </c>
      <c r="I223" s="310">
        <f>INDEX('5. Registrere Transaksjoner'!$H$8:$H$1006,MATCH('Underlag HB'!A223,'5. Registrere Transaksjoner'!$B$8:$B$1006,0))</f>
        <v>0</v>
      </c>
      <c r="J223" s="72"/>
      <c r="K223" s="72"/>
    </row>
    <row r="224" spans="1:11" x14ac:dyDescent="0.25">
      <c r="A224" s="116">
        <f>'5. Registrere Transaksjoner'!B230</f>
        <v>223</v>
      </c>
      <c r="B224" s="72">
        <f>INDEX('5. Registrere Transaksjoner'!$I$8:$I$1006,MATCH('Underlag HB'!A224,'5. Registrere Transaksjoner'!$B$8:$B$1006))</f>
        <v>0</v>
      </c>
      <c r="C224" s="72">
        <f>INDEX('5. Registrere Transaksjoner'!$Q$8:$Q$1006,MATCH('Underlag HB'!A224,'5. Registrere Transaksjoner'!$B$8:$B$1006))</f>
        <v>0</v>
      </c>
      <c r="D224" s="307">
        <f>INDEX('5. Registrere Transaksjoner'!$D$8:$D$1006,MATCH('Underlag HB'!A224,'5. Registrere Transaksjoner'!$B$8:$B$1006))</f>
        <v>0</v>
      </c>
      <c r="E224" s="72" t="str">
        <f>IFERROR(INDEX(Kontoplan!$E$6:$E$1048576,MATCH(B224,Kontoplan!$D$6:$D$125,0)),"")</f>
        <v/>
      </c>
      <c r="F224" s="308">
        <f>INDEX('5. Registrere Transaksjoner'!$E$8:$E$1006,MATCH('Underlag HB'!A224,'5. Registrere Transaksjoner'!$B$8:$B$1006,0))</f>
        <v>0</v>
      </c>
      <c r="G224" s="72">
        <f>INDEX('5. Registrere Transaksjoner'!$F$8:$F$1006,MATCH('Underlag HB'!A224,'5. Registrere Transaksjoner'!$B$8:$B$1006,0))</f>
        <v>0</v>
      </c>
      <c r="H224" s="309" t="str">
        <f t="shared" si="3"/>
        <v/>
      </c>
      <c r="I224" s="310">
        <f>INDEX('5. Registrere Transaksjoner'!$H$8:$H$1006,MATCH('Underlag HB'!A224,'5. Registrere Transaksjoner'!$B$8:$B$1006,0))</f>
        <v>0</v>
      </c>
      <c r="J224" s="72"/>
      <c r="K224" s="72"/>
    </row>
    <row r="225" spans="1:11" x14ac:dyDescent="0.25">
      <c r="A225" s="116">
        <f>'5. Registrere Transaksjoner'!B231</f>
        <v>224</v>
      </c>
      <c r="B225" s="72">
        <f>INDEX('5. Registrere Transaksjoner'!$I$8:$I$1006,MATCH('Underlag HB'!A225,'5. Registrere Transaksjoner'!$B$8:$B$1006))</f>
        <v>0</v>
      </c>
      <c r="C225" s="72">
        <f>INDEX('5. Registrere Transaksjoner'!$Q$8:$Q$1006,MATCH('Underlag HB'!A225,'5. Registrere Transaksjoner'!$B$8:$B$1006))</f>
        <v>0</v>
      </c>
      <c r="D225" s="307">
        <f>INDEX('5. Registrere Transaksjoner'!$D$8:$D$1006,MATCH('Underlag HB'!A225,'5. Registrere Transaksjoner'!$B$8:$B$1006))</f>
        <v>0</v>
      </c>
      <c r="E225" s="72" t="str">
        <f>IFERROR(INDEX(Kontoplan!$E$6:$E$1048576,MATCH(B225,Kontoplan!$D$6:$D$125,0)),"")</f>
        <v/>
      </c>
      <c r="F225" s="308">
        <f>INDEX('5. Registrere Transaksjoner'!$E$8:$E$1006,MATCH('Underlag HB'!A225,'5. Registrere Transaksjoner'!$B$8:$B$1006,0))</f>
        <v>0</v>
      </c>
      <c r="G225" s="72">
        <f>INDEX('5. Registrere Transaksjoner'!$F$8:$F$1006,MATCH('Underlag HB'!A225,'5. Registrere Transaksjoner'!$B$8:$B$1006,0))</f>
        <v>0</v>
      </c>
      <c r="H225" s="309" t="str">
        <f t="shared" si="3"/>
        <v/>
      </c>
      <c r="I225" s="310">
        <f>INDEX('5. Registrere Transaksjoner'!$H$8:$H$1006,MATCH('Underlag HB'!A225,'5. Registrere Transaksjoner'!$B$8:$B$1006,0))</f>
        <v>0</v>
      </c>
      <c r="J225" s="72"/>
      <c r="K225" s="72"/>
    </row>
    <row r="226" spans="1:11" x14ac:dyDescent="0.25">
      <c r="A226" s="116">
        <f>'5. Registrere Transaksjoner'!B232</f>
        <v>225</v>
      </c>
      <c r="B226" s="72">
        <f>INDEX('5. Registrere Transaksjoner'!$I$8:$I$1006,MATCH('Underlag HB'!A226,'5. Registrere Transaksjoner'!$B$8:$B$1006))</f>
        <v>0</v>
      </c>
      <c r="C226" s="72">
        <f>INDEX('5. Registrere Transaksjoner'!$Q$8:$Q$1006,MATCH('Underlag HB'!A226,'5. Registrere Transaksjoner'!$B$8:$B$1006))</f>
        <v>0</v>
      </c>
      <c r="D226" s="307">
        <f>INDEX('5. Registrere Transaksjoner'!$D$8:$D$1006,MATCH('Underlag HB'!A226,'5. Registrere Transaksjoner'!$B$8:$B$1006))</f>
        <v>0</v>
      </c>
      <c r="E226" s="72" t="str">
        <f>IFERROR(INDEX(Kontoplan!$E$6:$E$1048576,MATCH(B226,Kontoplan!$D$6:$D$125,0)),"")</f>
        <v/>
      </c>
      <c r="F226" s="308">
        <f>INDEX('5. Registrere Transaksjoner'!$E$8:$E$1006,MATCH('Underlag HB'!A226,'5. Registrere Transaksjoner'!$B$8:$B$1006,0))</f>
        <v>0</v>
      </c>
      <c r="G226" s="72">
        <f>INDEX('5. Registrere Transaksjoner'!$F$8:$F$1006,MATCH('Underlag HB'!A226,'5. Registrere Transaksjoner'!$B$8:$B$1006,0))</f>
        <v>0</v>
      </c>
      <c r="H226" s="309" t="str">
        <f t="shared" si="3"/>
        <v/>
      </c>
      <c r="I226" s="310">
        <f>INDEX('5. Registrere Transaksjoner'!$H$8:$H$1006,MATCH('Underlag HB'!A226,'5. Registrere Transaksjoner'!$B$8:$B$1006,0))</f>
        <v>0</v>
      </c>
      <c r="J226" s="72"/>
      <c r="K226" s="72"/>
    </row>
    <row r="227" spans="1:11" x14ac:dyDescent="0.25">
      <c r="A227" s="116">
        <f>'5. Registrere Transaksjoner'!B233</f>
        <v>226</v>
      </c>
      <c r="B227" s="72">
        <f>INDEX('5. Registrere Transaksjoner'!$I$8:$I$1006,MATCH('Underlag HB'!A227,'5. Registrere Transaksjoner'!$B$8:$B$1006))</f>
        <v>0</v>
      </c>
      <c r="C227" s="72">
        <f>INDEX('5. Registrere Transaksjoner'!$Q$8:$Q$1006,MATCH('Underlag HB'!A227,'5. Registrere Transaksjoner'!$B$8:$B$1006))</f>
        <v>0</v>
      </c>
      <c r="D227" s="307">
        <f>INDEX('5. Registrere Transaksjoner'!$D$8:$D$1006,MATCH('Underlag HB'!A227,'5. Registrere Transaksjoner'!$B$8:$B$1006))</f>
        <v>0</v>
      </c>
      <c r="E227" s="72" t="str">
        <f>IFERROR(INDEX(Kontoplan!$E$6:$E$1048576,MATCH(B227,Kontoplan!$D$6:$D$125,0)),"")</f>
        <v/>
      </c>
      <c r="F227" s="308">
        <f>INDEX('5. Registrere Transaksjoner'!$E$8:$E$1006,MATCH('Underlag HB'!A227,'5. Registrere Transaksjoner'!$B$8:$B$1006,0))</f>
        <v>0</v>
      </c>
      <c r="G227" s="72">
        <f>INDEX('5. Registrere Transaksjoner'!$F$8:$F$1006,MATCH('Underlag HB'!A227,'5. Registrere Transaksjoner'!$B$8:$B$1006,0))</f>
        <v>0</v>
      </c>
      <c r="H227" s="309" t="str">
        <f t="shared" si="3"/>
        <v/>
      </c>
      <c r="I227" s="310">
        <f>INDEX('5. Registrere Transaksjoner'!$H$8:$H$1006,MATCH('Underlag HB'!A227,'5. Registrere Transaksjoner'!$B$8:$B$1006,0))</f>
        <v>0</v>
      </c>
      <c r="J227" s="72"/>
      <c r="K227" s="72"/>
    </row>
    <row r="228" spans="1:11" x14ac:dyDescent="0.25">
      <c r="A228" s="116">
        <f>'5. Registrere Transaksjoner'!B234</f>
        <v>227</v>
      </c>
      <c r="B228" s="72">
        <f>INDEX('5. Registrere Transaksjoner'!$I$8:$I$1006,MATCH('Underlag HB'!A228,'5. Registrere Transaksjoner'!$B$8:$B$1006))</f>
        <v>0</v>
      </c>
      <c r="C228" s="72">
        <f>INDEX('5. Registrere Transaksjoner'!$Q$8:$Q$1006,MATCH('Underlag HB'!A228,'5. Registrere Transaksjoner'!$B$8:$B$1006))</f>
        <v>0</v>
      </c>
      <c r="D228" s="307">
        <f>INDEX('5. Registrere Transaksjoner'!$D$8:$D$1006,MATCH('Underlag HB'!A228,'5. Registrere Transaksjoner'!$B$8:$B$1006))</f>
        <v>0</v>
      </c>
      <c r="E228" s="72" t="str">
        <f>IFERROR(INDEX(Kontoplan!$E$6:$E$1048576,MATCH(B228,Kontoplan!$D$6:$D$125,0)),"")</f>
        <v/>
      </c>
      <c r="F228" s="308">
        <f>INDEX('5. Registrere Transaksjoner'!$E$8:$E$1006,MATCH('Underlag HB'!A228,'5. Registrere Transaksjoner'!$B$8:$B$1006,0))</f>
        <v>0</v>
      </c>
      <c r="G228" s="72">
        <f>INDEX('5. Registrere Transaksjoner'!$F$8:$F$1006,MATCH('Underlag HB'!A228,'5. Registrere Transaksjoner'!$B$8:$B$1006,0))</f>
        <v>0</v>
      </c>
      <c r="H228" s="309" t="str">
        <f t="shared" si="3"/>
        <v/>
      </c>
      <c r="I228" s="310">
        <f>INDEX('5. Registrere Transaksjoner'!$H$8:$H$1006,MATCH('Underlag HB'!A228,'5. Registrere Transaksjoner'!$B$8:$B$1006,0))</f>
        <v>0</v>
      </c>
      <c r="J228" s="72"/>
      <c r="K228" s="72"/>
    </row>
    <row r="229" spans="1:11" x14ac:dyDescent="0.25">
      <c r="A229" s="116">
        <f>'5. Registrere Transaksjoner'!B235</f>
        <v>228</v>
      </c>
      <c r="B229" s="72">
        <f>INDEX('5. Registrere Transaksjoner'!$I$8:$I$1006,MATCH('Underlag HB'!A229,'5. Registrere Transaksjoner'!$B$8:$B$1006))</f>
        <v>0</v>
      </c>
      <c r="C229" s="72">
        <f>INDEX('5. Registrere Transaksjoner'!$Q$8:$Q$1006,MATCH('Underlag HB'!A229,'5. Registrere Transaksjoner'!$B$8:$B$1006))</f>
        <v>0</v>
      </c>
      <c r="D229" s="307">
        <f>INDEX('5. Registrere Transaksjoner'!$D$8:$D$1006,MATCH('Underlag HB'!A229,'5. Registrere Transaksjoner'!$B$8:$B$1006))</f>
        <v>0</v>
      </c>
      <c r="E229" s="72" t="str">
        <f>IFERROR(INDEX(Kontoplan!$E$6:$E$1048576,MATCH(B229,Kontoplan!$D$6:$D$125,0)),"")</f>
        <v/>
      </c>
      <c r="F229" s="308">
        <f>INDEX('5. Registrere Transaksjoner'!$E$8:$E$1006,MATCH('Underlag HB'!A229,'5. Registrere Transaksjoner'!$B$8:$B$1006,0))</f>
        <v>0</v>
      </c>
      <c r="G229" s="72">
        <f>INDEX('5. Registrere Transaksjoner'!$F$8:$F$1006,MATCH('Underlag HB'!A229,'5. Registrere Transaksjoner'!$B$8:$B$1006,0))</f>
        <v>0</v>
      </c>
      <c r="H229" s="309" t="str">
        <f t="shared" si="3"/>
        <v/>
      </c>
      <c r="I229" s="310">
        <f>INDEX('5. Registrere Transaksjoner'!$H$8:$H$1006,MATCH('Underlag HB'!A229,'5. Registrere Transaksjoner'!$B$8:$B$1006,0))</f>
        <v>0</v>
      </c>
      <c r="J229" s="72"/>
      <c r="K229" s="72"/>
    </row>
    <row r="230" spans="1:11" x14ac:dyDescent="0.25">
      <c r="A230" s="116">
        <f>'5. Registrere Transaksjoner'!B236</f>
        <v>229</v>
      </c>
      <c r="B230" s="72">
        <f>INDEX('5. Registrere Transaksjoner'!$I$8:$I$1006,MATCH('Underlag HB'!A230,'5. Registrere Transaksjoner'!$B$8:$B$1006))</f>
        <v>0</v>
      </c>
      <c r="C230" s="72">
        <f>INDEX('5. Registrere Transaksjoner'!$Q$8:$Q$1006,MATCH('Underlag HB'!A230,'5. Registrere Transaksjoner'!$B$8:$B$1006))</f>
        <v>0</v>
      </c>
      <c r="D230" s="307">
        <f>INDEX('5. Registrere Transaksjoner'!$D$8:$D$1006,MATCH('Underlag HB'!A230,'5. Registrere Transaksjoner'!$B$8:$B$1006))</f>
        <v>0</v>
      </c>
      <c r="E230" s="72" t="str">
        <f>IFERROR(INDEX(Kontoplan!$E$6:$E$1048576,MATCH(B230,Kontoplan!$D$6:$D$125,0)),"")</f>
        <v/>
      </c>
      <c r="F230" s="308">
        <f>INDEX('5. Registrere Transaksjoner'!$E$8:$E$1006,MATCH('Underlag HB'!A230,'5. Registrere Transaksjoner'!$B$8:$B$1006,0))</f>
        <v>0</v>
      </c>
      <c r="G230" s="72">
        <f>INDEX('5. Registrere Transaksjoner'!$F$8:$F$1006,MATCH('Underlag HB'!A230,'5. Registrere Transaksjoner'!$B$8:$B$1006,0))</f>
        <v>0</v>
      </c>
      <c r="H230" s="309" t="str">
        <f t="shared" si="3"/>
        <v/>
      </c>
      <c r="I230" s="310">
        <f>INDEX('5. Registrere Transaksjoner'!$H$8:$H$1006,MATCH('Underlag HB'!A230,'5. Registrere Transaksjoner'!$B$8:$B$1006,0))</f>
        <v>0</v>
      </c>
      <c r="J230" s="72"/>
      <c r="K230" s="72"/>
    </row>
    <row r="231" spans="1:11" x14ac:dyDescent="0.25">
      <c r="A231" s="116">
        <f>'5. Registrere Transaksjoner'!B237</f>
        <v>230</v>
      </c>
      <c r="B231" s="72">
        <f>INDEX('5. Registrere Transaksjoner'!$I$8:$I$1006,MATCH('Underlag HB'!A231,'5. Registrere Transaksjoner'!$B$8:$B$1006))</f>
        <v>0</v>
      </c>
      <c r="C231" s="72">
        <f>INDEX('5. Registrere Transaksjoner'!$Q$8:$Q$1006,MATCH('Underlag HB'!A231,'5. Registrere Transaksjoner'!$B$8:$B$1006))</f>
        <v>0</v>
      </c>
      <c r="D231" s="307">
        <f>INDEX('5. Registrere Transaksjoner'!$D$8:$D$1006,MATCH('Underlag HB'!A231,'5. Registrere Transaksjoner'!$B$8:$B$1006))</f>
        <v>0</v>
      </c>
      <c r="E231" s="72" t="str">
        <f>IFERROR(INDEX(Kontoplan!$E$6:$E$1048576,MATCH(B231,Kontoplan!$D$6:$D$125,0)),"")</f>
        <v/>
      </c>
      <c r="F231" s="308">
        <f>INDEX('5. Registrere Transaksjoner'!$E$8:$E$1006,MATCH('Underlag HB'!A231,'5. Registrere Transaksjoner'!$B$8:$B$1006,0))</f>
        <v>0</v>
      </c>
      <c r="G231" s="72">
        <f>INDEX('5. Registrere Transaksjoner'!$F$8:$F$1006,MATCH('Underlag HB'!A231,'5. Registrere Transaksjoner'!$B$8:$B$1006,0))</f>
        <v>0</v>
      </c>
      <c r="H231" s="309" t="str">
        <f t="shared" si="3"/>
        <v/>
      </c>
      <c r="I231" s="310">
        <f>INDEX('5. Registrere Transaksjoner'!$H$8:$H$1006,MATCH('Underlag HB'!A231,'5. Registrere Transaksjoner'!$B$8:$B$1006,0))</f>
        <v>0</v>
      </c>
      <c r="J231" s="72"/>
      <c r="K231" s="72"/>
    </row>
    <row r="232" spans="1:11" x14ac:dyDescent="0.25">
      <c r="A232" s="116">
        <f>'5. Registrere Transaksjoner'!B238</f>
        <v>231</v>
      </c>
      <c r="B232" s="72">
        <f>INDEX('5. Registrere Transaksjoner'!$I$8:$I$1006,MATCH('Underlag HB'!A232,'5. Registrere Transaksjoner'!$B$8:$B$1006))</f>
        <v>0</v>
      </c>
      <c r="C232" s="72">
        <f>INDEX('5. Registrere Transaksjoner'!$Q$8:$Q$1006,MATCH('Underlag HB'!A232,'5. Registrere Transaksjoner'!$B$8:$B$1006))</f>
        <v>0</v>
      </c>
      <c r="D232" s="307">
        <f>INDEX('5. Registrere Transaksjoner'!$D$8:$D$1006,MATCH('Underlag HB'!A232,'5. Registrere Transaksjoner'!$B$8:$B$1006))</f>
        <v>0</v>
      </c>
      <c r="E232" s="72" t="str">
        <f>IFERROR(INDEX(Kontoplan!$E$6:$E$1048576,MATCH(B232,Kontoplan!$D$6:$D$125,0)),"")</f>
        <v/>
      </c>
      <c r="F232" s="308">
        <f>INDEX('5. Registrere Transaksjoner'!$E$8:$E$1006,MATCH('Underlag HB'!A232,'5. Registrere Transaksjoner'!$B$8:$B$1006,0))</f>
        <v>0</v>
      </c>
      <c r="G232" s="72">
        <f>INDEX('5. Registrere Transaksjoner'!$F$8:$F$1006,MATCH('Underlag HB'!A232,'5. Registrere Transaksjoner'!$B$8:$B$1006,0))</f>
        <v>0</v>
      </c>
      <c r="H232" s="309" t="str">
        <f t="shared" si="3"/>
        <v/>
      </c>
      <c r="I232" s="310">
        <f>INDEX('5. Registrere Transaksjoner'!$H$8:$H$1006,MATCH('Underlag HB'!A232,'5. Registrere Transaksjoner'!$B$8:$B$1006,0))</f>
        <v>0</v>
      </c>
      <c r="J232" s="72"/>
      <c r="K232" s="72"/>
    </row>
    <row r="233" spans="1:11" x14ac:dyDescent="0.25">
      <c r="A233" s="116">
        <f>'5. Registrere Transaksjoner'!B239</f>
        <v>232</v>
      </c>
      <c r="B233" s="72">
        <f>INDEX('5. Registrere Transaksjoner'!$I$8:$I$1006,MATCH('Underlag HB'!A233,'5. Registrere Transaksjoner'!$B$8:$B$1006))</f>
        <v>0</v>
      </c>
      <c r="C233" s="72">
        <f>INDEX('5. Registrere Transaksjoner'!$Q$8:$Q$1006,MATCH('Underlag HB'!A233,'5. Registrere Transaksjoner'!$B$8:$B$1006))</f>
        <v>0</v>
      </c>
      <c r="D233" s="307">
        <f>INDEX('5. Registrere Transaksjoner'!$D$8:$D$1006,MATCH('Underlag HB'!A233,'5. Registrere Transaksjoner'!$B$8:$B$1006))</f>
        <v>0</v>
      </c>
      <c r="E233" s="72" t="str">
        <f>IFERROR(INDEX(Kontoplan!$E$6:$E$1048576,MATCH(B233,Kontoplan!$D$6:$D$125,0)),"")</f>
        <v/>
      </c>
      <c r="F233" s="308">
        <f>INDEX('5. Registrere Transaksjoner'!$E$8:$E$1006,MATCH('Underlag HB'!A233,'5. Registrere Transaksjoner'!$B$8:$B$1006,0))</f>
        <v>0</v>
      </c>
      <c r="G233" s="72">
        <f>INDEX('5. Registrere Transaksjoner'!$F$8:$F$1006,MATCH('Underlag HB'!A233,'5. Registrere Transaksjoner'!$B$8:$B$1006,0))</f>
        <v>0</v>
      </c>
      <c r="H233" s="309" t="str">
        <f t="shared" si="3"/>
        <v/>
      </c>
      <c r="I233" s="310">
        <f>INDEX('5. Registrere Transaksjoner'!$H$8:$H$1006,MATCH('Underlag HB'!A233,'5. Registrere Transaksjoner'!$B$8:$B$1006,0))</f>
        <v>0</v>
      </c>
      <c r="J233" s="72"/>
      <c r="K233" s="72"/>
    </row>
    <row r="234" spans="1:11" x14ac:dyDescent="0.25">
      <c r="A234" s="116">
        <f>'5. Registrere Transaksjoner'!B240</f>
        <v>233</v>
      </c>
      <c r="B234" s="72">
        <f>INDEX('5. Registrere Transaksjoner'!$I$8:$I$1006,MATCH('Underlag HB'!A234,'5. Registrere Transaksjoner'!$B$8:$B$1006))</f>
        <v>0</v>
      </c>
      <c r="C234" s="72">
        <f>INDEX('5. Registrere Transaksjoner'!$Q$8:$Q$1006,MATCH('Underlag HB'!A234,'5. Registrere Transaksjoner'!$B$8:$B$1006))</f>
        <v>0</v>
      </c>
      <c r="D234" s="307">
        <f>INDEX('5. Registrere Transaksjoner'!$D$8:$D$1006,MATCH('Underlag HB'!A234,'5. Registrere Transaksjoner'!$B$8:$B$1006))</f>
        <v>0</v>
      </c>
      <c r="E234" s="72" t="str">
        <f>IFERROR(INDEX(Kontoplan!$E$6:$E$1048576,MATCH(B234,Kontoplan!$D$6:$D$125,0)),"")</f>
        <v/>
      </c>
      <c r="F234" s="308">
        <f>INDEX('5. Registrere Transaksjoner'!$E$8:$E$1006,MATCH('Underlag HB'!A234,'5. Registrere Transaksjoner'!$B$8:$B$1006,0))</f>
        <v>0</v>
      </c>
      <c r="G234" s="72">
        <f>INDEX('5. Registrere Transaksjoner'!$F$8:$F$1006,MATCH('Underlag HB'!A234,'5. Registrere Transaksjoner'!$B$8:$B$1006,0))</f>
        <v>0</v>
      </c>
      <c r="H234" s="309" t="str">
        <f t="shared" si="3"/>
        <v/>
      </c>
      <c r="I234" s="310">
        <f>INDEX('5. Registrere Transaksjoner'!$H$8:$H$1006,MATCH('Underlag HB'!A234,'5. Registrere Transaksjoner'!$B$8:$B$1006,0))</f>
        <v>0</v>
      </c>
      <c r="J234" s="72"/>
      <c r="K234" s="72"/>
    </row>
    <row r="235" spans="1:11" x14ac:dyDescent="0.25">
      <c r="A235" s="116">
        <f>'5. Registrere Transaksjoner'!B241</f>
        <v>234</v>
      </c>
      <c r="B235" s="72">
        <f>INDEX('5. Registrere Transaksjoner'!$I$8:$I$1006,MATCH('Underlag HB'!A235,'5. Registrere Transaksjoner'!$B$8:$B$1006))</f>
        <v>0</v>
      </c>
      <c r="C235" s="72">
        <f>INDEX('5. Registrere Transaksjoner'!$Q$8:$Q$1006,MATCH('Underlag HB'!A235,'5. Registrere Transaksjoner'!$B$8:$B$1006))</f>
        <v>0</v>
      </c>
      <c r="D235" s="307">
        <f>INDEX('5. Registrere Transaksjoner'!$D$8:$D$1006,MATCH('Underlag HB'!A235,'5. Registrere Transaksjoner'!$B$8:$B$1006))</f>
        <v>0</v>
      </c>
      <c r="E235" s="72" t="str">
        <f>IFERROR(INDEX(Kontoplan!$E$6:$E$1048576,MATCH(B235,Kontoplan!$D$6:$D$125,0)),"")</f>
        <v/>
      </c>
      <c r="F235" s="308">
        <f>INDEX('5. Registrere Transaksjoner'!$E$8:$E$1006,MATCH('Underlag HB'!A235,'5. Registrere Transaksjoner'!$B$8:$B$1006,0))</f>
        <v>0</v>
      </c>
      <c r="G235" s="72">
        <f>INDEX('5. Registrere Transaksjoner'!$F$8:$F$1006,MATCH('Underlag HB'!A235,'5. Registrere Transaksjoner'!$B$8:$B$1006,0))</f>
        <v>0</v>
      </c>
      <c r="H235" s="309" t="str">
        <f t="shared" si="3"/>
        <v/>
      </c>
      <c r="I235" s="310">
        <f>INDEX('5. Registrere Transaksjoner'!$H$8:$H$1006,MATCH('Underlag HB'!A235,'5. Registrere Transaksjoner'!$B$8:$B$1006,0))</f>
        <v>0</v>
      </c>
      <c r="J235" s="72"/>
      <c r="K235" s="72"/>
    </row>
    <row r="236" spans="1:11" x14ac:dyDescent="0.25">
      <c r="A236" s="116">
        <f>'5. Registrere Transaksjoner'!B242</f>
        <v>235</v>
      </c>
      <c r="B236" s="72">
        <f>INDEX('5. Registrere Transaksjoner'!$I$8:$I$1006,MATCH('Underlag HB'!A236,'5. Registrere Transaksjoner'!$B$8:$B$1006))</f>
        <v>0</v>
      </c>
      <c r="C236" s="72">
        <f>INDEX('5. Registrere Transaksjoner'!$Q$8:$Q$1006,MATCH('Underlag HB'!A236,'5. Registrere Transaksjoner'!$B$8:$B$1006))</f>
        <v>0</v>
      </c>
      <c r="D236" s="307">
        <f>INDEX('5. Registrere Transaksjoner'!$D$8:$D$1006,MATCH('Underlag HB'!A236,'5. Registrere Transaksjoner'!$B$8:$B$1006))</f>
        <v>0</v>
      </c>
      <c r="E236" s="72" t="str">
        <f>IFERROR(INDEX(Kontoplan!$E$6:$E$1048576,MATCH(B236,Kontoplan!$D$6:$D$125,0)),"")</f>
        <v/>
      </c>
      <c r="F236" s="308">
        <f>INDEX('5. Registrere Transaksjoner'!$E$8:$E$1006,MATCH('Underlag HB'!A236,'5. Registrere Transaksjoner'!$B$8:$B$1006,0))</f>
        <v>0</v>
      </c>
      <c r="G236" s="72">
        <f>INDEX('5. Registrere Transaksjoner'!$F$8:$F$1006,MATCH('Underlag HB'!A236,'5. Registrere Transaksjoner'!$B$8:$B$1006,0))</f>
        <v>0</v>
      </c>
      <c r="H236" s="309" t="str">
        <f t="shared" si="3"/>
        <v/>
      </c>
      <c r="I236" s="310">
        <f>INDEX('5. Registrere Transaksjoner'!$H$8:$H$1006,MATCH('Underlag HB'!A236,'5. Registrere Transaksjoner'!$B$8:$B$1006,0))</f>
        <v>0</v>
      </c>
      <c r="J236" s="72"/>
      <c r="K236" s="72"/>
    </row>
    <row r="237" spans="1:11" x14ac:dyDescent="0.25">
      <c r="A237" s="116">
        <f>'5. Registrere Transaksjoner'!B243</f>
        <v>236</v>
      </c>
      <c r="B237" s="72">
        <f>INDEX('5. Registrere Transaksjoner'!$I$8:$I$1006,MATCH('Underlag HB'!A237,'5. Registrere Transaksjoner'!$B$8:$B$1006))</f>
        <v>0</v>
      </c>
      <c r="C237" s="72">
        <f>INDEX('5. Registrere Transaksjoner'!$Q$8:$Q$1006,MATCH('Underlag HB'!A237,'5. Registrere Transaksjoner'!$B$8:$B$1006))</f>
        <v>0</v>
      </c>
      <c r="D237" s="307">
        <f>INDEX('5. Registrere Transaksjoner'!$D$8:$D$1006,MATCH('Underlag HB'!A237,'5. Registrere Transaksjoner'!$B$8:$B$1006))</f>
        <v>0</v>
      </c>
      <c r="E237" s="72" t="str">
        <f>IFERROR(INDEX(Kontoplan!$E$6:$E$1048576,MATCH(B237,Kontoplan!$D$6:$D$125,0)),"")</f>
        <v/>
      </c>
      <c r="F237" s="308">
        <f>INDEX('5. Registrere Transaksjoner'!$E$8:$E$1006,MATCH('Underlag HB'!A237,'5. Registrere Transaksjoner'!$B$8:$B$1006,0))</f>
        <v>0</v>
      </c>
      <c r="G237" s="72">
        <f>INDEX('5. Registrere Transaksjoner'!$F$8:$F$1006,MATCH('Underlag HB'!A237,'5. Registrere Transaksjoner'!$B$8:$B$1006,0))</f>
        <v>0</v>
      </c>
      <c r="H237" s="309" t="str">
        <f t="shared" si="3"/>
        <v/>
      </c>
      <c r="I237" s="310">
        <f>INDEX('5. Registrere Transaksjoner'!$H$8:$H$1006,MATCH('Underlag HB'!A237,'5. Registrere Transaksjoner'!$B$8:$B$1006,0))</f>
        <v>0</v>
      </c>
      <c r="J237" s="72"/>
      <c r="K237" s="72"/>
    </row>
    <row r="238" spans="1:11" x14ac:dyDescent="0.25">
      <c r="A238" s="116">
        <f>'5. Registrere Transaksjoner'!B244</f>
        <v>237</v>
      </c>
      <c r="B238" s="72">
        <f>INDEX('5. Registrere Transaksjoner'!$I$8:$I$1006,MATCH('Underlag HB'!A238,'5. Registrere Transaksjoner'!$B$8:$B$1006))</f>
        <v>0</v>
      </c>
      <c r="C238" s="72">
        <f>INDEX('5. Registrere Transaksjoner'!$Q$8:$Q$1006,MATCH('Underlag HB'!A238,'5. Registrere Transaksjoner'!$B$8:$B$1006))</f>
        <v>0</v>
      </c>
      <c r="D238" s="307">
        <f>INDEX('5. Registrere Transaksjoner'!$D$8:$D$1006,MATCH('Underlag HB'!A238,'5. Registrere Transaksjoner'!$B$8:$B$1006))</f>
        <v>0</v>
      </c>
      <c r="E238" s="72" t="str">
        <f>IFERROR(INDEX(Kontoplan!$E$6:$E$1048576,MATCH(B238,Kontoplan!$D$6:$D$125,0)),"")</f>
        <v/>
      </c>
      <c r="F238" s="308">
        <f>INDEX('5. Registrere Transaksjoner'!$E$8:$E$1006,MATCH('Underlag HB'!A238,'5. Registrere Transaksjoner'!$B$8:$B$1006,0))</f>
        <v>0</v>
      </c>
      <c r="G238" s="72">
        <f>INDEX('5. Registrere Transaksjoner'!$F$8:$F$1006,MATCH('Underlag HB'!A238,'5. Registrere Transaksjoner'!$B$8:$B$1006,0))</f>
        <v>0</v>
      </c>
      <c r="H238" s="309" t="str">
        <f t="shared" si="3"/>
        <v/>
      </c>
      <c r="I238" s="310">
        <f>INDEX('5. Registrere Transaksjoner'!$H$8:$H$1006,MATCH('Underlag HB'!A238,'5. Registrere Transaksjoner'!$B$8:$B$1006,0))</f>
        <v>0</v>
      </c>
      <c r="J238" s="72"/>
      <c r="K238" s="72"/>
    </row>
    <row r="239" spans="1:11" x14ac:dyDescent="0.25">
      <c r="A239" s="116">
        <f>'5. Registrere Transaksjoner'!B245</f>
        <v>238</v>
      </c>
      <c r="B239" s="72">
        <f>INDEX('5. Registrere Transaksjoner'!$I$8:$I$1006,MATCH('Underlag HB'!A239,'5. Registrere Transaksjoner'!$B$8:$B$1006))</f>
        <v>0</v>
      </c>
      <c r="C239" s="72">
        <f>INDEX('5. Registrere Transaksjoner'!$Q$8:$Q$1006,MATCH('Underlag HB'!A239,'5. Registrere Transaksjoner'!$B$8:$B$1006))</f>
        <v>0</v>
      </c>
      <c r="D239" s="307">
        <f>INDEX('5. Registrere Transaksjoner'!$D$8:$D$1006,MATCH('Underlag HB'!A239,'5. Registrere Transaksjoner'!$B$8:$B$1006))</f>
        <v>0</v>
      </c>
      <c r="E239" s="72" t="str">
        <f>IFERROR(INDEX(Kontoplan!$E$6:$E$1048576,MATCH(B239,Kontoplan!$D$6:$D$125,0)),"")</f>
        <v/>
      </c>
      <c r="F239" s="308">
        <f>INDEX('5. Registrere Transaksjoner'!$E$8:$E$1006,MATCH('Underlag HB'!A239,'5. Registrere Transaksjoner'!$B$8:$B$1006,0))</f>
        <v>0</v>
      </c>
      <c r="G239" s="72">
        <f>INDEX('5. Registrere Transaksjoner'!$F$8:$F$1006,MATCH('Underlag HB'!A239,'5. Registrere Transaksjoner'!$B$8:$B$1006,0))</f>
        <v>0</v>
      </c>
      <c r="H239" s="309" t="str">
        <f t="shared" si="3"/>
        <v/>
      </c>
      <c r="I239" s="310">
        <f>INDEX('5. Registrere Transaksjoner'!$H$8:$H$1006,MATCH('Underlag HB'!A239,'5. Registrere Transaksjoner'!$B$8:$B$1006,0))</f>
        <v>0</v>
      </c>
      <c r="J239" s="72"/>
      <c r="K239" s="72"/>
    </row>
    <row r="240" spans="1:11" x14ac:dyDescent="0.25">
      <c r="A240" s="116">
        <f>'5. Registrere Transaksjoner'!B246</f>
        <v>239</v>
      </c>
      <c r="B240" s="72">
        <f>INDEX('5. Registrere Transaksjoner'!$I$8:$I$1006,MATCH('Underlag HB'!A240,'5. Registrere Transaksjoner'!$B$8:$B$1006))</f>
        <v>0</v>
      </c>
      <c r="C240" s="72">
        <f>INDEX('5. Registrere Transaksjoner'!$Q$8:$Q$1006,MATCH('Underlag HB'!A240,'5. Registrere Transaksjoner'!$B$8:$B$1006))</f>
        <v>0</v>
      </c>
      <c r="D240" s="307">
        <f>INDEX('5. Registrere Transaksjoner'!$D$8:$D$1006,MATCH('Underlag HB'!A240,'5. Registrere Transaksjoner'!$B$8:$B$1006))</f>
        <v>0</v>
      </c>
      <c r="E240" s="72" t="str">
        <f>IFERROR(INDEX(Kontoplan!$E$6:$E$1048576,MATCH(B240,Kontoplan!$D$6:$D$125,0)),"")</f>
        <v/>
      </c>
      <c r="F240" s="308">
        <f>INDEX('5. Registrere Transaksjoner'!$E$8:$E$1006,MATCH('Underlag HB'!A240,'5. Registrere Transaksjoner'!$B$8:$B$1006,0))</f>
        <v>0</v>
      </c>
      <c r="G240" s="72">
        <f>INDEX('5. Registrere Transaksjoner'!$F$8:$F$1006,MATCH('Underlag HB'!A240,'5. Registrere Transaksjoner'!$B$8:$B$1006,0))</f>
        <v>0</v>
      </c>
      <c r="H240" s="309" t="str">
        <f t="shared" si="3"/>
        <v/>
      </c>
      <c r="I240" s="310">
        <f>INDEX('5. Registrere Transaksjoner'!$H$8:$H$1006,MATCH('Underlag HB'!A240,'5. Registrere Transaksjoner'!$B$8:$B$1006,0))</f>
        <v>0</v>
      </c>
      <c r="J240" s="72"/>
      <c r="K240" s="72"/>
    </row>
    <row r="241" spans="1:11" x14ac:dyDescent="0.25">
      <c r="A241" s="116">
        <f>'5. Registrere Transaksjoner'!B247</f>
        <v>240</v>
      </c>
      <c r="B241" s="72">
        <f>INDEX('5. Registrere Transaksjoner'!$I$8:$I$1006,MATCH('Underlag HB'!A241,'5. Registrere Transaksjoner'!$B$8:$B$1006))</f>
        <v>0</v>
      </c>
      <c r="C241" s="72">
        <f>INDEX('5. Registrere Transaksjoner'!$Q$8:$Q$1006,MATCH('Underlag HB'!A241,'5. Registrere Transaksjoner'!$B$8:$B$1006))</f>
        <v>0</v>
      </c>
      <c r="D241" s="307">
        <f>INDEX('5. Registrere Transaksjoner'!$D$8:$D$1006,MATCH('Underlag HB'!A241,'5. Registrere Transaksjoner'!$B$8:$B$1006))</f>
        <v>0</v>
      </c>
      <c r="E241" s="72" t="str">
        <f>IFERROR(INDEX(Kontoplan!$E$6:$E$1048576,MATCH(B241,Kontoplan!$D$6:$D$125,0)),"")</f>
        <v/>
      </c>
      <c r="F241" s="308">
        <f>INDEX('5. Registrere Transaksjoner'!$E$8:$E$1006,MATCH('Underlag HB'!A241,'5. Registrere Transaksjoner'!$B$8:$B$1006,0))</f>
        <v>0</v>
      </c>
      <c r="G241" s="72">
        <f>INDEX('5. Registrere Transaksjoner'!$F$8:$F$1006,MATCH('Underlag HB'!A241,'5. Registrere Transaksjoner'!$B$8:$B$1006,0))</f>
        <v>0</v>
      </c>
      <c r="H241" s="309" t="str">
        <f t="shared" si="3"/>
        <v/>
      </c>
      <c r="I241" s="310">
        <f>INDEX('5. Registrere Transaksjoner'!$H$8:$H$1006,MATCH('Underlag HB'!A241,'5. Registrere Transaksjoner'!$B$8:$B$1006,0))</f>
        <v>0</v>
      </c>
      <c r="J241" s="72"/>
      <c r="K241" s="72"/>
    </row>
    <row r="242" spans="1:11" x14ac:dyDescent="0.25">
      <c r="A242" s="116">
        <f>'5. Registrere Transaksjoner'!B248</f>
        <v>241</v>
      </c>
      <c r="B242" s="72">
        <f>INDEX('5. Registrere Transaksjoner'!$I$8:$I$1006,MATCH('Underlag HB'!A242,'5. Registrere Transaksjoner'!$B$8:$B$1006))</f>
        <v>0</v>
      </c>
      <c r="C242" s="72">
        <f>INDEX('5. Registrere Transaksjoner'!$Q$8:$Q$1006,MATCH('Underlag HB'!A242,'5. Registrere Transaksjoner'!$B$8:$B$1006))</f>
        <v>0</v>
      </c>
      <c r="D242" s="307">
        <f>INDEX('5. Registrere Transaksjoner'!$D$8:$D$1006,MATCH('Underlag HB'!A242,'5. Registrere Transaksjoner'!$B$8:$B$1006))</f>
        <v>0</v>
      </c>
      <c r="E242" s="72" t="str">
        <f>IFERROR(INDEX(Kontoplan!$E$6:$E$1048576,MATCH(B242,Kontoplan!$D$6:$D$125,0)),"")</f>
        <v/>
      </c>
      <c r="F242" s="308">
        <f>INDEX('5. Registrere Transaksjoner'!$E$8:$E$1006,MATCH('Underlag HB'!A242,'5. Registrere Transaksjoner'!$B$8:$B$1006,0))</f>
        <v>0</v>
      </c>
      <c r="G242" s="72">
        <f>INDEX('5. Registrere Transaksjoner'!$F$8:$F$1006,MATCH('Underlag HB'!A242,'5. Registrere Transaksjoner'!$B$8:$B$1006,0))</f>
        <v>0</v>
      </c>
      <c r="H242" s="309" t="str">
        <f t="shared" si="3"/>
        <v/>
      </c>
      <c r="I242" s="310">
        <f>INDEX('5. Registrere Transaksjoner'!$H$8:$H$1006,MATCH('Underlag HB'!A242,'5. Registrere Transaksjoner'!$B$8:$B$1006,0))</f>
        <v>0</v>
      </c>
      <c r="J242" s="72"/>
      <c r="K242" s="72"/>
    </row>
    <row r="243" spans="1:11" x14ac:dyDescent="0.25">
      <c r="A243" s="116">
        <f>'5. Registrere Transaksjoner'!B249</f>
        <v>242</v>
      </c>
      <c r="B243" s="72">
        <f>INDEX('5. Registrere Transaksjoner'!$I$8:$I$1006,MATCH('Underlag HB'!A243,'5. Registrere Transaksjoner'!$B$8:$B$1006))</f>
        <v>0</v>
      </c>
      <c r="C243" s="72">
        <f>INDEX('5. Registrere Transaksjoner'!$Q$8:$Q$1006,MATCH('Underlag HB'!A243,'5. Registrere Transaksjoner'!$B$8:$B$1006))</f>
        <v>0</v>
      </c>
      <c r="D243" s="307">
        <f>INDEX('5. Registrere Transaksjoner'!$D$8:$D$1006,MATCH('Underlag HB'!A243,'5. Registrere Transaksjoner'!$B$8:$B$1006))</f>
        <v>0</v>
      </c>
      <c r="E243" s="72" t="str">
        <f>IFERROR(INDEX(Kontoplan!$E$6:$E$1048576,MATCH(B243,Kontoplan!$D$6:$D$125,0)),"")</f>
        <v/>
      </c>
      <c r="F243" s="308">
        <f>INDEX('5. Registrere Transaksjoner'!$E$8:$E$1006,MATCH('Underlag HB'!A243,'5. Registrere Transaksjoner'!$B$8:$B$1006,0))</f>
        <v>0</v>
      </c>
      <c r="G243" s="72">
        <f>INDEX('5. Registrere Transaksjoner'!$F$8:$F$1006,MATCH('Underlag HB'!A243,'5. Registrere Transaksjoner'!$B$8:$B$1006,0))</f>
        <v>0</v>
      </c>
      <c r="H243" s="309" t="str">
        <f t="shared" si="3"/>
        <v/>
      </c>
      <c r="I243" s="310">
        <f>INDEX('5. Registrere Transaksjoner'!$H$8:$H$1006,MATCH('Underlag HB'!A243,'5. Registrere Transaksjoner'!$B$8:$B$1006,0))</f>
        <v>0</v>
      </c>
      <c r="J243" s="72"/>
      <c r="K243" s="72"/>
    </row>
    <row r="244" spans="1:11" x14ac:dyDescent="0.25">
      <c r="A244" s="116">
        <f>'5. Registrere Transaksjoner'!B250</f>
        <v>243</v>
      </c>
      <c r="B244" s="72">
        <f>INDEX('5. Registrere Transaksjoner'!$I$8:$I$1006,MATCH('Underlag HB'!A244,'5. Registrere Transaksjoner'!$B$8:$B$1006))</f>
        <v>0</v>
      </c>
      <c r="C244" s="72">
        <f>INDEX('5. Registrere Transaksjoner'!$Q$8:$Q$1006,MATCH('Underlag HB'!A244,'5. Registrere Transaksjoner'!$B$8:$B$1006))</f>
        <v>0</v>
      </c>
      <c r="D244" s="307">
        <f>INDEX('5. Registrere Transaksjoner'!$D$8:$D$1006,MATCH('Underlag HB'!A244,'5. Registrere Transaksjoner'!$B$8:$B$1006))</f>
        <v>0</v>
      </c>
      <c r="E244" s="72" t="str">
        <f>IFERROR(INDEX(Kontoplan!$E$6:$E$1048576,MATCH(B244,Kontoplan!$D$6:$D$125,0)),"")</f>
        <v/>
      </c>
      <c r="F244" s="308">
        <f>INDEX('5. Registrere Transaksjoner'!$E$8:$E$1006,MATCH('Underlag HB'!A244,'5. Registrere Transaksjoner'!$B$8:$B$1006,0))</f>
        <v>0</v>
      </c>
      <c r="G244" s="72">
        <f>INDEX('5. Registrere Transaksjoner'!$F$8:$F$1006,MATCH('Underlag HB'!A244,'5. Registrere Transaksjoner'!$B$8:$B$1006,0))</f>
        <v>0</v>
      </c>
      <c r="H244" s="309" t="str">
        <f t="shared" si="3"/>
        <v/>
      </c>
      <c r="I244" s="310">
        <f>INDEX('5. Registrere Transaksjoner'!$H$8:$H$1006,MATCH('Underlag HB'!A244,'5. Registrere Transaksjoner'!$B$8:$B$1006,0))</f>
        <v>0</v>
      </c>
      <c r="J244" s="72"/>
      <c r="K244" s="72"/>
    </row>
    <row r="245" spans="1:11" x14ac:dyDescent="0.25">
      <c r="A245" s="116">
        <f>'5. Registrere Transaksjoner'!B251</f>
        <v>244</v>
      </c>
      <c r="B245" s="72">
        <f>INDEX('5. Registrere Transaksjoner'!$I$8:$I$1006,MATCH('Underlag HB'!A245,'5. Registrere Transaksjoner'!$B$8:$B$1006))</f>
        <v>0</v>
      </c>
      <c r="C245" s="72">
        <f>INDEX('5. Registrere Transaksjoner'!$Q$8:$Q$1006,MATCH('Underlag HB'!A245,'5. Registrere Transaksjoner'!$B$8:$B$1006))</f>
        <v>0</v>
      </c>
      <c r="D245" s="307">
        <f>INDEX('5. Registrere Transaksjoner'!$D$8:$D$1006,MATCH('Underlag HB'!A245,'5. Registrere Transaksjoner'!$B$8:$B$1006))</f>
        <v>0</v>
      </c>
      <c r="E245" s="72" t="str">
        <f>IFERROR(INDEX(Kontoplan!$E$6:$E$1048576,MATCH(B245,Kontoplan!$D$6:$D$125,0)),"")</f>
        <v/>
      </c>
      <c r="F245" s="308">
        <f>INDEX('5. Registrere Transaksjoner'!$E$8:$E$1006,MATCH('Underlag HB'!A245,'5. Registrere Transaksjoner'!$B$8:$B$1006,0))</f>
        <v>0</v>
      </c>
      <c r="G245" s="72">
        <f>INDEX('5. Registrere Transaksjoner'!$F$8:$F$1006,MATCH('Underlag HB'!A245,'5. Registrere Transaksjoner'!$B$8:$B$1006,0))</f>
        <v>0</v>
      </c>
      <c r="H245" s="309" t="str">
        <f t="shared" si="3"/>
        <v/>
      </c>
      <c r="I245" s="310">
        <f>INDEX('5. Registrere Transaksjoner'!$H$8:$H$1006,MATCH('Underlag HB'!A245,'5. Registrere Transaksjoner'!$B$8:$B$1006,0))</f>
        <v>0</v>
      </c>
      <c r="J245" s="72"/>
      <c r="K245" s="72"/>
    </row>
    <row r="246" spans="1:11" x14ac:dyDescent="0.25">
      <c r="A246" s="116">
        <f>'5. Registrere Transaksjoner'!B252</f>
        <v>245</v>
      </c>
      <c r="B246" s="72">
        <f>INDEX('5. Registrere Transaksjoner'!$I$8:$I$1006,MATCH('Underlag HB'!A246,'5. Registrere Transaksjoner'!$B$8:$B$1006))</f>
        <v>0</v>
      </c>
      <c r="C246" s="72">
        <f>INDEX('5. Registrere Transaksjoner'!$Q$8:$Q$1006,MATCH('Underlag HB'!A246,'5. Registrere Transaksjoner'!$B$8:$B$1006))</f>
        <v>0</v>
      </c>
      <c r="D246" s="307">
        <f>INDEX('5. Registrere Transaksjoner'!$D$8:$D$1006,MATCH('Underlag HB'!A246,'5. Registrere Transaksjoner'!$B$8:$B$1006))</f>
        <v>0</v>
      </c>
      <c r="E246" s="72" t="str">
        <f>IFERROR(INDEX(Kontoplan!$E$6:$E$1048576,MATCH(B246,Kontoplan!$D$6:$D$125,0)),"")</f>
        <v/>
      </c>
      <c r="F246" s="308">
        <f>INDEX('5. Registrere Transaksjoner'!$E$8:$E$1006,MATCH('Underlag HB'!A246,'5. Registrere Transaksjoner'!$B$8:$B$1006,0))</f>
        <v>0</v>
      </c>
      <c r="G246" s="72">
        <f>INDEX('5. Registrere Transaksjoner'!$F$8:$F$1006,MATCH('Underlag HB'!A246,'5. Registrere Transaksjoner'!$B$8:$B$1006,0))</f>
        <v>0</v>
      </c>
      <c r="H246" s="309" t="str">
        <f t="shared" si="3"/>
        <v/>
      </c>
      <c r="I246" s="310">
        <f>INDEX('5. Registrere Transaksjoner'!$H$8:$H$1006,MATCH('Underlag HB'!A246,'5. Registrere Transaksjoner'!$B$8:$B$1006,0))</f>
        <v>0</v>
      </c>
      <c r="J246" s="72"/>
      <c r="K246" s="72"/>
    </row>
    <row r="247" spans="1:11" x14ac:dyDescent="0.25">
      <c r="A247" s="116">
        <f>'5. Registrere Transaksjoner'!B253</f>
        <v>246</v>
      </c>
      <c r="B247" s="72">
        <f>INDEX('5. Registrere Transaksjoner'!$I$8:$I$1006,MATCH('Underlag HB'!A247,'5. Registrere Transaksjoner'!$B$8:$B$1006))</f>
        <v>0</v>
      </c>
      <c r="C247" s="72">
        <f>INDEX('5. Registrere Transaksjoner'!$Q$8:$Q$1006,MATCH('Underlag HB'!A247,'5. Registrere Transaksjoner'!$B$8:$B$1006))</f>
        <v>0</v>
      </c>
      <c r="D247" s="307">
        <f>INDEX('5. Registrere Transaksjoner'!$D$8:$D$1006,MATCH('Underlag HB'!A247,'5. Registrere Transaksjoner'!$B$8:$B$1006))</f>
        <v>0</v>
      </c>
      <c r="E247" s="72" t="str">
        <f>IFERROR(INDEX(Kontoplan!$E$6:$E$1048576,MATCH(B247,Kontoplan!$D$6:$D$125,0)),"")</f>
        <v/>
      </c>
      <c r="F247" s="308">
        <f>INDEX('5. Registrere Transaksjoner'!$E$8:$E$1006,MATCH('Underlag HB'!A247,'5. Registrere Transaksjoner'!$B$8:$B$1006,0))</f>
        <v>0</v>
      </c>
      <c r="G247" s="72">
        <f>INDEX('5. Registrere Transaksjoner'!$F$8:$F$1006,MATCH('Underlag HB'!A247,'5. Registrere Transaksjoner'!$B$8:$B$1006,0))</f>
        <v>0</v>
      </c>
      <c r="H247" s="309" t="str">
        <f t="shared" si="3"/>
        <v/>
      </c>
      <c r="I247" s="310">
        <f>INDEX('5. Registrere Transaksjoner'!$H$8:$H$1006,MATCH('Underlag HB'!A247,'5. Registrere Transaksjoner'!$B$8:$B$1006,0))</f>
        <v>0</v>
      </c>
      <c r="J247" s="72"/>
      <c r="K247" s="72"/>
    </row>
    <row r="248" spans="1:11" x14ac:dyDescent="0.25">
      <c r="A248" s="116">
        <f>'5. Registrere Transaksjoner'!B254</f>
        <v>247</v>
      </c>
      <c r="B248" s="72">
        <f>INDEX('5. Registrere Transaksjoner'!$I$8:$I$1006,MATCH('Underlag HB'!A248,'5. Registrere Transaksjoner'!$B$8:$B$1006))</f>
        <v>0</v>
      </c>
      <c r="C248" s="72">
        <f>INDEX('5. Registrere Transaksjoner'!$Q$8:$Q$1006,MATCH('Underlag HB'!A248,'5. Registrere Transaksjoner'!$B$8:$B$1006))</f>
        <v>0</v>
      </c>
      <c r="D248" s="307">
        <f>INDEX('5. Registrere Transaksjoner'!$D$8:$D$1006,MATCH('Underlag HB'!A248,'5. Registrere Transaksjoner'!$B$8:$B$1006))</f>
        <v>0</v>
      </c>
      <c r="E248" s="72" t="str">
        <f>IFERROR(INDEX(Kontoplan!$E$6:$E$1048576,MATCH(B248,Kontoplan!$D$6:$D$125,0)),"")</f>
        <v/>
      </c>
      <c r="F248" s="308">
        <f>INDEX('5. Registrere Transaksjoner'!$E$8:$E$1006,MATCH('Underlag HB'!A248,'5. Registrere Transaksjoner'!$B$8:$B$1006,0))</f>
        <v>0</v>
      </c>
      <c r="G248" s="72">
        <f>INDEX('5. Registrere Transaksjoner'!$F$8:$F$1006,MATCH('Underlag HB'!A248,'5. Registrere Transaksjoner'!$B$8:$B$1006,0))</f>
        <v>0</v>
      </c>
      <c r="H248" s="309" t="str">
        <f t="shared" si="3"/>
        <v/>
      </c>
      <c r="I248" s="310">
        <f>INDEX('5. Registrere Transaksjoner'!$H$8:$H$1006,MATCH('Underlag HB'!A248,'5. Registrere Transaksjoner'!$B$8:$B$1006,0))</f>
        <v>0</v>
      </c>
      <c r="J248" s="72"/>
      <c r="K248" s="72"/>
    </row>
    <row r="249" spans="1:11" x14ac:dyDescent="0.25">
      <c r="A249" s="116">
        <f>'5. Registrere Transaksjoner'!B255</f>
        <v>248</v>
      </c>
      <c r="B249" s="72">
        <f>INDEX('5. Registrere Transaksjoner'!$I$8:$I$1006,MATCH('Underlag HB'!A249,'5. Registrere Transaksjoner'!$B$8:$B$1006))</f>
        <v>0</v>
      </c>
      <c r="C249" s="72">
        <f>INDEX('5. Registrere Transaksjoner'!$Q$8:$Q$1006,MATCH('Underlag HB'!A249,'5. Registrere Transaksjoner'!$B$8:$B$1006))</f>
        <v>0</v>
      </c>
      <c r="D249" s="307">
        <f>INDEX('5. Registrere Transaksjoner'!$D$8:$D$1006,MATCH('Underlag HB'!A249,'5. Registrere Transaksjoner'!$B$8:$B$1006))</f>
        <v>0</v>
      </c>
      <c r="E249" s="72" t="str">
        <f>IFERROR(INDEX(Kontoplan!$E$6:$E$1048576,MATCH(B249,Kontoplan!$D$6:$D$125,0)),"")</f>
        <v/>
      </c>
      <c r="F249" s="308">
        <f>INDEX('5. Registrere Transaksjoner'!$E$8:$E$1006,MATCH('Underlag HB'!A249,'5. Registrere Transaksjoner'!$B$8:$B$1006,0))</f>
        <v>0</v>
      </c>
      <c r="G249" s="72">
        <f>INDEX('5. Registrere Transaksjoner'!$F$8:$F$1006,MATCH('Underlag HB'!A249,'5. Registrere Transaksjoner'!$B$8:$B$1006,0))</f>
        <v>0</v>
      </c>
      <c r="H249" s="309" t="str">
        <f t="shared" si="3"/>
        <v/>
      </c>
      <c r="I249" s="310">
        <f>INDEX('5. Registrere Transaksjoner'!$H$8:$H$1006,MATCH('Underlag HB'!A249,'5. Registrere Transaksjoner'!$B$8:$B$1006,0))</f>
        <v>0</v>
      </c>
      <c r="J249" s="72"/>
      <c r="K249" s="72"/>
    </row>
    <row r="250" spans="1:11" x14ac:dyDescent="0.25">
      <c r="A250" s="116">
        <f>'5. Registrere Transaksjoner'!B256</f>
        <v>249</v>
      </c>
      <c r="B250" s="72">
        <f>INDEX('5. Registrere Transaksjoner'!$I$8:$I$1006,MATCH('Underlag HB'!A250,'5. Registrere Transaksjoner'!$B$8:$B$1006))</f>
        <v>0</v>
      </c>
      <c r="C250" s="72">
        <f>INDEX('5. Registrere Transaksjoner'!$Q$8:$Q$1006,MATCH('Underlag HB'!A250,'5. Registrere Transaksjoner'!$B$8:$B$1006))</f>
        <v>0</v>
      </c>
      <c r="D250" s="307">
        <f>INDEX('5. Registrere Transaksjoner'!$D$8:$D$1006,MATCH('Underlag HB'!A250,'5. Registrere Transaksjoner'!$B$8:$B$1006))</f>
        <v>0</v>
      </c>
      <c r="E250" s="72" t="str">
        <f>IFERROR(INDEX(Kontoplan!$E$6:$E$1048576,MATCH(B250,Kontoplan!$D$6:$D$125,0)),"")</f>
        <v/>
      </c>
      <c r="F250" s="308">
        <f>INDEX('5. Registrere Transaksjoner'!$E$8:$E$1006,MATCH('Underlag HB'!A250,'5. Registrere Transaksjoner'!$B$8:$B$1006,0))</f>
        <v>0</v>
      </c>
      <c r="G250" s="72">
        <f>INDEX('5. Registrere Transaksjoner'!$F$8:$F$1006,MATCH('Underlag HB'!A250,'5. Registrere Transaksjoner'!$B$8:$B$1006,0))</f>
        <v>0</v>
      </c>
      <c r="H250" s="309" t="str">
        <f t="shared" si="3"/>
        <v/>
      </c>
      <c r="I250" s="310">
        <f>INDEX('5. Registrere Transaksjoner'!$H$8:$H$1006,MATCH('Underlag HB'!A250,'5. Registrere Transaksjoner'!$B$8:$B$1006,0))</f>
        <v>0</v>
      </c>
      <c r="J250" s="72"/>
      <c r="K250" s="72"/>
    </row>
    <row r="251" spans="1:11" x14ac:dyDescent="0.25">
      <c r="A251" s="116">
        <f>'5. Registrere Transaksjoner'!B257</f>
        <v>250</v>
      </c>
      <c r="B251" s="72">
        <f>INDEX('5. Registrere Transaksjoner'!$I$8:$I$1006,MATCH('Underlag HB'!A251,'5. Registrere Transaksjoner'!$B$8:$B$1006))</f>
        <v>0</v>
      </c>
      <c r="C251" s="72">
        <f>INDEX('5. Registrere Transaksjoner'!$Q$8:$Q$1006,MATCH('Underlag HB'!A251,'5. Registrere Transaksjoner'!$B$8:$B$1006))</f>
        <v>0</v>
      </c>
      <c r="D251" s="307">
        <f>INDEX('5. Registrere Transaksjoner'!$D$8:$D$1006,MATCH('Underlag HB'!A251,'5. Registrere Transaksjoner'!$B$8:$B$1006))</f>
        <v>0</v>
      </c>
      <c r="E251" s="72" t="str">
        <f>IFERROR(INDEX(Kontoplan!$E$6:$E$1048576,MATCH(B251,Kontoplan!$D$6:$D$125,0)),"")</f>
        <v/>
      </c>
      <c r="F251" s="308">
        <f>INDEX('5. Registrere Transaksjoner'!$E$8:$E$1006,MATCH('Underlag HB'!A251,'5. Registrere Transaksjoner'!$B$8:$B$1006,0))</f>
        <v>0</v>
      </c>
      <c r="G251" s="72">
        <f>INDEX('5. Registrere Transaksjoner'!$F$8:$F$1006,MATCH('Underlag HB'!A251,'5. Registrere Transaksjoner'!$B$8:$B$1006,0))</f>
        <v>0</v>
      </c>
      <c r="H251" s="309" t="str">
        <f t="shared" si="3"/>
        <v/>
      </c>
      <c r="I251" s="310">
        <f>INDEX('5. Registrere Transaksjoner'!$H$8:$H$1006,MATCH('Underlag HB'!A251,'5. Registrere Transaksjoner'!$B$8:$B$1006,0))</f>
        <v>0</v>
      </c>
      <c r="J251" s="72"/>
      <c r="K251" s="72"/>
    </row>
    <row r="252" spans="1:11" x14ac:dyDescent="0.25">
      <c r="A252" s="116">
        <f>'5. Registrere Transaksjoner'!B258</f>
        <v>251</v>
      </c>
      <c r="B252" s="72">
        <f>INDEX('5. Registrere Transaksjoner'!$I$8:$I$1006,MATCH('Underlag HB'!A252,'5. Registrere Transaksjoner'!$B$8:$B$1006))</f>
        <v>0</v>
      </c>
      <c r="C252" s="72">
        <f>INDEX('5. Registrere Transaksjoner'!$Q$8:$Q$1006,MATCH('Underlag HB'!A252,'5. Registrere Transaksjoner'!$B$8:$B$1006))</f>
        <v>0</v>
      </c>
      <c r="D252" s="307">
        <f>INDEX('5. Registrere Transaksjoner'!$D$8:$D$1006,MATCH('Underlag HB'!A252,'5. Registrere Transaksjoner'!$B$8:$B$1006))</f>
        <v>0</v>
      </c>
      <c r="E252" s="72" t="str">
        <f>IFERROR(INDEX(Kontoplan!$E$6:$E$1048576,MATCH(B252,Kontoplan!$D$6:$D$125,0)),"")</f>
        <v/>
      </c>
      <c r="F252" s="308">
        <f>INDEX('5. Registrere Transaksjoner'!$E$8:$E$1006,MATCH('Underlag HB'!A252,'5. Registrere Transaksjoner'!$B$8:$B$1006,0))</f>
        <v>0</v>
      </c>
      <c r="G252" s="72">
        <f>INDEX('5. Registrere Transaksjoner'!$F$8:$F$1006,MATCH('Underlag HB'!A252,'5. Registrere Transaksjoner'!$B$8:$B$1006,0))</f>
        <v>0</v>
      </c>
      <c r="H252" s="309" t="str">
        <f t="shared" si="3"/>
        <v/>
      </c>
      <c r="I252" s="310">
        <f>INDEX('5. Registrere Transaksjoner'!$H$8:$H$1006,MATCH('Underlag HB'!A252,'5. Registrere Transaksjoner'!$B$8:$B$1006,0))</f>
        <v>0</v>
      </c>
      <c r="J252" s="72"/>
      <c r="K252" s="72"/>
    </row>
    <row r="253" spans="1:11" x14ac:dyDescent="0.25">
      <c r="A253" s="116">
        <f>'5. Registrere Transaksjoner'!B259</f>
        <v>252</v>
      </c>
      <c r="B253" s="72">
        <f>INDEX('5. Registrere Transaksjoner'!$I$8:$I$1006,MATCH('Underlag HB'!A253,'5. Registrere Transaksjoner'!$B$8:$B$1006))</f>
        <v>0</v>
      </c>
      <c r="C253" s="72">
        <f>INDEX('5. Registrere Transaksjoner'!$Q$8:$Q$1006,MATCH('Underlag HB'!A253,'5. Registrere Transaksjoner'!$B$8:$B$1006))</f>
        <v>0</v>
      </c>
      <c r="D253" s="307">
        <f>INDEX('5. Registrere Transaksjoner'!$D$8:$D$1006,MATCH('Underlag HB'!A253,'5. Registrere Transaksjoner'!$B$8:$B$1006))</f>
        <v>0</v>
      </c>
      <c r="E253" s="72" t="str">
        <f>IFERROR(INDEX(Kontoplan!$E$6:$E$1048576,MATCH(B253,Kontoplan!$D$6:$D$125,0)),"")</f>
        <v/>
      </c>
      <c r="F253" s="308">
        <f>INDEX('5. Registrere Transaksjoner'!$E$8:$E$1006,MATCH('Underlag HB'!A253,'5. Registrere Transaksjoner'!$B$8:$B$1006,0))</f>
        <v>0</v>
      </c>
      <c r="G253" s="72">
        <f>INDEX('5. Registrere Transaksjoner'!$F$8:$F$1006,MATCH('Underlag HB'!A253,'5. Registrere Transaksjoner'!$B$8:$B$1006,0))</f>
        <v>0</v>
      </c>
      <c r="H253" s="309" t="str">
        <f t="shared" si="3"/>
        <v/>
      </c>
      <c r="I253" s="310">
        <f>INDEX('5. Registrere Transaksjoner'!$H$8:$H$1006,MATCH('Underlag HB'!A253,'5. Registrere Transaksjoner'!$B$8:$B$1006,0))</f>
        <v>0</v>
      </c>
      <c r="J253" s="72"/>
      <c r="K253" s="72"/>
    </row>
    <row r="254" spans="1:11" x14ac:dyDescent="0.25">
      <c r="A254" s="116">
        <f>'5. Registrere Transaksjoner'!B260</f>
        <v>253</v>
      </c>
      <c r="B254" s="72">
        <f>INDEX('5. Registrere Transaksjoner'!$I$8:$I$1006,MATCH('Underlag HB'!A254,'5. Registrere Transaksjoner'!$B$8:$B$1006))</f>
        <v>0</v>
      </c>
      <c r="C254" s="72">
        <f>INDEX('5. Registrere Transaksjoner'!$Q$8:$Q$1006,MATCH('Underlag HB'!A254,'5. Registrere Transaksjoner'!$B$8:$B$1006))</f>
        <v>0</v>
      </c>
      <c r="D254" s="307">
        <f>INDEX('5. Registrere Transaksjoner'!$D$8:$D$1006,MATCH('Underlag HB'!A254,'5. Registrere Transaksjoner'!$B$8:$B$1006))</f>
        <v>0</v>
      </c>
      <c r="E254" s="72" t="str">
        <f>IFERROR(INDEX(Kontoplan!$E$6:$E$1048576,MATCH(B254,Kontoplan!$D$6:$D$125,0)),"")</f>
        <v/>
      </c>
      <c r="F254" s="308">
        <f>INDEX('5. Registrere Transaksjoner'!$E$8:$E$1006,MATCH('Underlag HB'!A254,'5. Registrere Transaksjoner'!$B$8:$B$1006,0))</f>
        <v>0</v>
      </c>
      <c r="G254" s="72">
        <f>INDEX('5. Registrere Transaksjoner'!$F$8:$F$1006,MATCH('Underlag HB'!A254,'5. Registrere Transaksjoner'!$B$8:$B$1006,0))</f>
        <v>0</v>
      </c>
      <c r="H254" s="309" t="str">
        <f t="shared" si="3"/>
        <v/>
      </c>
      <c r="I254" s="310">
        <f>INDEX('5. Registrere Transaksjoner'!$H$8:$H$1006,MATCH('Underlag HB'!A254,'5. Registrere Transaksjoner'!$B$8:$B$1006,0))</f>
        <v>0</v>
      </c>
      <c r="J254" s="72"/>
      <c r="K254" s="72"/>
    </row>
    <row r="255" spans="1:11" x14ac:dyDescent="0.25">
      <c r="A255" s="116">
        <f>'5. Registrere Transaksjoner'!B261</f>
        <v>254</v>
      </c>
      <c r="B255" s="72">
        <f>INDEX('5. Registrere Transaksjoner'!$I$8:$I$1006,MATCH('Underlag HB'!A255,'5. Registrere Transaksjoner'!$B$8:$B$1006))</f>
        <v>0</v>
      </c>
      <c r="C255" s="72">
        <f>INDEX('5. Registrere Transaksjoner'!$Q$8:$Q$1006,MATCH('Underlag HB'!A255,'5. Registrere Transaksjoner'!$B$8:$B$1006))</f>
        <v>0</v>
      </c>
      <c r="D255" s="307">
        <f>INDEX('5. Registrere Transaksjoner'!$D$8:$D$1006,MATCH('Underlag HB'!A255,'5. Registrere Transaksjoner'!$B$8:$B$1006))</f>
        <v>0</v>
      </c>
      <c r="E255" s="72" t="str">
        <f>IFERROR(INDEX(Kontoplan!$E$6:$E$1048576,MATCH(B255,Kontoplan!$D$6:$D$125,0)),"")</f>
        <v/>
      </c>
      <c r="F255" s="308">
        <f>INDEX('5. Registrere Transaksjoner'!$E$8:$E$1006,MATCH('Underlag HB'!A255,'5. Registrere Transaksjoner'!$B$8:$B$1006,0))</f>
        <v>0</v>
      </c>
      <c r="G255" s="72">
        <f>INDEX('5. Registrere Transaksjoner'!$F$8:$F$1006,MATCH('Underlag HB'!A255,'5. Registrere Transaksjoner'!$B$8:$B$1006,0))</f>
        <v>0</v>
      </c>
      <c r="H255" s="309" t="str">
        <f t="shared" si="3"/>
        <v/>
      </c>
      <c r="I255" s="310">
        <f>INDEX('5. Registrere Transaksjoner'!$H$8:$H$1006,MATCH('Underlag HB'!A255,'5. Registrere Transaksjoner'!$B$8:$B$1006,0))</f>
        <v>0</v>
      </c>
      <c r="J255" s="72"/>
      <c r="K255" s="72"/>
    </row>
    <row r="256" spans="1:11" x14ac:dyDescent="0.25">
      <c r="A256" s="116">
        <f>'5. Registrere Transaksjoner'!B262</f>
        <v>255</v>
      </c>
      <c r="B256" s="72">
        <f>INDEX('5. Registrere Transaksjoner'!$I$8:$I$1006,MATCH('Underlag HB'!A256,'5. Registrere Transaksjoner'!$B$8:$B$1006))</f>
        <v>0</v>
      </c>
      <c r="C256" s="72">
        <f>INDEX('5. Registrere Transaksjoner'!$Q$8:$Q$1006,MATCH('Underlag HB'!A256,'5. Registrere Transaksjoner'!$B$8:$B$1006))</f>
        <v>0</v>
      </c>
      <c r="D256" s="307">
        <f>INDEX('5. Registrere Transaksjoner'!$D$8:$D$1006,MATCH('Underlag HB'!A256,'5. Registrere Transaksjoner'!$B$8:$B$1006))</f>
        <v>0</v>
      </c>
      <c r="E256" s="72" t="str">
        <f>IFERROR(INDEX(Kontoplan!$E$6:$E$1048576,MATCH(B256,Kontoplan!$D$6:$D$125,0)),"")</f>
        <v/>
      </c>
      <c r="F256" s="308">
        <f>INDEX('5. Registrere Transaksjoner'!$E$8:$E$1006,MATCH('Underlag HB'!A256,'5. Registrere Transaksjoner'!$B$8:$B$1006,0))</f>
        <v>0</v>
      </c>
      <c r="G256" s="72">
        <f>INDEX('5. Registrere Transaksjoner'!$F$8:$F$1006,MATCH('Underlag HB'!A256,'5. Registrere Transaksjoner'!$B$8:$B$1006,0))</f>
        <v>0</v>
      </c>
      <c r="H256" s="309" t="str">
        <f t="shared" si="3"/>
        <v/>
      </c>
      <c r="I256" s="310">
        <f>INDEX('5. Registrere Transaksjoner'!$H$8:$H$1006,MATCH('Underlag HB'!A256,'5. Registrere Transaksjoner'!$B$8:$B$1006,0))</f>
        <v>0</v>
      </c>
      <c r="J256" s="72"/>
      <c r="K256" s="72"/>
    </row>
    <row r="257" spans="1:11" x14ac:dyDescent="0.25">
      <c r="A257" s="116">
        <f>'5. Registrere Transaksjoner'!B263</f>
        <v>256</v>
      </c>
      <c r="B257" s="72">
        <f>INDEX('5. Registrere Transaksjoner'!$I$8:$I$1006,MATCH('Underlag HB'!A257,'5. Registrere Transaksjoner'!$B$8:$B$1006))</f>
        <v>0</v>
      </c>
      <c r="C257" s="72">
        <f>INDEX('5. Registrere Transaksjoner'!$Q$8:$Q$1006,MATCH('Underlag HB'!A257,'5. Registrere Transaksjoner'!$B$8:$B$1006))</f>
        <v>0</v>
      </c>
      <c r="D257" s="307">
        <f>INDEX('5. Registrere Transaksjoner'!$D$8:$D$1006,MATCH('Underlag HB'!A257,'5. Registrere Transaksjoner'!$B$8:$B$1006))</f>
        <v>0</v>
      </c>
      <c r="E257" s="72" t="str">
        <f>IFERROR(INDEX(Kontoplan!$E$6:$E$1048576,MATCH(B257,Kontoplan!$D$6:$D$125,0)),"")</f>
        <v/>
      </c>
      <c r="F257" s="308">
        <f>INDEX('5. Registrere Transaksjoner'!$E$8:$E$1006,MATCH('Underlag HB'!A257,'5. Registrere Transaksjoner'!$B$8:$B$1006,0))</f>
        <v>0</v>
      </c>
      <c r="G257" s="72">
        <f>INDEX('5. Registrere Transaksjoner'!$F$8:$F$1006,MATCH('Underlag HB'!A257,'5. Registrere Transaksjoner'!$B$8:$B$1006,0))</f>
        <v>0</v>
      </c>
      <c r="H257" s="309" t="str">
        <f t="shared" si="3"/>
        <v/>
      </c>
      <c r="I257" s="310">
        <f>INDEX('5. Registrere Transaksjoner'!$H$8:$H$1006,MATCH('Underlag HB'!A257,'5. Registrere Transaksjoner'!$B$8:$B$1006,0))</f>
        <v>0</v>
      </c>
      <c r="J257" s="72"/>
      <c r="K257" s="72"/>
    </row>
    <row r="258" spans="1:11" x14ac:dyDescent="0.25">
      <c r="A258" s="116">
        <f>'5. Registrere Transaksjoner'!B264</f>
        <v>257</v>
      </c>
      <c r="B258" s="72">
        <f>INDEX('5. Registrere Transaksjoner'!$I$8:$I$1006,MATCH('Underlag HB'!A258,'5. Registrere Transaksjoner'!$B$8:$B$1006))</f>
        <v>0</v>
      </c>
      <c r="C258" s="72">
        <f>INDEX('5. Registrere Transaksjoner'!$Q$8:$Q$1006,MATCH('Underlag HB'!A258,'5. Registrere Transaksjoner'!$B$8:$B$1006))</f>
        <v>0</v>
      </c>
      <c r="D258" s="307">
        <f>INDEX('5. Registrere Transaksjoner'!$D$8:$D$1006,MATCH('Underlag HB'!A258,'5. Registrere Transaksjoner'!$B$8:$B$1006))</f>
        <v>0</v>
      </c>
      <c r="E258" s="72" t="str">
        <f>IFERROR(INDEX(Kontoplan!$E$6:$E$1048576,MATCH(B258,Kontoplan!$D$6:$D$125,0)),"")</f>
        <v/>
      </c>
      <c r="F258" s="308">
        <f>INDEX('5. Registrere Transaksjoner'!$E$8:$E$1006,MATCH('Underlag HB'!A258,'5. Registrere Transaksjoner'!$B$8:$B$1006,0))</f>
        <v>0</v>
      </c>
      <c r="G258" s="72">
        <f>INDEX('5. Registrere Transaksjoner'!$F$8:$F$1006,MATCH('Underlag HB'!A258,'5. Registrere Transaksjoner'!$B$8:$B$1006,0))</f>
        <v>0</v>
      </c>
      <c r="H258" s="309" t="str">
        <f t="shared" si="3"/>
        <v/>
      </c>
      <c r="I258" s="310">
        <f>INDEX('5. Registrere Transaksjoner'!$H$8:$H$1006,MATCH('Underlag HB'!A258,'5. Registrere Transaksjoner'!$B$8:$B$1006,0))</f>
        <v>0</v>
      </c>
      <c r="J258" s="72"/>
      <c r="K258" s="72"/>
    </row>
    <row r="259" spans="1:11" x14ac:dyDescent="0.25">
      <c r="A259" s="116">
        <f>'5. Registrere Transaksjoner'!B265</f>
        <v>258</v>
      </c>
      <c r="B259" s="72">
        <f>INDEX('5. Registrere Transaksjoner'!$I$8:$I$1006,MATCH('Underlag HB'!A259,'5. Registrere Transaksjoner'!$B$8:$B$1006))</f>
        <v>0</v>
      </c>
      <c r="C259" s="72">
        <f>INDEX('5. Registrere Transaksjoner'!$Q$8:$Q$1006,MATCH('Underlag HB'!A259,'5. Registrere Transaksjoner'!$B$8:$B$1006))</f>
        <v>0</v>
      </c>
      <c r="D259" s="307">
        <f>INDEX('5. Registrere Transaksjoner'!$D$8:$D$1006,MATCH('Underlag HB'!A259,'5. Registrere Transaksjoner'!$B$8:$B$1006))</f>
        <v>0</v>
      </c>
      <c r="E259" s="72" t="str">
        <f>IFERROR(INDEX(Kontoplan!$E$6:$E$1048576,MATCH(B259,Kontoplan!$D$6:$D$125,0)),"")</f>
        <v/>
      </c>
      <c r="F259" s="308">
        <f>INDEX('5. Registrere Transaksjoner'!$E$8:$E$1006,MATCH('Underlag HB'!A259,'5. Registrere Transaksjoner'!$B$8:$B$1006,0))</f>
        <v>0</v>
      </c>
      <c r="G259" s="72">
        <f>INDEX('5. Registrere Transaksjoner'!$F$8:$F$1006,MATCH('Underlag HB'!A259,'5. Registrere Transaksjoner'!$B$8:$B$1006,0))</f>
        <v>0</v>
      </c>
      <c r="H259" s="309" t="str">
        <f t="shared" ref="H259:H322" si="4">IF(I259=0,"",I259)</f>
        <v/>
      </c>
      <c r="I259" s="310">
        <f>INDEX('5. Registrere Transaksjoner'!$H$8:$H$1006,MATCH('Underlag HB'!A259,'5. Registrere Transaksjoner'!$B$8:$B$1006,0))</f>
        <v>0</v>
      </c>
      <c r="J259" s="72"/>
      <c r="K259" s="72"/>
    </row>
    <row r="260" spans="1:11" x14ac:dyDescent="0.25">
      <c r="A260" s="116">
        <f>'5. Registrere Transaksjoner'!B266</f>
        <v>259</v>
      </c>
      <c r="B260" s="72">
        <f>INDEX('5. Registrere Transaksjoner'!$I$8:$I$1006,MATCH('Underlag HB'!A260,'5. Registrere Transaksjoner'!$B$8:$B$1006))</f>
        <v>0</v>
      </c>
      <c r="C260" s="72">
        <f>INDEX('5. Registrere Transaksjoner'!$Q$8:$Q$1006,MATCH('Underlag HB'!A260,'5. Registrere Transaksjoner'!$B$8:$B$1006))</f>
        <v>0</v>
      </c>
      <c r="D260" s="307">
        <f>INDEX('5. Registrere Transaksjoner'!$D$8:$D$1006,MATCH('Underlag HB'!A260,'5. Registrere Transaksjoner'!$B$8:$B$1006))</f>
        <v>0</v>
      </c>
      <c r="E260" s="72" t="str">
        <f>IFERROR(INDEX(Kontoplan!$E$6:$E$1048576,MATCH(B260,Kontoplan!$D$6:$D$125,0)),"")</f>
        <v/>
      </c>
      <c r="F260" s="308">
        <f>INDEX('5. Registrere Transaksjoner'!$E$8:$E$1006,MATCH('Underlag HB'!A260,'5. Registrere Transaksjoner'!$B$8:$B$1006,0))</f>
        <v>0</v>
      </c>
      <c r="G260" s="72">
        <f>INDEX('5. Registrere Transaksjoner'!$F$8:$F$1006,MATCH('Underlag HB'!A260,'5. Registrere Transaksjoner'!$B$8:$B$1006,0))</f>
        <v>0</v>
      </c>
      <c r="H260" s="309" t="str">
        <f t="shared" si="4"/>
        <v/>
      </c>
      <c r="I260" s="310">
        <f>INDEX('5. Registrere Transaksjoner'!$H$8:$H$1006,MATCH('Underlag HB'!A260,'5. Registrere Transaksjoner'!$B$8:$B$1006,0))</f>
        <v>0</v>
      </c>
      <c r="J260" s="72"/>
      <c r="K260" s="72"/>
    </row>
    <row r="261" spans="1:11" x14ac:dyDescent="0.25">
      <c r="A261" s="116">
        <f>'5. Registrere Transaksjoner'!B267</f>
        <v>260</v>
      </c>
      <c r="B261" s="72">
        <f>INDEX('5. Registrere Transaksjoner'!$I$8:$I$1006,MATCH('Underlag HB'!A261,'5. Registrere Transaksjoner'!$B$8:$B$1006))</f>
        <v>0</v>
      </c>
      <c r="C261" s="72">
        <f>INDEX('5. Registrere Transaksjoner'!$Q$8:$Q$1006,MATCH('Underlag HB'!A261,'5. Registrere Transaksjoner'!$B$8:$B$1006))</f>
        <v>0</v>
      </c>
      <c r="D261" s="307">
        <f>INDEX('5. Registrere Transaksjoner'!$D$8:$D$1006,MATCH('Underlag HB'!A261,'5. Registrere Transaksjoner'!$B$8:$B$1006))</f>
        <v>0</v>
      </c>
      <c r="E261" s="72" t="str">
        <f>IFERROR(INDEX(Kontoplan!$E$6:$E$1048576,MATCH(B261,Kontoplan!$D$6:$D$125,0)),"")</f>
        <v/>
      </c>
      <c r="F261" s="308">
        <f>INDEX('5. Registrere Transaksjoner'!$E$8:$E$1006,MATCH('Underlag HB'!A261,'5. Registrere Transaksjoner'!$B$8:$B$1006,0))</f>
        <v>0</v>
      </c>
      <c r="G261" s="72">
        <f>INDEX('5. Registrere Transaksjoner'!$F$8:$F$1006,MATCH('Underlag HB'!A261,'5. Registrere Transaksjoner'!$B$8:$B$1006,0))</f>
        <v>0</v>
      </c>
      <c r="H261" s="309" t="str">
        <f t="shared" si="4"/>
        <v/>
      </c>
      <c r="I261" s="310">
        <f>INDEX('5. Registrere Transaksjoner'!$H$8:$H$1006,MATCH('Underlag HB'!A261,'5. Registrere Transaksjoner'!$B$8:$B$1006,0))</f>
        <v>0</v>
      </c>
      <c r="J261" s="72"/>
      <c r="K261" s="72"/>
    </row>
    <row r="262" spans="1:11" x14ac:dyDescent="0.25">
      <c r="A262" s="116">
        <f>'5. Registrere Transaksjoner'!B268</f>
        <v>261</v>
      </c>
      <c r="B262" s="72">
        <f>INDEX('5. Registrere Transaksjoner'!$I$8:$I$1006,MATCH('Underlag HB'!A262,'5. Registrere Transaksjoner'!$B$8:$B$1006))</f>
        <v>0</v>
      </c>
      <c r="C262" s="72">
        <f>INDEX('5. Registrere Transaksjoner'!$Q$8:$Q$1006,MATCH('Underlag HB'!A262,'5. Registrere Transaksjoner'!$B$8:$B$1006))</f>
        <v>0</v>
      </c>
      <c r="D262" s="307">
        <f>INDEX('5. Registrere Transaksjoner'!$D$8:$D$1006,MATCH('Underlag HB'!A262,'5. Registrere Transaksjoner'!$B$8:$B$1006))</f>
        <v>0</v>
      </c>
      <c r="E262" s="72" t="str">
        <f>IFERROR(INDEX(Kontoplan!$E$6:$E$1048576,MATCH(B262,Kontoplan!$D$6:$D$125,0)),"")</f>
        <v/>
      </c>
      <c r="F262" s="308">
        <f>INDEX('5. Registrere Transaksjoner'!$E$8:$E$1006,MATCH('Underlag HB'!A262,'5. Registrere Transaksjoner'!$B$8:$B$1006,0))</f>
        <v>0</v>
      </c>
      <c r="G262" s="72">
        <f>INDEX('5. Registrere Transaksjoner'!$F$8:$F$1006,MATCH('Underlag HB'!A262,'5. Registrere Transaksjoner'!$B$8:$B$1006,0))</f>
        <v>0</v>
      </c>
      <c r="H262" s="309" t="str">
        <f t="shared" si="4"/>
        <v/>
      </c>
      <c r="I262" s="310">
        <f>INDEX('5. Registrere Transaksjoner'!$H$8:$H$1006,MATCH('Underlag HB'!A262,'5. Registrere Transaksjoner'!$B$8:$B$1006,0))</f>
        <v>0</v>
      </c>
      <c r="J262" s="72"/>
      <c r="K262" s="72"/>
    </row>
    <row r="263" spans="1:11" x14ac:dyDescent="0.25">
      <c r="A263" s="116">
        <f>'5. Registrere Transaksjoner'!B269</f>
        <v>262</v>
      </c>
      <c r="B263" s="72">
        <f>INDEX('5. Registrere Transaksjoner'!$I$8:$I$1006,MATCH('Underlag HB'!A263,'5. Registrere Transaksjoner'!$B$8:$B$1006))</f>
        <v>0</v>
      </c>
      <c r="C263" s="72">
        <f>INDEX('5. Registrere Transaksjoner'!$Q$8:$Q$1006,MATCH('Underlag HB'!A263,'5. Registrere Transaksjoner'!$B$8:$B$1006))</f>
        <v>0</v>
      </c>
      <c r="D263" s="307">
        <f>INDEX('5. Registrere Transaksjoner'!$D$8:$D$1006,MATCH('Underlag HB'!A263,'5. Registrere Transaksjoner'!$B$8:$B$1006))</f>
        <v>0</v>
      </c>
      <c r="E263" s="72" t="str">
        <f>IFERROR(INDEX(Kontoplan!$E$6:$E$1048576,MATCH(B263,Kontoplan!$D$6:$D$125,0)),"")</f>
        <v/>
      </c>
      <c r="F263" s="308">
        <f>INDEX('5. Registrere Transaksjoner'!$E$8:$E$1006,MATCH('Underlag HB'!A263,'5. Registrere Transaksjoner'!$B$8:$B$1006,0))</f>
        <v>0</v>
      </c>
      <c r="G263" s="72">
        <f>INDEX('5. Registrere Transaksjoner'!$F$8:$F$1006,MATCH('Underlag HB'!A263,'5. Registrere Transaksjoner'!$B$8:$B$1006,0))</f>
        <v>0</v>
      </c>
      <c r="H263" s="309" t="str">
        <f t="shared" si="4"/>
        <v/>
      </c>
      <c r="I263" s="310">
        <f>INDEX('5. Registrere Transaksjoner'!$H$8:$H$1006,MATCH('Underlag HB'!A263,'5. Registrere Transaksjoner'!$B$8:$B$1006,0))</f>
        <v>0</v>
      </c>
      <c r="J263" s="72"/>
      <c r="K263" s="72"/>
    </row>
    <row r="264" spans="1:11" x14ac:dyDescent="0.25">
      <c r="A264" s="116">
        <f>'5. Registrere Transaksjoner'!B270</f>
        <v>263</v>
      </c>
      <c r="B264" s="72">
        <f>INDEX('5. Registrere Transaksjoner'!$I$8:$I$1006,MATCH('Underlag HB'!A264,'5. Registrere Transaksjoner'!$B$8:$B$1006))</f>
        <v>0</v>
      </c>
      <c r="C264" s="72">
        <f>INDEX('5. Registrere Transaksjoner'!$Q$8:$Q$1006,MATCH('Underlag HB'!A264,'5. Registrere Transaksjoner'!$B$8:$B$1006))</f>
        <v>0</v>
      </c>
      <c r="D264" s="307">
        <f>INDEX('5. Registrere Transaksjoner'!$D$8:$D$1006,MATCH('Underlag HB'!A264,'5. Registrere Transaksjoner'!$B$8:$B$1006))</f>
        <v>0</v>
      </c>
      <c r="E264" s="72" t="str">
        <f>IFERROR(INDEX(Kontoplan!$E$6:$E$1048576,MATCH(B264,Kontoplan!$D$6:$D$125,0)),"")</f>
        <v/>
      </c>
      <c r="F264" s="308">
        <f>INDEX('5. Registrere Transaksjoner'!$E$8:$E$1006,MATCH('Underlag HB'!A264,'5. Registrere Transaksjoner'!$B$8:$B$1006,0))</f>
        <v>0</v>
      </c>
      <c r="G264" s="72">
        <f>INDEX('5. Registrere Transaksjoner'!$F$8:$F$1006,MATCH('Underlag HB'!A264,'5. Registrere Transaksjoner'!$B$8:$B$1006,0))</f>
        <v>0</v>
      </c>
      <c r="H264" s="309" t="str">
        <f t="shared" si="4"/>
        <v/>
      </c>
      <c r="I264" s="310">
        <f>INDEX('5. Registrere Transaksjoner'!$H$8:$H$1006,MATCH('Underlag HB'!A264,'5. Registrere Transaksjoner'!$B$8:$B$1006,0))</f>
        <v>0</v>
      </c>
      <c r="J264" s="72"/>
      <c r="K264" s="72"/>
    </row>
    <row r="265" spans="1:11" x14ac:dyDescent="0.25">
      <c r="A265" s="116">
        <f>'5. Registrere Transaksjoner'!B271</f>
        <v>264</v>
      </c>
      <c r="B265" s="72">
        <f>INDEX('5. Registrere Transaksjoner'!$I$8:$I$1006,MATCH('Underlag HB'!A265,'5. Registrere Transaksjoner'!$B$8:$B$1006))</f>
        <v>0</v>
      </c>
      <c r="C265" s="72">
        <f>INDEX('5. Registrere Transaksjoner'!$Q$8:$Q$1006,MATCH('Underlag HB'!A265,'5. Registrere Transaksjoner'!$B$8:$B$1006))</f>
        <v>0</v>
      </c>
      <c r="D265" s="307">
        <f>INDEX('5. Registrere Transaksjoner'!$D$8:$D$1006,MATCH('Underlag HB'!A265,'5. Registrere Transaksjoner'!$B$8:$B$1006))</f>
        <v>0</v>
      </c>
      <c r="E265" s="72" t="str">
        <f>IFERROR(INDEX(Kontoplan!$E$6:$E$1048576,MATCH(B265,Kontoplan!$D$6:$D$125,0)),"")</f>
        <v/>
      </c>
      <c r="F265" s="308">
        <f>INDEX('5. Registrere Transaksjoner'!$E$8:$E$1006,MATCH('Underlag HB'!A265,'5. Registrere Transaksjoner'!$B$8:$B$1006,0))</f>
        <v>0</v>
      </c>
      <c r="G265" s="72">
        <f>INDEX('5. Registrere Transaksjoner'!$F$8:$F$1006,MATCH('Underlag HB'!A265,'5. Registrere Transaksjoner'!$B$8:$B$1006,0))</f>
        <v>0</v>
      </c>
      <c r="H265" s="309" t="str">
        <f t="shared" si="4"/>
        <v/>
      </c>
      <c r="I265" s="310">
        <f>INDEX('5. Registrere Transaksjoner'!$H$8:$H$1006,MATCH('Underlag HB'!A265,'5. Registrere Transaksjoner'!$B$8:$B$1006,0))</f>
        <v>0</v>
      </c>
      <c r="J265" s="72"/>
      <c r="K265" s="72"/>
    </row>
    <row r="266" spans="1:11" x14ac:dyDescent="0.25">
      <c r="A266" s="116">
        <f>'5. Registrere Transaksjoner'!B272</f>
        <v>265</v>
      </c>
      <c r="B266" s="72">
        <f>INDEX('5. Registrere Transaksjoner'!$I$8:$I$1006,MATCH('Underlag HB'!A266,'5. Registrere Transaksjoner'!$B$8:$B$1006))</f>
        <v>0</v>
      </c>
      <c r="C266" s="72">
        <f>INDEX('5. Registrere Transaksjoner'!$Q$8:$Q$1006,MATCH('Underlag HB'!A266,'5. Registrere Transaksjoner'!$B$8:$B$1006))</f>
        <v>0</v>
      </c>
      <c r="D266" s="307">
        <f>INDEX('5. Registrere Transaksjoner'!$D$8:$D$1006,MATCH('Underlag HB'!A266,'5. Registrere Transaksjoner'!$B$8:$B$1006))</f>
        <v>0</v>
      </c>
      <c r="E266" s="72" t="str">
        <f>IFERROR(INDEX(Kontoplan!$E$6:$E$1048576,MATCH(B266,Kontoplan!$D$6:$D$125,0)),"")</f>
        <v/>
      </c>
      <c r="F266" s="308">
        <f>INDEX('5. Registrere Transaksjoner'!$E$8:$E$1006,MATCH('Underlag HB'!A266,'5. Registrere Transaksjoner'!$B$8:$B$1006,0))</f>
        <v>0</v>
      </c>
      <c r="G266" s="72">
        <f>INDEX('5. Registrere Transaksjoner'!$F$8:$F$1006,MATCH('Underlag HB'!A266,'5. Registrere Transaksjoner'!$B$8:$B$1006,0))</f>
        <v>0</v>
      </c>
      <c r="H266" s="309" t="str">
        <f t="shared" si="4"/>
        <v/>
      </c>
      <c r="I266" s="310">
        <f>INDEX('5. Registrere Transaksjoner'!$H$8:$H$1006,MATCH('Underlag HB'!A266,'5. Registrere Transaksjoner'!$B$8:$B$1006,0))</f>
        <v>0</v>
      </c>
      <c r="J266" s="72"/>
      <c r="K266" s="72"/>
    </row>
    <row r="267" spans="1:11" x14ac:dyDescent="0.25">
      <c r="A267" s="116">
        <f>'5. Registrere Transaksjoner'!B273</f>
        <v>266</v>
      </c>
      <c r="B267" s="72">
        <f>INDEX('5. Registrere Transaksjoner'!$I$8:$I$1006,MATCH('Underlag HB'!A267,'5. Registrere Transaksjoner'!$B$8:$B$1006))</f>
        <v>0</v>
      </c>
      <c r="C267" s="72">
        <f>INDEX('5. Registrere Transaksjoner'!$Q$8:$Q$1006,MATCH('Underlag HB'!A267,'5. Registrere Transaksjoner'!$B$8:$B$1006))</f>
        <v>0</v>
      </c>
      <c r="D267" s="307">
        <f>INDEX('5. Registrere Transaksjoner'!$D$8:$D$1006,MATCH('Underlag HB'!A267,'5. Registrere Transaksjoner'!$B$8:$B$1006))</f>
        <v>0</v>
      </c>
      <c r="E267" s="72" t="str">
        <f>IFERROR(INDEX(Kontoplan!$E$6:$E$1048576,MATCH(B267,Kontoplan!$D$6:$D$125,0)),"")</f>
        <v/>
      </c>
      <c r="F267" s="308">
        <f>INDEX('5. Registrere Transaksjoner'!$E$8:$E$1006,MATCH('Underlag HB'!A267,'5. Registrere Transaksjoner'!$B$8:$B$1006,0))</f>
        <v>0</v>
      </c>
      <c r="G267" s="72">
        <f>INDEX('5. Registrere Transaksjoner'!$F$8:$F$1006,MATCH('Underlag HB'!A267,'5. Registrere Transaksjoner'!$B$8:$B$1006,0))</f>
        <v>0</v>
      </c>
      <c r="H267" s="309" t="str">
        <f t="shared" si="4"/>
        <v/>
      </c>
      <c r="I267" s="310">
        <f>INDEX('5. Registrere Transaksjoner'!$H$8:$H$1006,MATCH('Underlag HB'!A267,'5. Registrere Transaksjoner'!$B$8:$B$1006,0))</f>
        <v>0</v>
      </c>
      <c r="J267" s="72"/>
      <c r="K267" s="72"/>
    </row>
    <row r="268" spans="1:11" x14ac:dyDescent="0.25">
      <c r="A268" s="116">
        <f>'5. Registrere Transaksjoner'!B274</f>
        <v>267</v>
      </c>
      <c r="B268" s="72">
        <f>INDEX('5. Registrere Transaksjoner'!$I$8:$I$1006,MATCH('Underlag HB'!A268,'5. Registrere Transaksjoner'!$B$8:$B$1006))</f>
        <v>0</v>
      </c>
      <c r="C268" s="72">
        <f>INDEX('5. Registrere Transaksjoner'!$Q$8:$Q$1006,MATCH('Underlag HB'!A268,'5. Registrere Transaksjoner'!$B$8:$B$1006))</f>
        <v>0</v>
      </c>
      <c r="D268" s="307">
        <f>INDEX('5. Registrere Transaksjoner'!$D$8:$D$1006,MATCH('Underlag HB'!A268,'5. Registrere Transaksjoner'!$B$8:$B$1006))</f>
        <v>0</v>
      </c>
      <c r="E268" s="72" t="str">
        <f>IFERROR(INDEX(Kontoplan!$E$6:$E$1048576,MATCH(B268,Kontoplan!$D$6:$D$125,0)),"")</f>
        <v/>
      </c>
      <c r="F268" s="308">
        <f>INDEX('5. Registrere Transaksjoner'!$E$8:$E$1006,MATCH('Underlag HB'!A268,'5. Registrere Transaksjoner'!$B$8:$B$1006,0))</f>
        <v>0</v>
      </c>
      <c r="G268" s="72">
        <f>INDEX('5. Registrere Transaksjoner'!$F$8:$F$1006,MATCH('Underlag HB'!A268,'5. Registrere Transaksjoner'!$B$8:$B$1006,0))</f>
        <v>0</v>
      </c>
      <c r="H268" s="309" t="str">
        <f t="shared" si="4"/>
        <v/>
      </c>
      <c r="I268" s="310">
        <f>INDEX('5. Registrere Transaksjoner'!$H$8:$H$1006,MATCH('Underlag HB'!A268,'5. Registrere Transaksjoner'!$B$8:$B$1006,0))</f>
        <v>0</v>
      </c>
      <c r="J268" s="72"/>
      <c r="K268" s="72"/>
    </row>
    <row r="269" spans="1:11" x14ac:dyDescent="0.25">
      <c r="A269" s="116">
        <f>'5. Registrere Transaksjoner'!B275</f>
        <v>268</v>
      </c>
      <c r="B269" s="72">
        <f>INDEX('5. Registrere Transaksjoner'!$I$8:$I$1006,MATCH('Underlag HB'!A269,'5. Registrere Transaksjoner'!$B$8:$B$1006))</f>
        <v>0</v>
      </c>
      <c r="C269" s="72">
        <f>INDEX('5. Registrere Transaksjoner'!$Q$8:$Q$1006,MATCH('Underlag HB'!A269,'5. Registrere Transaksjoner'!$B$8:$B$1006))</f>
        <v>0</v>
      </c>
      <c r="D269" s="307">
        <f>INDEX('5. Registrere Transaksjoner'!$D$8:$D$1006,MATCH('Underlag HB'!A269,'5. Registrere Transaksjoner'!$B$8:$B$1006))</f>
        <v>0</v>
      </c>
      <c r="E269" s="72" t="str">
        <f>IFERROR(INDEX(Kontoplan!$E$6:$E$1048576,MATCH(B269,Kontoplan!$D$6:$D$125,0)),"")</f>
        <v/>
      </c>
      <c r="F269" s="308">
        <f>INDEX('5. Registrere Transaksjoner'!$E$8:$E$1006,MATCH('Underlag HB'!A269,'5. Registrere Transaksjoner'!$B$8:$B$1006,0))</f>
        <v>0</v>
      </c>
      <c r="G269" s="72">
        <f>INDEX('5. Registrere Transaksjoner'!$F$8:$F$1006,MATCH('Underlag HB'!A269,'5. Registrere Transaksjoner'!$B$8:$B$1006,0))</f>
        <v>0</v>
      </c>
      <c r="H269" s="309" t="str">
        <f t="shared" si="4"/>
        <v/>
      </c>
      <c r="I269" s="310">
        <f>INDEX('5. Registrere Transaksjoner'!$H$8:$H$1006,MATCH('Underlag HB'!A269,'5. Registrere Transaksjoner'!$B$8:$B$1006,0))</f>
        <v>0</v>
      </c>
      <c r="J269" s="72"/>
      <c r="K269" s="72"/>
    </row>
    <row r="270" spans="1:11" x14ac:dyDescent="0.25">
      <c r="A270" s="116">
        <f>'5. Registrere Transaksjoner'!B276</f>
        <v>269</v>
      </c>
      <c r="B270" s="72">
        <f>INDEX('5. Registrere Transaksjoner'!$I$8:$I$1006,MATCH('Underlag HB'!A270,'5. Registrere Transaksjoner'!$B$8:$B$1006))</f>
        <v>0</v>
      </c>
      <c r="C270" s="72">
        <f>INDEX('5. Registrere Transaksjoner'!$Q$8:$Q$1006,MATCH('Underlag HB'!A270,'5. Registrere Transaksjoner'!$B$8:$B$1006))</f>
        <v>0</v>
      </c>
      <c r="D270" s="307">
        <f>INDEX('5. Registrere Transaksjoner'!$D$8:$D$1006,MATCH('Underlag HB'!A270,'5. Registrere Transaksjoner'!$B$8:$B$1006))</f>
        <v>0</v>
      </c>
      <c r="E270" s="72" t="str">
        <f>IFERROR(INDEX(Kontoplan!$E$6:$E$1048576,MATCH(B270,Kontoplan!$D$6:$D$125,0)),"")</f>
        <v/>
      </c>
      <c r="F270" s="308">
        <f>INDEX('5. Registrere Transaksjoner'!$E$8:$E$1006,MATCH('Underlag HB'!A270,'5. Registrere Transaksjoner'!$B$8:$B$1006,0))</f>
        <v>0</v>
      </c>
      <c r="G270" s="72">
        <f>INDEX('5. Registrere Transaksjoner'!$F$8:$F$1006,MATCH('Underlag HB'!A270,'5. Registrere Transaksjoner'!$B$8:$B$1006,0))</f>
        <v>0</v>
      </c>
      <c r="H270" s="309" t="str">
        <f t="shared" si="4"/>
        <v/>
      </c>
      <c r="I270" s="310">
        <f>INDEX('5. Registrere Transaksjoner'!$H$8:$H$1006,MATCH('Underlag HB'!A270,'5. Registrere Transaksjoner'!$B$8:$B$1006,0))</f>
        <v>0</v>
      </c>
      <c r="J270" s="72"/>
      <c r="K270" s="72"/>
    </row>
    <row r="271" spans="1:11" x14ac:dyDescent="0.25">
      <c r="A271" s="116">
        <f>'5. Registrere Transaksjoner'!B277</f>
        <v>270</v>
      </c>
      <c r="B271" s="72">
        <f>INDEX('5. Registrere Transaksjoner'!$I$8:$I$1006,MATCH('Underlag HB'!A271,'5. Registrere Transaksjoner'!$B$8:$B$1006))</f>
        <v>0</v>
      </c>
      <c r="C271" s="72">
        <f>INDEX('5. Registrere Transaksjoner'!$Q$8:$Q$1006,MATCH('Underlag HB'!A271,'5. Registrere Transaksjoner'!$B$8:$B$1006))</f>
        <v>0</v>
      </c>
      <c r="D271" s="307">
        <f>INDEX('5. Registrere Transaksjoner'!$D$8:$D$1006,MATCH('Underlag HB'!A271,'5. Registrere Transaksjoner'!$B$8:$B$1006))</f>
        <v>0</v>
      </c>
      <c r="E271" s="72" t="str">
        <f>IFERROR(INDEX(Kontoplan!$E$6:$E$1048576,MATCH(B271,Kontoplan!$D$6:$D$125,0)),"")</f>
        <v/>
      </c>
      <c r="F271" s="308">
        <f>INDEX('5. Registrere Transaksjoner'!$E$8:$E$1006,MATCH('Underlag HB'!A271,'5. Registrere Transaksjoner'!$B$8:$B$1006,0))</f>
        <v>0</v>
      </c>
      <c r="G271" s="72">
        <f>INDEX('5. Registrere Transaksjoner'!$F$8:$F$1006,MATCH('Underlag HB'!A271,'5. Registrere Transaksjoner'!$B$8:$B$1006,0))</f>
        <v>0</v>
      </c>
      <c r="H271" s="309" t="str">
        <f t="shared" si="4"/>
        <v/>
      </c>
      <c r="I271" s="310">
        <f>INDEX('5. Registrere Transaksjoner'!$H$8:$H$1006,MATCH('Underlag HB'!A271,'5. Registrere Transaksjoner'!$B$8:$B$1006,0))</f>
        <v>0</v>
      </c>
      <c r="J271" s="72"/>
      <c r="K271" s="72"/>
    </row>
    <row r="272" spans="1:11" x14ac:dyDescent="0.25">
      <c r="A272" s="116">
        <f>'5. Registrere Transaksjoner'!B278</f>
        <v>271</v>
      </c>
      <c r="B272" s="72">
        <f>INDEX('5. Registrere Transaksjoner'!$I$8:$I$1006,MATCH('Underlag HB'!A272,'5. Registrere Transaksjoner'!$B$8:$B$1006))</f>
        <v>0</v>
      </c>
      <c r="C272" s="72">
        <f>INDEX('5. Registrere Transaksjoner'!$Q$8:$Q$1006,MATCH('Underlag HB'!A272,'5. Registrere Transaksjoner'!$B$8:$B$1006))</f>
        <v>0</v>
      </c>
      <c r="D272" s="307">
        <f>INDEX('5. Registrere Transaksjoner'!$D$8:$D$1006,MATCH('Underlag HB'!A272,'5. Registrere Transaksjoner'!$B$8:$B$1006))</f>
        <v>0</v>
      </c>
      <c r="E272" s="72" t="str">
        <f>IFERROR(INDEX(Kontoplan!$E$6:$E$1048576,MATCH(B272,Kontoplan!$D$6:$D$125,0)),"")</f>
        <v/>
      </c>
      <c r="F272" s="308">
        <f>INDEX('5. Registrere Transaksjoner'!$E$8:$E$1006,MATCH('Underlag HB'!A272,'5. Registrere Transaksjoner'!$B$8:$B$1006,0))</f>
        <v>0</v>
      </c>
      <c r="G272" s="72">
        <f>INDEX('5. Registrere Transaksjoner'!$F$8:$F$1006,MATCH('Underlag HB'!A272,'5. Registrere Transaksjoner'!$B$8:$B$1006,0))</f>
        <v>0</v>
      </c>
      <c r="H272" s="309" t="str">
        <f t="shared" si="4"/>
        <v/>
      </c>
      <c r="I272" s="310">
        <f>INDEX('5. Registrere Transaksjoner'!$H$8:$H$1006,MATCH('Underlag HB'!A272,'5. Registrere Transaksjoner'!$B$8:$B$1006,0))</f>
        <v>0</v>
      </c>
      <c r="J272" s="72"/>
      <c r="K272" s="72"/>
    </row>
    <row r="273" spans="1:11" x14ac:dyDescent="0.25">
      <c r="A273" s="116">
        <f>'5. Registrere Transaksjoner'!B279</f>
        <v>272</v>
      </c>
      <c r="B273" s="72">
        <f>INDEX('5. Registrere Transaksjoner'!$I$8:$I$1006,MATCH('Underlag HB'!A273,'5. Registrere Transaksjoner'!$B$8:$B$1006))</f>
        <v>0</v>
      </c>
      <c r="C273" s="72">
        <f>INDEX('5. Registrere Transaksjoner'!$Q$8:$Q$1006,MATCH('Underlag HB'!A273,'5. Registrere Transaksjoner'!$B$8:$B$1006))</f>
        <v>0</v>
      </c>
      <c r="D273" s="307">
        <f>INDEX('5. Registrere Transaksjoner'!$D$8:$D$1006,MATCH('Underlag HB'!A273,'5. Registrere Transaksjoner'!$B$8:$B$1006))</f>
        <v>0</v>
      </c>
      <c r="E273" s="72" t="str">
        <f>IFERROR(INDEX(Kontoplan!$E$6:$E$1048576,MATCH(B273,Kontoplan!$D$6:$D$125,0)),"")</f>
        <v/>
      </c>
      <c r="F273" s="308">
        <f>INDEX('5. Registrere Transaksjoner'!$E$8:$E$1006,MATCH('Underlag HB'!A273,'5. Registrere Transaksjoner'!$B$8:$B$1006,0))</f>
        <v>0</v>
      </c>
      <c r="G273" s="72">
        <f>INDEX('5. Registrere Transaksjoner'!$F$8:$F$1006,MATCH('Underlag HB'!A273,'5. Registrere Transaksjoner'!$B$8:$B$1006,0))</f>
        <v>0</v>
      </c>
      <c r="H273" s="309" t="str">
        <f t="shared" si="4"/>
        <v/>
      </c>
      <c r="I273" s="310">
        <f>INDEX('5. Registrere Transaksjoner'!$H$8:$H$1006,MATCH('Underlag HB'!A273,'5. Registrere Transaksjoner'!$B$8:$B$1006,0))</f>
        <v>0</v>
      </c>
      <c r="J273" s="72"/>
      <c r="K273" s="72"/>
    </row>
    <row r="274" spans="1:11" x14ac:dyDescent="0.25">
      <c r="A274" s="116">
        <f>'5. Registrere Transaksjoner'!B280</f>
        <v>273</v>
      </c>
      <c r="B274" s="72">
        <f>INDEX('5. Registrere Transaksjoner'!$I$8:$I$1006,MATCH('Underlag HB'!A274,'5. Registrere Transaksjoner'!$B$8:$B$1006))</f>
        <v>0</v>
      </c>
      <c r="C274" s="72">
        <f>INDEX('5. Registrere Transaksjoner'!$Q$8:$Q$1006,MATCH('Underlag HB'!A274,'5. Registrere Transaksjoner'!$B$8:$B$1006))</f>
        <v>0</v>
      </c>
      <c r="D274" s="307">
        <f>INDEX('5. Registrere Transaksjoner'!$D$8:$D$1006,MATCH('Underlag HB'!A274,'5. Registrere Transaksjoner'!$B$8:$B$1006))</f>
        <v>0</v>
      </c>
      <c r="E274" s="72" t="str">
        <f>IFERROR(INDEX(Kontoplan!$E$6:$E$1048576,MATCH(B274,Kontoplan!$D$6:$D$125,0)),"")</f>
        <v/>
      </c>
      <c r="F274" s="308">
        <f>INDEX('5. Registrere Transaksjoner'!$E$8:$E$1006,MATCH('Underlag HB'!A274,'5. Registrere Transaksjoner'!$B$8:$B$1006,0))</f>
        <v>0</v>
      </c>
      <c r="G274" s="72">
        <f>INDEX('5. Registrere Transaksjoner'!$F$8:$F$1006,MATCH('Underlag HB'!A274,'5. Registrere Transaksjoner'!$B$8:$B$1006,0))</f>
        <v>0</v>
      </c>
      <c r="H274" s="309" t="str">
        <f t="shared" si="4"/>
        <v/>
      </c>
      <c r="I274" s="310">
        <f>INDEX('5. Registrere Transaksjoner'!$H$8:$H$1006,MATCH('Underlag HB'!A274,'5. Registrere Transaksjoner'!$B$8:$B$1006,0))</f>
        <v>0</v>
      </c>
      <c r="J274" s="72"/>
      <c r="K274" s="72"/>
    </row>
    <row r="275" spans="1:11" x14ac:dyDescent="0.25">
      <c r="A275" s="116">
        <f>'5. Registrere Transaksjoner'!B281</f>
        <v>274</v>
      </c>
      <c r="B275" s="72">
        <f>INDEX('5. Registrere Transaksjoner'!$I$8:$I$1006,MATCH('Underlag HB'!A275,'5. Registrere Transaksjoner'!$B$8:$B$1006))</f>
        <v>0</v>
      </c>
      <c r="C275" s="72">
        <f>INDEX('5. Registrere Transaksjoner'!$Q$8:$Q$1006,MATCH('Underlag HB'!A275,'5. Registrere Transaksjoner'!$B$8:$B$1006))</f>
        <v>0</v>
      </c>
      <c r="D275" s="307">
        <f>INDEX('5. Registrere Transaksjoner'!$D$8:$D$1006,MATCH('Underlag HB'!A275,'5. Registrere Transaksjoner'!$B$8:$B$1006))</f>
        <v>0</v>
      </c>
      <c r="E275" s="72" t="str">
        <f>IFERROR(INDEX(Kontoplan!$E$6:$E$1048576,MATCH(B275,Kontoplan!$D$6:$D$125,0)),"")</f>
        <v/>
      </c>
      <c r="F275" s="308">
        <f>INDEX('5. Registrere Transaksjoner'!$E$8:$E$1006,MATCH('Underlag HB'!A275,'5. Registrere Transaksjoner'!$B$8:$B$1006,0))</f>
        <v>0</v>
      </c>
      <c r="G275" s="72">
        <f>INDEX('5. Registrere Transaksjoner'!$F$8:$F$1006,MATCH('Underlag HB'!A275,'5. Registrere Transaksjoner'!$B$8:$B$1006,0))</f>
        <v>0</v>
      </c>
      <c r="H275" s="309" t="str">
        <f t="shared" si="4"/>
        <v/>
      </c>
      <c r="I275" s="310">
        <f>INDEX('5. Registrere Transaksjoner'!$H$8:$H$1006,MATCH('Underlag HB'!A275,'5. Registrere Transaksjoner'!$B$8:$B$1006,0))</f>
        <v>0</v>
      </c>
      <c r="J275" s="72"/>
      <c r="K275" s="72"/>
    </row>
    <row r="276" spans="1:11" x14ac:dyDescent="0.25">
      <c r="A276" s="116">
        <f>'5. Registrere Transaksjoner'!B282</f>
        <v>275</v>
      </c>
      <c r="B276" s="72">
        <f>INDEX('5. Registrere Transaksjoner'!$I$8:$I$1006,MATCH('Underlag HB'!A276,'5. Registrere Transaksjoner'!$B$8:$B$1006))</f>
        <v>0</v>
      </c>
      <c r="C276" s="72">
        <f>INDEX('5. Registrere Transaksjoner'!$Q$8:$Q$1006,MATCH('Underlag HB'!A276,'5. Registrere Transaksjoner'!$B$8:$B$1006))</f>
        <v>0</v>
      </c>
      <c r="D276" s="307">
        <f>INDEX('5. Registrere Transaksjoner'!$D$8:$D$1006,MATCH('Underlag HB'!A276,'5. Registrere Transaksjoner'!$B$8:$B$1006))</f>
        <v>0</v>
      </c>
      <c r="E276" s="72" t="str">
        <f>IFERROR(INDEX(Kontoplan!$E$6:$E$1048576,MATCH(B276,Kontoplan!$D$6:$D$125,0)),"")</f>
        <v/>
      </c>
      <c r="F276" s="308">
        <f>INDEX('5. Registrere Transaksjoner'!$E$8:$E$1006,MATCH('Underlag HB'!A276,'5. Registrere Transaksjoner'!$B$8:$B$1006,0))</f>
        <v>0</v>
      </c>
      <c r="G276" s="72">
        <f>INDEX('5. Registrere Transaksjoner'!$F$8:$F$1006,MATCH('Underlag HB'!A276,'5. Registrere Transaksjoner'!$B$8:$B$1006,0))</f>
        <v>0</v>
      </c>
      <c r="H276" s="309" t="str">
        <f t="shared" si="4"/>
        <v/>
      </c>
      <c r="I276" s="310">
        <f>INDEX('5. Registrere Transaksjoner'!$H$8:$H$1006,MATCH('Underlag HB'!A276,'5. Registrere Transaksjoner'!$B$8:$B$1006,0))</f>
        <v>0</v>
      </c>
      <c r="J276" s="72"/>
      <c r="K276" s="72"/>
    </row>
    <row r="277" spans="1:11" x14ac:dyDescent="0.25">
      <c r="A277" s="116">
        <f>'5. Registrere Transaksjoner'!B283</f>
        <v>276</v>
      </c>
      <c r="B277" s="72">
        <f>INDEX('5. Registrere Transaksjoner'!$I$8:$I$1006,MATCH('Underlag HB'!A277,'5. Registrere Transaksjoner'!$B$8:$B$1006))</f>
        <v>0</v>
      </c>
      <c r="C277" s="72">
        <f>INDEX('5. Registrere Transaksjoner'!$Q$8:$Q$1006,MATCH('Underlag HB'!A277,'5. Registrere Transaksjoner'!$B$8:$B$1006))</f>
        <v>0</v>
      </c>
      <c r="D277" s="307">
        <f>INDEX('5. Registrere Transaksjoner'!$D$8:$D$1006,MATCH('Underlag HB'!A277,'5. Registrere Transaksjoner'!$B$8:$B$1006))</f>
        <v>0</v>
      </c>
      <c r="E277" s="72" t="str">
        <f>IFERROR(INDEX(Kontoplan!$E$6:$E$1048576,MATCH(B277,Kontoplan!$D$6:$D$125,0)),"")</f>
        <v/>
      </c>
      <c r="F277" s="308">
        <f>INDEX('5. Registrere Transaksjoner'!$E$8:$E$1006,MATCH('Underlag HB'!A277,'5. Registrere Transaksjoner'!$B$8:$B$1006,0))</f>
        <v>0</v>
      </c>
      <c r="G277" s="72">
        <f>INDEX('5. Registrere Transaksjoner'!$F$8:$F$1006,MATCH('Underlag HB'!A277,'5. Registrere Transaksjoner'!$B$8:$B$1006,0))</f>
        <v>0</v>
      </c>
      <c r="H277" s="309" t="str">
        <f t="shared" si="4"/>
        <v/>
      </c>
      <c r="I277" s="310">
        <f>INDEX('5. Registrere Transaksjoner'!$H$8:$H$1006,MATCH('Underlag HB'!A277,'5. Registrere Transaksjoner'!$B$8:$B$1006,0))</f>
        <v>0</v>
      </c>
      <c r="J277" s="72"/>
      <c r="K277" s="72"/>
    </row>
    <row r="278" spans="1:11" x14ac:dyDescent="0.25">
      <c r="A278" s="116">
        <f>'5. Registrere Transaksjoner'!B284</f>
        <v>277</v>
      </c>
      <c r="B278" s="72">
        <f>INDEX('5. Registrere Transaksjoner'!$I$8:$I$1006,MATCH('Underlag HB'!A278,'5. Registrere Transaksjoner'!$B$8:$B$1006))</f>
        <v>0</v>
      </c>
      <c r="C278" s="72">
        <f>INDEX('5. Registrere Transaksjoner'!$Q$8:$Q$1006,MATCH('Underlag HB'!A278,'5. Registrere Transaksjoner'!$B$8:$B$1006))</f>
        <v>0</v>
      </c>
      <c r="D278" s="307">
        <f>INDEX('5. Registrere Transaksjoner'!$D$8:$D$1006,MATCH('Underlag HB'!A278,'5. Registrere Transaksjoner'!$B$8:$B$1006))</f>
        <v>0</v>
      </c>
      <c r="E278" s="72" t="str">
        <f>IFERROR(INDEX(Kontoplan!$E$6:$E$1048576,MATCH(B278,Kontoplan!$D$6:$D$125,0)),"")</f>
        <v/>
      </c>
      <c r="F278" s="308">
        <f>INDEX('5. Registrere Transaksjoner'!$E$8:$E$1006,MATCH('Underlag HB'!A278,'5. Registrere Transaksjoner'!$B$8:$B$1006,0))</f>
        <v>0</v>
      </c>
      <c r="G278" s="72">
        <f>INDEX('5. Registrere Transaksjoner'!$F$8:$F$1006,MATCH('Underlag HB'!A278,'5. Registrere Transaksjoner'!$B$8:$B$1006,0))</f>
        <v>0</v>
      </c>
      <c r="H278" s="309" t="str">
        <f t="shared" si="4"/>
        <v/>
      </c>
      <c r="I278" s="310">
        <f>INDEX('5. Registrere Transaksjoner'!$H$8:$H$1006,MATCH('Underlag HB'!A278,'5. Registrere Transaksjoner'!$B$8:$B$1006,0))</f>
        <v>0</v>
      </c>
      <c r="J278" s="72"/>
      <c r="K278" s="72"/>
    </row>
    <row r="279" spans="1:11" x14ac:dyDescent="0.25">
      <c r="A279" s="116">
        <f>'5. Registrere Transaksjoner'!B285</f>
        <v>278</v>
      </c>
      <c r="B279" s="72">
        <f>INDEX('5. Registrere Transaksjoner'!$I$8:$I$1006,MATCH('Underlag HB'!A279,'5. Registrere Transaksjoner'!$B$8:$B$1006))</f>
        <v>0</v>
      </c>
      <c r="C279" s="72">
        <f>INDEX('5. Registrere Transaksjoner'!$Q$8:$Q$1006,MATCH('Underlag HB'!A279,'5. Registrere Transaksjoner'!$B$8:$B$1006))</f>
        <v>0</v>
      </c>
      <c r="D279" s="307">
        <f>INDEX('5. Registrere Transaksjoner'!$D$8:$D$1006,MATCH('Underlag HB'!A279,'5. Registrere Transaksjoner'!$B$8:$B$1006))</f>
        <v>0</v>
      </c>
      <c r="E279" s="72" t="str">
        <f>IFERROR(INDEX(Kontoplan!$E$6:$E$1048576,MATCH(B279,Kontoplan!$D$6:$D$125,0)),"")</f>
        <v/>
      </c>
      <c r="F279" s="308">
        <f>INDEX('5. Registrere Transaksjoner'!$E$8:$E$1006,MATCH('Underlag HB'!A279,'5. Registrere Transaksjoner'!$B$8:$B$1006,0))</f>
        <v>0</v>
      </c>
      <c r="G279" s="72">
        <f>INDEX('5. Registrere Transaksjoner'!$F$8:$F$1006,MATCH('Underlag HB'!A279,'5. Registrere Transaksjoner'!$B$8:$B$1006,0))</f>
        <v>0</v>
      </c>
      <c r="H279" s="309" t="str">
        <f t="shared" si="4"/>
        <v/>
      </c>
      <c r="I279" s="310">
        <f>INDEX('5. Registrere Transaksjoner'!$H$8:$H$1006,MATCH('Underlag HB'!A279,'5. Registrere Transaksjoner'!$B$8:$B$1006,0))</f>
        <v>0</v>
      </c>
      <c r="J279" s="72"/>
      <c r="K279" s="72"/>
    </row>
    <row r="280" spans="1:11" x14ac:dyDescent="0.25">
      <c r="A280" s="116">
        <f>'5. Registrere Transaksjoner'!B286</f>
        <v>279</v>
      </c>
      <c r="B280" s="72">
        <f>INDEX('5. Registrere Transaksjoner'!$I$8:$I$1006,MATCH('Underlag HB'!A280,'5. Registrere Transaksjoner'!$B$8:$B$1006))</f>
        <v>0</v>
      </c>
      <c r="C280" s="72">
        <f>INDEX('5. Registrere Transaksjoner'!$Q$8:$Q$1006,MATCH('Underlag HB'!A280,'5. Registrere Transaksjoner'!$B$8:$B$1006))</f>
        <v>0</v>
      </c>
      <c r="D280" s="307">
        <f>INDEX('5. Registrere Transaksjoner'!$D$8:$D$1006,MATCH('Underlag HB'!A280,'5. Registrere Transaksjoner'!$B$8:$B$1006))</f>
        <v>0</v>
      </c>
      <c r="E280" s="72" t="str">
        <f>IFERROR(INDEX(Kontoplan!$E$6:$E$1048576,MATCH(B280,Kontoplan!$D$6:$D$125,0)),"")</f>
        <v/>
      </c>
      <c r="F280" s="308">
        <f>INDEX('5. Registrere Transaksjoner'!$E$8:$E$1006,MATCH('Underlag HB'!A280,'5. Registrere Transaksjoner'!$B$8:$B$1006,0))</f>
        <v>0</v>
      </c>
      <c r="G280" s="72">
        <f>INDEX('5. Registrere Transaksjoner'!$F$8:$F$1006,MATCH('Underlag HB'!A280,'5. Registrere Transaksjoner'!$B$8:$B$1006,0))</f>
        <v>0</v>
      </c>
      <c r="H280" s="309" t="str">
        <f t="shared" si="4"/>
        <v/>
      </c>
      <c r="I280" s="310">
        <f>INDEX('5. Registrere Transaksjoner'!$H$8:$H$1006,MATCH('Underlag HB'!A280,'5. Registrere Transaksjoner'!$B$8:$B$1006,0))</f>
        <v>0</v>
      </c>
      <c r="J280" s="72"/>
      <c r="K280" s="72"/>
    </row>
    <row r="281" spans="1:11" x14ac:dyDescent="0.25">
      <c r="A281" s="116">
        <f>'5. Registrere Transaksjoner'!B287</f>
        <v>280</v>
      </c>
      <c r="B281" s="72">
        <f>INDEX('5. Registrere Transaksjoner'!$I$8:$I$1006,MATCH('Underlag HB'!A281,'5. Registrere Transaksjoner'!$B$8:$B$1006))</f>
        <v>0</v>
      </c>
      <c r="C281" s="72">
        <f>INDEX('5. Registrere Transaksjoner'!$Q$8:$Q$1006,MATCH('Underlag HB'!A281,'5. Registrere Transaksjoner'!$B$8:$B$1006))</f>
        <v>0</v>
      </c>
      <c r="D281" s="307">
        <f>INDEX('5. Registrere Transaksjoner'!$D$8:$D$1006,MATCH('Underlag HB'!A281,'5. Registrere Transaksjoner'!$B$8:$B$1006))</f>
        <v>0</v>
      </c>
      <c r="E281" s="72" t="str">
        <f>IFERROR(INDEX(Kontoplan!$E$6:$E$1048576,MATCH(B281,Kontoplan!$D$6:$D$125,0)),"")</f>
        <v/>
      </c>
      <c r="F281" s="308">
        <f>INDEX('5. Registrere Transaksjoner'!$E$8:$E$1006,MATCH('Underlag HB'!A281,'5. Registrere Transaksjoner'!$B$8:$B$1006,0))</f>
        <v>0</v>
      </c>
      <c r="G281" s="72">
        <f>INDEX('5. Registrere Transaksjoner'!$F$8:$F$1006,MATCH('Underlag HB'!A281,'5. Registrere Transaksjoner'!$B$8:$B$1006,0))</f>
        <v>0</v>
      </c>
      <c r="H281" s="309" t="str">
        <f t="shared" si="4"/>
        <v/>
      </c>
      <c r="I281" s="310">
        <f>INDEX('5. Registrere Transaksjoner'!$H$8:$H$1006,MATCH('Underlag HB'!A281,'5. Registrere Transaksjoner'!$B$8:$B$1006,0))</f>
        <v>0</v>
      </c>
      <c r="J281" s="72"/>
      <c r="K281" s="72"/>
    </row>
    <row r="282" spans="1:11" x14ac:dyDescent="0.25">
      <c r="A282" s="116">
        <f>'5. Registrere Transaksjoner'!B288</f>
        <v>281</v>
      </c>
      <c r="B282" s="72">
        <f>INDEX('5. Registrere Transaksjoner'!$I$8:$I$1006,MATCH('Underlag HB'!A282,'5. Registrere Transaksjoner'!$B$8:$B$1006))</f>
        <v>0</v>
      </c>
      <c r="C282" s="72">
        <f>INDEX('5. Registrere Transaksjoner'!$Q$8:$Q$1006,MATCH('Underlag HB'!A282,'5. Registrere Transaksjoner'!$B$8:$B$1006))</f>
        <v>0</v>
      </c>
      <c r="D282" s="307">
        <f>INDEX('5. Registrere Transaksjoner'!$D$8:$D$1006,MATCH('Underlag HB'!A282,'5. Registrere Transaksjoner'!$B$8:$B$1006))</f>
        <v>0</v>
      </c>
      <c r="E282" s="72" t="str">
        <f>IFERROR(INDEX(Kontoplan!$E$6:$E$1048576,MATCH(B282,Kontoplan!$D$6:$D$125,0)),"")</f>
        <v/>
      </c>
      <c r="F282" s="308">
        <f>INDEX('5. Registrere Transaksjoner'!$E$8:$E$1006,MATCH('Underlag HB'!A282,'5. Registrere Transaksjoner'!$B$8:$B$1006,0))</f>
        <v>0</v>
      </c>
      <c r="G282" s="72">
        <f>INDEX('5. Registrere Transaksjoner'!$F$8:$F$1006,MATCH('Underlag HB'!A282,'5. Registrere Transaksjoner'!$B$8:$B$1006,0))</f>
        <v>0</v>
      </c>
      <c r="H282" s="309" t="str">
        <f t="shared" si="4"/>
        <v/>
      </c>
      <c r="I282" s="310">
        <f>INDEX('5. Registrere Transaksjoner'!$H$8:$H$1006,MATCH('Underlag HB'!A282,'5. Registrere Transaksjoner'!$B$8:$B$1006,0))</f>
        <v>0</v>
      </c>
      <c r="J282" s="72"/>
      <c r="K282" s="72"/>
    </row>
    <row r="283" spans="1:11" x14ac:dyDescent="0.25">
      <c r="A283" s="116">
        <f>'5. Registrere Transaksjoner'!B289</f>
        <v>282</v>
      </c>
      <c r="B283" s="72">
        <f>INDEX('5. Registrere Transaksjoner'!$I$8:$I$1006,MATCH('Underlag HB'!A283,'5. Registrere Transaksjoner'!$B$8:$B$1006))</f>
        <v>0</v>
      </c>
      <c r="C283" s="72">
        <f>INDEX('5. Registrere Transaksjoner'!$Q$8:$Q$1006,MATCH('Underlag HB'!A283,'5. Registrere Transaksjoner'!$B$8:$B$1006))</f>
        <v>0</v>
      </c>
      <c r="D283" s="307">
        <f>INDEX('5. Registrere Transaksjoner'!$D$8:$D$1006,MATCH('Underlag HB'!A283,'5. Registrere Transaksjoner'!$B$8:$B$1006))</f>
        <v>0</v>
      </c>
      <c r="E283" s="72" t="str">
        <f>IFERROR(INDEX(Kontoplan!$E$6:$E$1048576,MATCH(B283,Kontoplan!$D$6:$D$125,0)),"")</f>
        <v/>
      </c>
      <c r="F283" s="308">
        <f>INDEX('5. Registrere Transaksjoner'!$E$8:$E$1006,MATCH('Underlag HB'!A283,'5. Registrere Transaksjoner'!$B$8:$B$1006,0))</f>
        <v>0</v>
      </c>
      <c r="G283" s="72">
        <f>INDEX('5. Registrere Transaksjoner'!$F$8:$F$1006,MATCH('Underlag HB'!A283,'5. Registrere Transaksjoner'!$B$8:$B$1006,0))</f>
        <v>0</v>
      </c>
      <c r="H283" s="309" t="str">
        <f t="shared" si="4"/>
        <v/>
      </c>
      <c r="I283" s="310">
        <f>INDEX('5. Registrere Transaksjoner'!$H$8:$H$1006,MATCH('Underlag HB'!A283,'5. Registrere Transaksjoner'!$B$8:$B$1006,0))</f>
        <v>0</v>
      </c>
      <c r="J283" s="72"/>
      <c r="K283" s="72"/>
    </row>
    <row r="284" spans="1:11" x14ac:dyDescent="0.25">
      <c r="A284" s="116">
        <f>'5. Registrere Transaksjoner'!B290</f>
        <v>283</v>
      </c>
      <c r="B284" s="72">
        <f>INDEX('5. Registrere Transaksjoner'!$I$8:$I$1006,MATCH('Underlag HB'!A284,'5. Registrere Transaksjoner'!$B$8:$B$1006))</f>
        <v>0</v>
      </c>
      <c r="C284" s="72">
        <f>INDEX('5. Registrere Transaksjoner'!$Q$8:$Q$1006,MATCH('Underlag HB'!A284,'5. Registrere Transaksjoner'!$B$8:$B$1006))</f>
        <v>0</v>
      </c>
      <c r="D284" s="307">
        <f>INDEX('5. Registrere Transaksjoner'!$D$8:$D$1006,MATCH('Underlag HB'!A284,'5. Registrere Transaksjoner'!$B$8:$B$1006))</f>
        <v>0</v>
      </c>
      <c r="E284" s="72" t="str">
        <f>IFERROR(INDEX(Kontoplan!$E$6:$E$1048576,MATCH(B284,Kontoplan!$D$6:$D$125,0)),"")</f>
        <v/>
      </c>
      <c r="F284" s="308">
        <f>INDEX('5. Registrere Transaksjoner'!$E$8:$E$1006,MATCH('Underlag HB'!A284,'5. Registrere Transaksjoner'!$B$8:$B$1006,0))</f>
        <v>0</v>
      </c>
      <c r="G284" s="72">
        <f>INDEX('5. Registrere Transaksjoner'!$F$8:$F$1006,MATCH('Underlag HB'!A284,'5. Registrere Transaksjoner'!$B$8:$B$1006,0))</f>
        <v>0</v>
      </c>
      <c r="H284" s="309" t="str">
        <f t="shared" si="4"/>
        <v/>
      </c>
      <c r="I284" s="310">
        <f>INDEX('5. Registrere Transaksjoner'!$H$8:$H$1006,MATCH('Underlag HB'!A284,'5. Registrere Transaksjoner'!$B$8:$B$1006,0))</f>
        <v>0</v>
      </c>
      <c r="J284" s="72"/>
      <c r="K284" s="72"/>
    </row>
    <row r="285" spans="1:11" x14ac:dyDescent="0.25">
      <c r="A285" s="116">
        <f>'5. Registrere Transaksjoner'!B291</f>
        <v>284</v>
      </c>
      <c r="B285" s="72">
        <f>INDEX('5. Registrere Transaksjoner'!$I$8:$I$1006,MATCH('Underlag HB'!A285,'5. Registrere Transaksjoner'!$B$8:$B$1006))</f>
        <v>0</v>
      </c>
      <c r="C285" s="72">
        <f>INDEX('5. Registrere Transaksjoner'!$Q$8:$Q$1006,MATCH('Underlag HB'!A285,'5. Registrere Transaksjoner'!$B$8:$B$1006))</f>
        <v>0</v>
      </c>
      <c r="D285" s="307">
        <f>INDEX('5. Registrere Transaksjoner'!$D$8:$D$1006,MATCH('Underlag HB'!A285,'5. Registrere Transaksjoner'!$B$8:$B$1006))</f>
        <v>0</v>
      </c>
      <c r="E285" s="72" t="str">
        <f>IFERROR(INDEX(Kontoplan!$E$6:$E$1048576,MATCH(B285,Kontoplan!$D$6:$D$125,0)),"")</f>
        <v/>
      </c>
      <c r="F285" s="308">
        <f>INDEX('5. Registrere Transaksjoner'!$E$8:$E$1006,MATCH('Underlag HB'!A285,'5. Registrere Transaksjoner'!$B$8:$B$1006,0))</f>
        <v>0</v>
      </c>
      <c r="G285" s="72">
        <f>INDEX('5. Registrere Transaksjoner'!$F$8:$F$1006,MATCH('Underlag HB'!A285,'5. Registrere Transaksjoner'!$B$8:$B$1006,0))</f>
        <v>0</v>
      </c>
      <c r="H285" s="309" t="str">
        <f t="shared" si="4"/>
        <v/>
      </c>
      <c r="I285" s="310">
        <f>INDEX('5. Registrere Transaksjoner'!$H$8:$H$1006,MATCH('Underlag HB'!A285,'5. Registrere Transaksjoner'!$B$8:$B$1006,0))</f>
        <v>0</v>
      </c>
      <c r="J285" s="72"/>
      <c r="K285" s="72"/>
    </row>
    <row r="286" spans="1:11" x14ac:dyDescent="0.25">
      <c r="A286" s="116">
        <f>'5. Registrere Transaksjoner'!B292</f>
        <v>285</v>
      </c>
      <c r="B286" s="72">
        <f>INDEX('5. Registrere Transaksjoner'!$I$8:$I$1006,MATCH('Underlag HB'!A286,'5. Registrere Transaksjoner'!$B$8:$B$1006))</f>
        <v>0</v>
      </c>
      <c r="C286" s="72">
        <f>INDEX('5. Registrere Transaksjoner'!$Q$8:$Q$1006,MATCH('Underlag HB'!A286,'5. Registrere Transaksjoner'!$B$8:$B$1006))</f>
        <v>0</v>
      </c>
      <c r="D286" s="307">
        <f>INDEX('5. Registrere Transaksjoner'!$D$8:$D$1006,MATCH('Underlag HB'!A286,'5. Registrere Transaksjoner'!$B$8:$B$1006))</f>
        <v>0</v>
      </c>
      <c r="E286" s="72" t="str">
        <f>IFERROR(INDEX(Kontoplan!$E$6:$E$1048576,MATCH(B286,Kontoplan!$D$6:$D$125,0)),"")</f>
        <v/>
      </c>
      <c r="F286" s="308">
        <f>INDEX('5. Registrere Transaksjoner'!$E$8:$E$1006,MATCH('Underlag HB'!A286,'5. Registrere Transaksjoner'!$B$8:$B$1006,0))</f>
        <v>0</v>
      </c>
      <c r="G286" s="72">
        <f>INDEX('5. Registrere Transaksjoner'!$F$8:$F$1006,MATCH('Underlag HB'!A286,'5. Registrere Transaksjoner'!$B$8:$B$1006,0))</f>
        <v>0</v>
      </c>
      <c r="H286" s="309" t="str">
        <f t="shared" si="4"/>
        <v/>
      </c>
      <c r="I286" s="310">
        <f>INDEX('5. Registrere Transaksjoner'!$H$8:$H$1006,MATCH('Underlag HB'!A286,'5. Registrere Transaksjoner'!$B$8:$B$1006,0))</f>
        <v>0</v>
      </c>
      <c r="J286" s="72"/>
      <c r="K286" s="72"/>
    </row>
    <row r="287" spans="1:11" x14ac:dyDescent="0.25">
      <c r="A287" s="116">
        <f>'5. Registrere Transaksjoner'!B293</f>
        <v>286</v>
      </c>
      <c r="B287" s="72">
        <f>INDEX('5. Registrere Transaksjoner'!$I$8:$I$1006,MATCH('Underlag HB'!A287,'5. Registrere Transaksjoner'!$B$8:$B$1006))</f>
        <v>0</v>
      </c>
      <c r="C287" s="72">
        <f>INDEX('5. Registrere Transaksjoner'!$Q$8:$Q$1006,MATCH('Underlag HB'!A287,'5. Registrere Transaksjoner'!$B$8:$B$1006))</f>
        <v>0</v>
      </c>
      <c r="D287" s="307">
        <f>INDEX('5. Registrere Transaksjoner'!$D$8:$D$1006,MATCH('Underlag HB'!A287,'5. Registrere Transaksjoner'!$B$8:$B$1006))</f>
        <v>0</v>
      </c>
      <c r="E287" s="72" t="str">
        <f>IFERROR(INDEX(Kontoplan!$E$6:$E$1048576,MATCH(B287,Kontoplan!$D$6:$D$125,0)),"")</f>
        <v/>
      </c>
      <c r="F287" s="308">
        <f>INDEX('5. Registrere Transaksjoner'!$E$8:$E$1006,MATCH('Underlag HB'!A287,'5. Registrere Transaksjoner'!$B$8:$B$1006,0))</f>
        <v>0</v>
      </c>
      <c r="G287" s="72">
        <f>INDEX('5. Registrere Transaksjoner'!$F$8:$F$1006,MATCH('Underlag HB'!A287,'5. Registrere Transaksjoner'!$B$8:$B$1006,0))</f>
        <v>0</v>
      </c>
      <c r="H287" s="309" t="str">
        <f t="shared" si="4"/>
        <v/>
      </c>
      <c r="I287" s="310">
        <f>INDEX('5. Registrere Transaksjoner'!$H$8:$H$1006,MATCH('Underlag HB'!A287,'5. Registrere Transaksjoner'!$B$8:$B$1006,0))</f>
        <v>0</v>
      </c>
      <c r="J287" s="72"/>
      <c r="K287" s="72"/>
    </row>
    <row r="288" spans="1:11" x14ac:dyDescent="0.25">
      <c r="A288" s="116">
        <f>'5. Registrere Transaksjoner'!B294</f>
        <v>287</v>
      </c>
      <c r="B288" s="72">
        <f>INDEX('5. Registrere Transaksjoner'!$I$8:$I$1006,MATCH('Underlag HB'!A288,'5. Registrere Transaksjoner'!$B$8:$B$1006))</f>
        <v>0</v>
      </c>
      <c r="C288" s="72">
        <f>INDEX('5. Registrere Transaksjoner'!$Q$8:$Q$1006,MATCH('Underlag HB'!A288,'5. Registrere Transaksjoner'!$B$8:$B$1006))</f>
        <v>0</v>
      </c>
      <c r="D288" s="307">
        <f>INDEX('5. Registrere Transaksjoner'!$D$8:$D$1006,MATCH('Underlag HB'!A288,'5. Registrere Transaksjoner'!$B$8:$B$1006))</f>
        <v>0</v>
      </c>
      <c r="E288" s="72" t="str">
        <f>IFERROR(INDEX(Kontoplan!$E$6:$E$1048576,MATCH(B288,Kontoplan!$D$6:$D$125,0)),"")</f>
        <v/>
      </c>
      <c r="F288" s="308">
        <f>INDEX('5. Registrere Transaksjoner'!$E$8:$E$1006,MATCH('Underlag HB'!A288,'5. Registrere Transaksjoner'!$B$8:$B$1006,0))</f>
        <v>0</v>
      </c>
      <c r="G288" s="72">
        <f>INDEX('5. Registrere Transaksjoner'!$F$8:$F$1006,MATCH('Underlag HB'!A288,'5. Registrere Transaksjoner'!$B$8:$B$1006,0))</f>
        <v>0</v>
      </c>
      <c r="H288" s="309" t="str">
        <f t="shared" si="4"/>
        <v/>
      </c>
      <c r="I288" s="310">
        <f>INDEX('5. Registrere Transaksjoner'!$H$8:$H$1006,MATCH('Underlag HB'!A288,'5. Registrere Transaksjoner'!$B$8:$B$1006,0))</f>
        <v>0</v>
      </c>
      <c r="J288" s="72"/>
      <c r="K288" s="72"/>
    </row>
    <row r="289" spans="1:11" x14ac:dyDescent="0.25">
      <c r="A289" s="116">
        <f>'5. Registrere Transaksjoner'!B295</f>
        <v>288</v>
      </c>
      <c r="B289" s="72">
        <f>INDEX('5. Registrere Transaksjoner'!$I$8:$I$1006,MATCH('Underlag HB'!A289,'5. Registrere Transaksjoner'!$B$8:$B$1006))</f>
        <v>0</v>
      </c>
      <c r="C289" s="72">
        <f>INDEX('5. Registrere Transaksjoner'!$Q$8:$Q$1006,MATCH('Underlag HB'!A289,'5. Registrere Transaksjoner'!$B$8:$B$1006))</f>
        <v>0</v>
      </c>
      <c r="D289" s="307">
        <f>INDEX('5. Registrere Transaksjoner'!$D$8:$D$1006,MATCH('Underlag HB'!A289,'5. Registrere Transaksjoner'!$B$8:$B$1006))</f>
        <v>0</v>
      </c>
      <c r="E289" s="72" t="str">
        <f>IFERROR(INDEX(Kontoplan!$E$6:$E$1048576,MATCH(B289,Kontoplan!$D$6:$D$125,0)),"")</f>
        <v/>
      </c>
      <c r="F289" s="308">
        <f>INDEX('5. Registrere Transaksjoner'!$E$8:$E$1006,MATCH('Underlag HB'!A289,'5. Registrere Transaksjoner'!$B$8:$B$1006,0))</f>
        <v>0</v>
      </c>
      <c r="G289" s="72">
        <f>INDEX('5. Registrere Transaksjoner'!$F$8:$F$1006,MATCH('Underlag HB'!A289,'5. Registrere Transaksjoner'!$B$8:$B$1006,0))</f>
        <v>0</v>
      </c>
      <c r="H289" s="309" t="str">
        <f t="shared" si="4"/>
        <v/>
      </c>
      <c r="I289" s="310">
        <f>INDEX('5. Registrere Transaksjoner'!$H$8:$H$1006,MATCH('Underlag HB'!A289,'5. Registrere Transaksjoner'!$B$8:$B$1006,0))</f>
        <v>0</v>
      </c>
      <c r="J289" s="72"/>
      <c r="K289" s="72"/>
    </row>
    <row r="290" spans="1:11" x14ac:dyDescent="0.25">
      <c r="A290" s="116">
        <f>'5. Registrere Transaksjoner'!B296</f>
        <v>289</v>
      </c>
      <c r="B290" s="72">
        <f>INDEX('5. Registrere Transaksjoner'!$I$8:$I$1006,MATCH('Underlag HB'!A290,'5. Registrere Transaksjoner'!$B$8:$B$1006))</f>
        <v>0</v>
      </c>
      <c r="C290" s="72">
        <f>INDEX('5. Registrere Transaksjoner'!$Q$8:$Q$1006,MATCH('Underlag HB'!A290,'5. Registrere Transaksjoner'!$B$8:$B$1006))</f>
        <v>0</v>
      </c>
      <c r="D290" s="307">
        <f>INDEX('5. Registrere Transaksjoner'!$D$8:$D$1006,MATCH('Underlag HB'!A290,'5. Registrere Transaksjoner'!$B$8:$B$1006))</f>
        <v>0</v>
      </c>
      <c r="E290" s="72" t="str">
        <f>IFERROR(INDEX(Kontoplan!$E$6:$E$1048576,MATCH(B290,Kontoplan!$D$6:$D$125,0)),"")</f>
        <v/>
      </c>
      <c r="F290" s="308">
        <f>INDEX('5. Registrere Transaksjoner'!$E$8:$E$1006,MATCH('Underlag HB'!A290,'5. Registrere Transaksjoner'!$B$8:$B$1006,0))</f>
        <v>0</v>
      </c>
      <c r="G290" s="72">
        <f>INDEX('5. Registrere Transaksjoner'!$F$8:$F$1006,MATCH('Underlag HB'!A290,'5. Registrere Transaksjoner'!$B$8:$B$1006,0))</f>
        <v>0</v>
      </c>
      <c r="H290" s="309" t="str">
        <f t="shared" si="4"/>
        <v/>
      </c>
      <c r="I290" s="310">
        <f>INDEX('5. Registrere Transaksjoner'!$H$8:$H$1006,MATCH('Underlag HB'!A290,'5. Registrere Transaksjoner'!$B$8:$B$1006,0))</f>
        <v>0</v>
      </c>
      <c r="J290" s="72"/>
      <c r="K290" s="72"/>
    </row>
    <row r="291" spans="1:11" x14ac:dyDescent="0.25">
      <c r="A291" s="116">
        <f>'5. Registrere Transaksjoner'!B297</f>
        <v>290</v>
      </c>
      <c r="B291" s="72">
        <f>INDEX('5. Registrere Transaksjoner'!$I$8:$I$1006,MATCH('Underlag HB'!A291,'5. Registrere Transaksjoner'!$B$8:$B$1006))</f>
        <v>0</v>
      </c>
      <c r="C291" s="72">
        <f>INDEX('5. Registrere Transaksjoner'!$Q$8:$Q$1006,MATCH('Underlag HB'!A291,'5. Registrere Transaksjoner'!$B$8:$B$1006))</f>
        <v>0</v>
      </c>
      <c r="D291" s="307">
        <f>INDEX('5. Registrere Transaksjoner'!$D$8:$D$1006,MATCH('Underlag HB'!A291,'5. Registrere Transaksjoner'!$B$8:$B$1006))</f>
        <v>0</v>
      </c>
      <c r="E291" s="72" t="str">
        <f>IFERROR(INDEX(Kontoplan!$E$6:$E$1048576,MATCH(B291,Kontoplan!$D$6:$D$125,0)),"")</f>
        <v/>
      </c>
      <c r="F291" s="308">
        <f>INDEX('5. Registrere Transaksjoner'!$E$8:$E$1006,MATCH('Underlag HB'!A291,'5. Registrere Transaksjoner'!$B$8:$B$1006,0))</f>
        <v>0</v>
      </c>
      <c r="G291" s="72">
        <f>INDEX('5. Registrere Transaksjoner'!$F$8:$F$1006,MATCH('Underlag HB'!A291,'5. Registrere Transaksjoner'!$B$8:$B$1006,0))</f>
        <v>0</v>
      </c>
      <c r="H291" s="309" t="str">
        <f t="shared" si="4"/>
        <v/>
      </c>
      <c r="I291" s="310">
        <f>INDEX('5. Registrere Transaksjoner'!$H$8:$H$1006,MATCH('Underlag HB'!A291,'5. Registrere Transaksjoner'!$B$8:$B$1006,0))</f>
        <v>0</v>
      </c>
      <c r="J291" s="72"/>
      <c r="K291" s="72"/>
    </row>
    <row r="292" spans="1:11" x14ac:dyDescent="0.25">
      <c r="A292" s="116">
        <f>'5. Registrere Transaksjoner'!B298</f>
        <v>291</v>
      </c>
      <c r="B292" s="72">
        <f>INDEX('5. Registrere Transaksjoner'!$I$8:$I$1006,MATCH('Underlag HB'!A292,'5. Registrere Transaksjoner'!$B$8:$B$1006))</f>
        <v>0</v>
      </c>
      <c r="C292" s="72">
        <f>INDEX('5. Registrere Transaksjoner'!$Q$8:$Q$1006,MATCH('Underlag HB'!A292,'5. Registrere Transaksjoner'!$B$8:$B$1006))</f>
        <v>0</v>
      </c>
      <c r="D292" s="307">
        <f>INDEX('5. Registrere Transaksjoner'!$D$8:$D$1006,MATCH('Underlag HB'!A292,'5. Registrere Transaksjoner'!$B$8:$B$1006))</f>
        <v>0</v>
      </c>
      <c r="E292" s="72" t="str">
        <f>IFERROR(INDEX(Kontoplan!$E$6:$E$1048576,MATCH(B292,Kontoplan!$D$6:$D$125,0)),"")</f>
        <v/>
      </c>
      <c r="F292" s="308">
        <f>INDEX('5. Registrere Transaksjoner'!$E$8:$E$1006,MATCH('Underlag HB'!A292,'5. Registrere Transaksjoner'!$B$8:$B$1006,0))</f>
        <v>0</v>
      </c>
      <c r="G292" s="72">
        <f>INDEX('5. Registrere Transaksjoner'!$F$8:$F$1006,MATCH('Underlag HB'!A292,'5. Registrere Transaksjoner'!$B$8:$B$1006,0))</f>
        <v>0</v>
      </c>
      <c r="H292" s="309" t="str">
        <f t="shared" si="4"/>
        <v/>
      </c>
      <c r="I292" s="310">
        <f>INDEX('5. Registrere Transaksjoner'!$H$8:$H$1006,MATCH('Underlag HB'!A292,'5. Registrere Transaksjoner'!$B$8:$B$1006,0))</f>
        <v>0</v>
      </c>
      <c r="J292" s="72"/>
      <c r="K292" s="72"/>
    </row>
    <row r="293" spans="1:11" x14ac:dyDescent="0.25">
      <c r="A293" s="116">
        <f>'5. Registrere Transaksjoner'!B299</f>
        <v>292</v>
      </c>
      <c r="B293" s="72">
        <f>INDEX('5. Registrere Transaksjoner'!$I$8:$I$1006,MATCH('Underlag HB'!A293,'5. Registrere Transaksjoner'!$B$8:$B$1006))</f>
        <v>0</v>
      </c>
      <c r="C293" s="72">
        <f>INDEX('5. Registrere Transaksjoner'!$Q$8:$Q$1006,MATCH('Underlag HB'!A293,'5. Registrere Transaksjoner'!$B$8:$B$1006))</f>
        <v>0</v>
      </c>
      <c r="D293" s="307">
        <f>INDEX('5. Registrere Transaksjoner'!$D$8:$D$1006,MATCH('Underlag HB'!A293,'5. Registrere Transaksjoner'!$B$8:$B$1006))</f>
        <v>0</v>
      </c>
      <c r="E293" s="72" t="str">
        <f>IFERROR(INDEX(Kontoplan!$E$6:$E$1048576,MATCH(B293,Kontoplan!$D$6:$D$125,0)),"")</f>
        <v/>
      </c>
      <c r="F293" s="308">
        <f>INDEX('5. Registrere Transaksjoner'!$E$8:$E$1006,MATCH('Underlag HB'!A293,'5. Registrere Transaksjoner'!$B$8:$B$1006,0))</f>
        <v>0</v>
      </c>
      <c r="G293" s="72">
        <f>INDEX('5. Registrere Transaksjoner'!$F$8:$F$1006,MATCH('Underlag HB'!A293,'5. Registrere Transaksjoner'!$B$8:$B$1006,0))</f>
        <v>0</v>
      </c>
      <c r="H293" s="309" t="str">
        <f t="shared" si="4"/>
        <v/>
      </c>
      <c r="I293" s="310">
        <f>INDEX('5. Registrere Transaksjoner'!$H$8:$H$1006,MATCH('Underlag HB'!A293,'5. Registrere Transaksjoner'!$B$8:$B$1006,0))</f>
        <v>0</v>
      </c>
      <c r="J293" s="72"/>
      <c r="K293" s="72"/>
    </row>
    <row r="294" spans="1:11" x14ac:dyDescent="0.25">
      <c r="A294" s="116">
        <f>'5. Registrere Transaksjoner'!B300</f>
        <v>293</v>
      </c>
      <c r="B294" s="72">
        <f>INDEX('5. Registrere Transaksjoner'!$I$8:$I$1006,MATCH('Underlag HB'!A294,'5. Registrere Transaksjoner'!$B$8:$B$1006))</f>
        <v>0</v>
      </c>
      <c r="C294" s="72">
        <f>INDEX('5. Registrere Transaksjoner'!$Q$8:$Q$1006,MATCH('Underlag HB'!A294,'5. Registrere Transaksjoner'!$B$8:$B$1006))</f>
        <v>0</v>
      </c>
      <c r="D294" s="307">
        <f>INDEX('5. Registrere Transaksjoner'!$D$8:$D$1006,MATCH('Underlag HB'!A294,'5. Registrere Transaksjoner'!$B$8:$B$1006))</f>
        <v>0</v>
      </c>
      <c r="E294" s="72" t="str">
        <f>IFERROR(INDEX(Kontoplan!$E$6:$E$1048576,MATCH(B294,Kontoplan!$D$6:$D$125,0)),"")</f>
        <v/>
      </c>
      <c r="F294" s="308">
        <f>INDEX('5. Registrere Transaksjoner'!$E$8:$E$1006,MATCH('Underlag HB'!A294,'5. Registrere Transaksjoner'!$B$8:$B$1006,0))</f>
        <v>0</v>
      </c>
      <c r="G294" s="72">
        <f>INDEX('5. Registrere Transaksjoner'!$F$8:$F$1006,MATCH('Underlag HB'!A294,'5. Registrere Transaksjoner'!$B$8:$B$1006,0))</f>
        <v>0</v>
      </c>
      <c r="H294" s="309" t="str">
        <f t="shared" si="4"/>
        <v/>
      </c>
      <c r="I294" s="310">
        <f>INDEX('5. Registrere Transaksjoner'!$H$8:$H$1006,MATCH('Underlag HB'!A294,'5. Registrere Transaksjoner'!$B$8:$B$1006,0))</f>
        <v>0</v>
      </c>
      <c r="J294" s="72"/>
      <c r="K294" s="72"/>
    </row>
    <row r="295" spans="1:11" x14ac:dyDescent="0.25">
      <c r="A295" s="116">
        <f>'5. Registrere Transaksjoner'!B301</f>
        <v>294</v>
      </c>
      <c r="B295" s="72">
        <f>INDEX('5. Registrere Transaksjoner'!$I$8:$I$1006,MATCH('Underlag HB'!A295,'5. Registrere Transaksjoner'!$B$8:$B$1006))</f>
        <v>0</v>
      </c>
      <c r="C295" s="72">
        <f>INDEX('5. Registrere Transaksjoner'!$Q$8:$Q$1006,MATCH('Underlag HB'!A295,'5. Registrere Transaksjoner'!$B$8:$B$1006))</f>
        <v>0</v>
      </c>
      <c r="D295" s="307">
        <f>INDEX('5. Registrere Transaksjoner'!$D$8:$D$1006,MATCH('Underlag HB'!A295,'5. Registrere Transaksjoner'!$B$8:$B$1006))</f>
        <v>0</v>
      </c>
      <c r="E295" s="72" t="str">
        <f>IFERROR(INDEX(Kontoplan!$E$6:$E$1048576,MATCH(B295,Kontoplan!$D$6:$D$125,0)),"")</f>
        <v/>
      </c>
      <c r="F295" s="308">
        <f>INDEX('5. Registrere Transaksjoner'!$E$8:$E$1006,MATCH('Underlag HB'!A295,'5. Registrere Transaksjoner'!$B$8:$B$1006,0))</f>
        <v>0</v>
      </c>
      <c r="G295" s="72">
        <f>INDEX('5. Registrere Transaksjoner'!$F$8:$F$1006,MATCH('Underlag HB'!A295,'5. Registrere Transaksjoner'!$B$8:$B$1006,0))</f>
        <v>0</v>
      </c>
      <c r="H295" s="309" t="str">
        <f t="shared" si="4"/>
        <v/>
      </c>
      <c r="I295" s="310">
        <f>INDEX('5. Registrere Transaksjoner'!$H$8:$H$1006,MATCH('Underlag HB'!A295,'5. Registrere Transaksjoner'!$B$8:$B$1006,0))</f>
        <v>0</v>
      </c>
      <c r="J295" s="72"/>
      <c r="K295" s="72"/>
    </row>
    <row r="296" spans="1:11" x14ac:dyDescent="0.25">
      <c r="A296" s="116">
        <f>'5. Registrere Transaksjoner'!B302</f>
        <v>295</v>
      </c>
      <c r="B296" s="72">
        <f>INDEX('5. Registrere Transaksjoner'!$I$8:$I$1006,MATCH('Underlag HB'!A296,'5. Registrere Transaksjoner'!$B$8:$B$1006))</f>
        <v>0</v>
      </c>
      <c r="C296" s="72">
        <f>INDEX('5. Registrere Transaksjoner'!$Q$8:$Q$1006,MATCH('Underlag HB'!A296,'5. Registrere Transaksjoner'!$B$8:$B$1006))</f>
        <v>0</v>
      </c>
      <c r="D296" s="307">
        <f>INDEX('5. Registrere Transaksjoner'!$D$8:$D$1006,MATCH('Underlag HB'!A296,'5. Registrere Transaksjoner'!$B$8:$B$1006))</f>
        <v>0</v>
      </c>
      <c r="E296" s="72" t="str">
        <f>IFERROR(INDEX(Kontoplan!$E$6:$E$1048576,MATCH(B296,Kontoplan!$D$6:$D$125,0)),"")</f>
        <v/>
      </c>
      <c r="F296" s="308">
        <f>INDEX('5. Registrere Transaksjoner'!$E$8:$E$1006,MATCH('Underlag HB'!A296,'5. Registrere Transaksjoner'!$B$8:$B$1006,0))</f>
        <v>0</v>
      </c>
      <c r="G296" s="72">
        <f>INDEX('5. Registrere Transaksjoner'!$F$8:$F$1006,MATCH('Underlag HB'!A296,'5. Registrere Transaksjoner'!$B$8:$B$1006,0))</f>
        <v>0</v>
      </c>
      <c r="H296" s="309" t="str">
        <f t="shared" si="4"/>
        <v/>
      </c>
      <c r="I296" s="310">
        <f>INDEX('5. Registrere Transaksjoner'!$H$8:$H$1006,MATCH('Underlag HB'!A296,'5. Registrere Transaksjoner'!$B$8:$B$1006,0))</f>
        <v>0</v>
      </c>
      <c r="J296" s="72"/>
      <c r="K296" s="72"/>
    </row>
    <row r="297" spans="1:11" x14ac:dyDescent="0.25">
      <c r="A297" s="116">
        <f>'5. Registrere Transaksjoner'!B303</f>
        <v>296</v>
      </c>
      <c r="B297" s="72">
        <f>INDEX('5. Registrere Transaksjoner'!$I$8:$I$1006,MATCH('Underlag HB'!A297,'5. Registrere Transaksjoner'!$B$8:$B$1006))</f>
        <v>0</v>
      </c>
      <c r="C297" s="72">
        <f>INDEX('5. Registrere Transaksjoner'!$Q$8:$Q$1006,MATCH('Underlag HB'!A297,'5. Registrere Transaksjoner'!$B$8:$B$1006))</f>
        <v>0</v>
      </c>
      <c r="D297" s="307">
        <f>INDEX('5. Registrere Transaksjoner'!$D$8:$D$1006,MATCH('Underlag HB'!A297,'5. Registrere Transaksjoner'!$B$8:$B$1006))</f>
        <v>0</v>
      </c>
      <c r="E297" s="72" t="str">
        <f>IFERROR(INDEX(Kontoplan!$E$6:$E$1048576,MATCH(B297,Kontoplan!$D$6:$D$125,0)),"")</f>
        <v/>
      </c>
      <c r="F297" s="308">
        <f>INDEX('5. Registrere Transaksjoner'!$E$8:$E$1006,MATCH('Underlag HB'!A297,'5. Registrere Transaksjoner'!$B$8:$B$1006,0))</f>
        <v>0</v>
      </c>
      <c r="G297" s="72">
        <f>INDEX('5. Registrere Transaksjoner'!$F$8:$F$1006,MATCH('Underlag HB'!A297,'5. Registrere Transaksjoner'!$B$8:$B$1006,0))</f>
        <v>0</v>
      </c>
      <c r="H297" s="309" t="str">
        <f t="shared" si="4"/>
        <v/>
      </c>
      <c r="I297" s="310">
        <f>INDEX('5. Registrere Transaksjoner'!$H$8:$H$1006,MATCH('Underlag HB'!A297,'5. Registrere Transaksjoner'!$B$8:$B$1006,0))</f>
        <v>0</v>
      </c>
      <c r="J297" s="72"/>
      <c r="K297" s="72"/>
    </row>
    <row r="298" spans="1:11" x14ac:dyDescent="0.25">
      <c r="A298" s="116">
        <f>'5. Registrere Transaksjoner'!B304</f>
        <v>297</v>
      </c>
      <c r="B298" s="72">
        <f>INDEX('5. Registrere Transaksjoner'!$I$8:$I$1006,MATCH('Underlag HB'!A298,'5. Registrere Transaksjoner'!$B$8:$B$1006))</f>
        <v>0</v>
      </c>
      <c r="C298" s="72">
        <f>INDEX('5. Registrere Transaksjoner'!$Q$8:$Q$1006,MATCH('Underlag HB'!A298,'5. Registrere Transaksjoner'!$B$8:$B$1006))</f>
        <v>0</v>
      </c>
      <c r="D298" s="307">
        <f>INDEX('5. Registrere Transaksjoner'!$D$8:$D$1006,MATCH('Underlag HB'!A298,'5. Registrere Transaksjoner'!$B$8:$B$1006))</f>
        <v>0</v>
      </c>
      <c r="E298" s="72" t="str">
        <f>IFERROR(INDEX(Kontoplan!$E$6:$E$1048576,MATCH(B298,Kontoplan!$D$6:$D$125,0)),"")</f>
        <v/>
      </c>
      <c r="F298" s="308">
        <f>INDEX('5. Registrere Transaksjoner'!$E$8:$E$1006,MATCH('Underlag HB'!A298,'5. Registrere Transaksjoner'!$B$8:$B$1006,0))</f>
        <v>0</v>
      </c>
      <c r="G298" s="72">
        <f>INDEX('5. Registrere Transaksjoner'!$F$8:$F$1006,MATCH('Underlag HB'!A298,'5. Registrere Transaksjoner'!$B$8:$B$1006,0))</f>
        <v>0</v>
      </c>
      <c r="H298" s="309" t="str">
        <f t="shared" si="4"/>
        <v/>
      </c>
      <c r="I298" s="310">
        <f>INDEX('5. Registrere Transaksjoner'!$H$8:$H$1006,MATCH('Underlag HB'!A298,'5. Registrere Transaksjoner'!$B$8:$B$1006,0))</f>
        <v>0</v>
      </c>
      <c r="J298" s="72"/>
      <c r="K298" s="72"/>
    </row>
    <row r="299" spans="1:11" x14ac:dyDescent="0.25">
      <c r="A299" s="116">
        <f>'5. Registrere Transaksjoner'!B305</f>
        <v>298</v>
      </c>
      <c r="B299" s="72">
        <f>INDEX('5. Registrere Transaksjoner'!$I$8:$I$1006,MATCH('Underlag HB'!A299,'5. Registrere Transaksjoner'!$B$8:$B$1006))</f>
        <v>0</v>
      </c>
      <c r="C299" s="72">
        <f>INDEX('5. Registrere Transaksjoner'!$Q$8:$Q$1006,MATCH('Underlag HB'!A299,'5. Registrere Transaksjoner'!$B$8:$B$1006))</f>
        <v>0</v>
      </c>
      <c r="D299" s="307">
        <f>INDEX('5. Registrere Transaksjoner'!$D$8:$D$1006,MATCH('Underlag HB'!A299,'5. Registrere Transaksjoner'!$B$8:$B$1006))</f>
        <v>0</v>
      </c>
      <c r="E299" s="72" t="str">
        <f>IFERROR(INDEX(Kontoplan!$E$6:$E$1048576,MATCH(B299,Kontoplan!$D$6:$D$125,0)),"")</f>
        <v/>
      </c>
      <c r="F299" s="308">
        <f>INDEX('5. Registrere Transaksjoner'!$E$8:$E$1006,MATCH('Underlag HB'!A299,'5. Registrere Transaksjoner'!$B$8:$B$1006,0))</f>
        <v>0</v>
      </c>
      <c r="G299" s="72">
        <f>INDEX('5. Registrere Transaksjoner'!$F$8:$F$1006,MATCH('Underlag HB'!A299,'5. Registrere Transaksjoner'!$B$8:$B$1006,0))</f>
        <v>0</v>
      </c>
      <c r="H299" s="309" t="str">
        <f t="shared" si="4"/>
        <v/>
      </c>
      <c r="I299" s="310">
        <f>INDEX('5. Registrere Transaksjoner'!$H$8:$H$1006,MATCH('Underlag HB'!A299,'5. Registrere Transaksjoner'!$B$8:$B$1006,0))</f>
        <v>0</v>
      </c>
      <c r="J299" s="72"/>
      <c r="K299" s="72"/>
    </row>
    <row r="300" spans="1:11" x14ac:dyDescent="0.25">
      <c r="A300" s="116">
        <f>'5. Registrere Transaksjoner'!B306</f>
        <v>299</v>
      </c>
      <c r="B300" s="72">
        <f>INDEX('5. Registrere Transaksjoner'!$I$8:$I$1006,MATCH('Underlag HB'!A300,'5. Registrere Transaksjoner'!$B$8:$B$1006))</f>
        <v>0</v>
      </c>
      <c r="C300" s="72">
        <f>INDEX('5. Registrere Transaksjoner'!$Q$8:$Q$1006,MATCH('Underlag HB'!A300,'5. Registrere Transaksjoner'!$B$8:$B$1006))</f>
        <v>0</v>
      </c>
      <c r="D300" s="307">
        <f>INDEX('5. Registrere Transaksjoner'!$D$8:$D$1006,MATCH('Underlag HB'!A300,'5. Registrere Transaksjoner'!$B$8:$B$1006))</f>
        <v>0</v>
      </c>
      <c r="E300" s="72" t="str">
        <f>IFERROR(INDEX(Kontoplan!$E$6:$E$1048576,MATCH(B300,Kontoplan!$D$6:$D$125,0)),"")</f>
        <v/>
      </c>
      <c r="F300" s="308">
        <f>INDEX('5. Registrere Transaksjoner'!$E$8:$E$1006,MATCH('Underlag HB'!A300,'5. Registrere Transaksjoner'!$B$8:$B$1006,0))</f>
        <v>0</v>
      </c>
      <c r="G300" s="72">
        <f>INDEX('5. Registrere Transaksjoner'!$F$8:$F$1006,MATCH('Underlag HB'!A300,'5. Registrere Transaksjoner'!$B$8:$B$1006,0))</f>
        <v>0</v>
      </c>
      <c r="H300" s="309" t="str">
        <f t="shared" si="4"/>
        <v/>
      </c>
      <c r="I300" s="310">
        <f>INDEX('5. Registrere Transaksjoner'!$H$8:$H$1006,MATCH('Underlag HB'!A300,'5. Registrere Transaksjoner'!$B$8:$B$1006,0))</f>
        <v>0</v>
      </c>
      <c r="J300" s="72"/>
      <c r="K300" s="72"/>
    </row>
    <row r="301" spans="1:11" x14ac:dyDescent="0.25">
      <c r="A301" s="116">
        <f>'5. Registrere Transaksjoner'!B307</f>
        <v>300</v>
      </c>
      <c r="B301" s="72">
        <f>INDEX('5. Registrere Transaksjoner'!$I$8:$I$1006,MATCH('Underlag HB'!A301,'5. Registrere Transaksjoner'!$B$8:$B$1006))</f>
        <v>0</v>
      </c>
      <c r="C301" s="72">
        <f>INDEX('5. Registrere Transaksjoner'!$Q$8:$Q$1006,MATCH('Underlag HB'!A301,'5. Registrere Transaksjoner'!$B$8:$B$1006))</f>
        <v>0</v>
      </c>
      <c r="D301" s="307">
        <f>INDEX('5. Registrere Transaksjoner'!$D$8:$D$1006,MATCH('Underlag HB'!A301,'5. Registrere Transaksjoner'!$B$8:$B$1006))</f>
        <v>0</v>
      </c>
      <c r="E301" s="72" t="str">
        <f>IFERROR(INDEX(Kontoplan!$E$6:$E$1048576,MATCH(B301,Kontoplan!$D$6:$D$125,0)),"")</f>
        <v/>
      </c>
      <c r="F301" s="308">
        <f>INDEX('5. Registrere Transaksjoner'!$E$8:$E$1006,MATCH('Underlag HB'!A301,'5. Registrere Transaksjoner'!$B$8:$B$1006,0))</f>
        <v>0</v>
      </c>
      <c r="G301" s="72">
        <f>INDEX('5. Registrere Transaksjoner'!$F$8:$F$1006,MATCH('Underlag HB'!A301,'5. Registrere Transaksjoner'!$B$8:$B$1006,0))</f>
        <v>0</v>
      </c>
      <c r="H301" s="309" t="str">
        <f t="shared" si="4"/>
        <v/>
      </c>
      <c r="I301" s="310">
        <f>INDEX('5. Registrere Transaksjoner'!$H$8:$H$1006,MATCH('Underlag HB'!A301,'5. Registrere Transaksjoner'!$B$8:$B$1006,0))</f>
        <v>0</v>
      </c>
      <c r="J301" s="72"/>
      <c r="K301" s="72"/>
    </row>
    <row r="302" spans="1:11" x14ac:dyDescent="0.25">
      <c r="A302" s="116">
        <f>'5. Registrere Transaksjoner'!B308</f>
        <v>301</v>
      </c>
      <c r="B302" s="72">
        <f>INDEX('5. Registrere Transaksjoner'!$I$8:$I$1006,MATCH('Underlag HB'!A302,'5. Registrere Transaksjoner'!$B$8:$B$1006))</f>
        <v>0</v>
      </c>
      <c r="C302" s="72">
        <f>INDEX('5. Registrere Transaksjoner'!$Q$8:$Q$1006,MATCH('Underlag HB'!A302,'5. Registrere Transaksjoner'!$B$8:$B$1006))</f>
        <v>0</v>
      </c>
      <c r="D302" s="307">
        <f>INDEX('5. Registrere Transaksjoner'!$D$8:$D$1006,MATCH('Underlag HB'!A302,'5. Registrere Transaksjoner'!$B$8:$B$1006))</f>
        <v>0</v>
      </c>
      <c r="E302" s="72" t="str">
        <f>IFERROR(INDEX(Kontoplan!$E$6:$E$1048576,MATCH(B302,Kontoplan!$D$6:$D$125,0)),"")</f>
        <v/>
      </c>
      <c r="F302" s="308">
        <f>INDEX('5. Registrere Transaksjoner'!$E$8:$E$1006,MATCH('Underlag HB'!A302,'5. Registrere Transaksjoner'!$B$8:$B$1006,0))</f>
        <v>0</v>
      </c>
      <c r="G302" s="72">
        <f>INDEX('5. Registrere Transaksjoner'!$F$8:$F$1006,MATCH('Underlag HB'!A302,'5. Registrere Transaksjoner'!$B$8:$B$1006,0))</f>
        <v>0</v>
      </c>
      <c r="H302" s="309" t="str">
        <f t="shared" si="4"/>
        <v/>
      </c>
      <c r="I302" s="310">
        <f>INDEX('5. Registrere Transaksjoner'!$H$8:$H$1006,MATCH('Underlag HB'!A302,'5. Registrere Transaksjoner'!$B$8:$B$1006,0))</f>
        <v>0</v>
      </c>
      <c r="J302" s="72"/>
      <c r="K302" s="72"/>
    </row>
    <row r="303" spans="1:11" x14ac:dyDescent="0.25">
      <c r="A303" s="116">
        <f>'5. Registrere Transaksjoner'!B309</f>
        <v>302</v>
      </c>
      <c r="B303" s="72">
        <f>INDEX('5. Registrere Transaksjoner'!$I$8:$I$1006,MATCH('Underlag HB'!A303,'5. Registrere Transaksjoner'!$B$8:$B$1006))</f>
        <v>0</v>
      </c>
      <c r="C303" s="72">
        <f>INDEX('5. Registrere Transaksjoner'!$Q$8:$Q$1006,MATCH('Underlag HB'!A303,'5. Registrere Transaksjoner'!$B$8:$B$1006))</f>
        <v>0</v>
      </c>
      <c r="D303" s="307">
        <f>INDEX('5. Registrere Transaksjoner'!$D$8:$D$1006,MATCH('Underlag HB'!A303,'5. Registrere Transaksjoner'!$B$8:$B$1006))</f>
        <v>0</v>
      </c>
      <c r="E303" s="72" t="str">
        <f>IFERROR(INDEX(Kontoplan!$E$6:$E$1048576,MATCH(B303,Kontoplan!$D$6:$D$125,0)),"")</f>
        <v/>
      </c>
      <c r="F303" s="308">
        <f>INDEX('5. Registrere Transaksjoner'!$E$8:$E$1006,MATCH('Underlag HB'!A303,'5. Registrere Transaksjoner'!$B$8:$B$1006,0))</f>
        <v>0</v>
      </c>
      <c r="G303" s="72">
        <f>INDEX('5. Registrere Transaksjoner'!$F$8:$F$1006,MATCH('Underlag HB'!A303,'5. Registrere Transaksjoner'!$B$8:$B$1006,0))</f>
        <v>0</v>
      </c>
      <c r="H303" s="309" t="str">
        <f t="shared" si="4"/>
        <v/>
      </c>
      <c r="I303" s="310">
        <f>INDEX('5. Registrere Transaksjoner'!$H$8:$H$1006,MATCH('Underlag HB'!A303,'5. Registrere Transaksjoner'!$B$8:$B$1006,0))</f>
        <v>0</v>
      </c>
      <c r="J303" s="72"/>
      <c r="K303" s="72"/>
    </row>
    <row r="304" spans="1:11" x14ac:dyDescent="0.25">
      <c r="A304" s="116">
        <f>'5. Registrere Transaksjoner'!B310</f>
        <v>303</v>
      </c>
      <c r="B304" s="72">
        <f>INDEX('5. Registrere Transaksjoner'!$I$8:$I$1006,MATCH('Underlag HB'!A304,'5. Registrere Transaksjoner'!$B$8:$B$1006))</f>
        <v>0</v>
      </c>
      <c r="C304" s="72">
        <f>INDEX('5. Registrere Transaksjoner'!$Q$8:$Q$1006,MATCH('Underlag HB'!A304,'5. Registrere Transaksjoner'!$B$8:$B$1006))</f>
        <v>0</v>
      </c>
      <c r="D304" s="307">
        <f>INDEX('5. Registrere Transaksjoner'!$D$8:$D$1006,MATCH('Underlag HB'!A304,'5. Registrere Transaksjoner'!$B$8:$B$1006))</f>
        <v>0</v>
      </c>
      <c r="E304" s="72" t="str">
        <f>IFERROR(INDEX(Kontoplan!$E$6:$E$1048576,MATCH(B304,Kontoplan!$D$6:$D$125,0)),"")</f>
        <v/>
      </c>
      <c r="F304" s="308">
        <f>INDEX('5. Registrere Transaksjoner'!$E$8:$E$1006,MATCH('Underlag HB'!A304,'5. Registrere Transaksjoner'!$B$8:$B$1006,0))</f>
        <v>0</v>
      </c>
      <c r="G304" s="72">
        <f>INDEX('5. Registrere Transaksjoner'!$F$8:$F$1006,MATCH('Underlag HB'!A304,'5. Registrere Transaksjoner'!$B$8:$B$1006,0))</f>
        <v>0</v>
      </c>
      <c r="H304" s="309" t="str">
        <f t="shared" si="4"/>
        <v/>
      </c>
      <c r="I304" s="310">
        <f>INDEX('5. Registrere Transaksjoner'!$H$8:$H$1006,MATCH('Underlag HB'!A304,'5. Registrere Transaksjoner'!$B$8:$B$1006,0))</f>
        <v>0</v>
      </c>
      <c r="J304" s="72"/>
      <c r="K304" s="72"/>
    </row>
    <row r="305" spans="1:11" x14ac:dyDescent="0.25">
      <c r="A305" s="116">
        <f>'5. Registrere Transaksjoner'!B311</f>
        <v>304</v>
      </c>
      <c r="B305" s="72">
        <f>INDEX('5. Registrere Transaksjoner'!$I$8:$I$1006,MATCH('Underlag HB'!A305,'5. Registrere Transaksjoner'!$B$8:$B$1006))</f>
        <v>0</v>
      </c>
      <c r="C305" s="72">
        <f>INDEX('5. Registrere Transaksjoner'!$Q$8:$Q$1006,MATCH('Underlag HB'!A305,'5. Registrere Transaksjoner'!$B$8:$B$1006))</f>
        <v>0</v>
      </c>
      <c r="D305" s="307">
        <f>INDEX('5. Registrere Transaksjoner'!$D$8:$D$1006,MATCH('Underlag HB'!A305,'5. Registrere Transaksjoner'!$B$8:$B$1006))</f>
        <v>0</v>
      </c>
      <c r="E305" s="72" t="str">
        <f>IFERROR(INDEX(Kontoplan!$E$6:$E$1048576,MATCH(B305,Kontoplan!$D$6:$D$125,0)),"")</f>
        <v/>
      </c>
      <c r="F305" s="308">
        <f>INDEX('5. Registrere Transaksjoner'!$E$8:$E$1006,MATCH('Underlag HB'!A305,'5. Registrere Transaksjoner'!$B$8:$B$1006,0))</f>
        <v>0</v>
      </c>
      <c r="G305" s="72">
        <f>INDEX('5. Registrere Transaksjoner'!$F$8:$F$1006,MATCH('Underlag HB'!A305,'5. Registrere Transaksjoner'!$B$8:$B$1006,0))</f>
        <v>0</v>
      </c>
      <c r="H305" s="309" t="str">
        <f t="shared" si="4"/>
        <v/>
      </c>
      <c r="I305" s="310">
        <f>INDEX('5. Registrere Transaksjoner'!$H$8:$H$1006,MATCH('Underlag HB'!A305,'5. Registrere Transaksjoner'!$B$8:$B$1006,0))</f>
        <v>0</v>
      </c>
      <c r="J305" s="72"/>
      <c r="K305" s="72"/>
    </row>
    <row r="306" spans="1:11" x14ac:dyDescent="0.25">
      <c r="A306" s="116">
        <f>'5. Registrere Transaksjoner'!B312</f>
        <v>305</v>
      </c>
      <c r="B306" s="72">
        <f>INDEX('5. Registrere Transaksjoner'!$I$8:$I$1006,MATCH('Underlag HB'!A306,'5. Registrere Transaksjoner'!$B$8:$B$1006))</f>
        <v>0</v>
      </c>
      <c r="C306" s="72">
        <f>INDEX('5. Registrere Transaksjoner'!$Q$8:$Q$1006,MATCH('Underlag HB'!A306,'5. Registrere Transaksjoner'!$B$8:$B$1006))</f>
        <v>0</v>
      </c>
      <c r="D306" s="307">
        <f>INDEX('5. Registrere Transaksjoner'!$D$8:$D$1006,MATCH('Underlag HB'!A306,'5. Registrere Transaksjoner'!$B$8:$B$1006))</f>
        <v>0</v>
      </c>
      <c r="E306" s="72" t="str">
        <f>IFERROR(INDEX(Kontoplan!$E$6:$E$1048576,MATCH(B306,Kontoplan!$D$6:$D$125,0)),"")</f>
        <v/>
      </c>
      <c r="F306" s="308">
        <f>INDEX('5. Registrere Transaksjoner'!$E$8:$E$1006,MATCH('Underlag HB'!A306,'5. Registrere Transaksjoner'!$B$8:$B$1006,0))</f>
        <v>0</v>
      </c>
      <c r="G306" s="72">
        <f>INDEX('5. Registrere Transaksjoner'!$F$8:$F$1006,MATCH('Underlag HB'!A306,'5. Registrere Transaksjoner'!$B$8:$B$1006,0))</f>
        <v>0</v>
      </c>
      <c r="H306" s="309" t="str">
        <f t="shared" si="4"/>
        <v/>
      </c>
      <c r="I306" s="310">
        <f>INDEX('5. Registrere Transaksjoner'!$H$8:$H$1006,MATCH('Underlag HB'!A306,'5. Registrere Transaksjoner'!$B$8:$B$1006,0))</f>
        <v>0</v>
      </c>
      <c r="J306" s="72"/>
      <c r="K306" s="72"/>
    </row>
    <row r="307" spans="1:11" x14ac:dyDescent="0.25">
      <c r="A307" s="116">
        <f>'5. Registrere Transaksjoner'!B313</f>
        <v>306</v>
      </c>
      <c r="B307" s="72">
        <f>INDEX('5. Registrere Transaksjoner'!$I$8:$I$1006,MATCH('Underlag HB'!A307,'5. Registrere Transaksjoner'!$B$8:$B$1006))</f>
        <v>0</v>
      </c>
      <c r="C307" s="72">
        <f>INDEX('5. Registrere Transaksjoner'!$Q$8:$Q$1006,MATCH('Underlag HB'!A307,'5. Registrere Transaksjoner'!$B$8:$B$1006))</f>
        <v>0</v>
      </c>
      <c r="D307" s="307">
        <f>INDEX('5. Registrere Transaksjoner'!$D$8:$D$1006,MATCH('Underlag HB'!A307,'5. Registrere Transaksjoner'!$B$8:$B$1006))</f>
        <v>0</v>
      </c>
      <c r="E307" s="72" t="str">
        <f>IFERROR(INDEX(Kontoplan!$E$6:$E$1048576,MATCH(B307,Kontoplan!$D$6:$D$125,0)),"")</f>
        <v/>
      </c>
      <c r="F307" s="308">
        <f>INDEX('5. Registrere Transaksjoner'!$E$8:$E$1006,MATCH('Underlag HB'!A307,'5. Registrere Transaksjoner'!$B$8:$B$1006,0))</f>
        <v>0</v>
      </c>
      <c r="G307" s="72">
        <f>INDEX('5. Registrere Transaksjoner'!$F$8:$F$1006,MATCH('Underlag HB'!A307,'5. Registrere Transaksjoner'!$B$8:$B$1006,0))</f>
        <v>0</v>
      </c>
      <c r="H307" s="309" t="str">
        <f t="shared" si="4"/>
        <v/>
      </c>
      <c r="I307" s="310">
        <f>INDEX('5. Registrere Transaksjoner'!$H$8:$H$1006,MATCH('Underlag HB'!A307,'5. Registrere Transaksjoner'!$B$8:$B$1006,0))</f>
        <v>0</v>
      </c>
      <c r="J307" s="72"/>
      <c r="K307" s="72"/>
    </row>
    <row r="308" spans="1:11" x14ac:dyDescent="0.25">
      <c r="A308" s="116">
        <f>'5. Registrere Transaksjoner'!B314</f>
        <v>307</v>
      </c>
      <c r="B308" s="72">
        <f>INDEX('5. Registrere Transaksjoner'!$I$8:$I$1006,MATCH('Underlag HB'!A308,'5. Registrere Transaksjoner'!$B$8:$B$1006))</f>
        <v>0</v>
      </c>
      <c r="C308" s="72">
        <f>INDEX('5. Registrere Transaksjoner'!$Q$8:$Q$1006,MATCH('Underlag HB'!A308,'5. Registrere Transaksjoner'!$B$8:$B$1006))</f>
        <v>0</v>
      </c>
      <c r="D308" s="307">
        <f>INDEX('5. Registrere Transaksjoner'!$D$8:$D$1006,MATCH('Underlag HB'!A308,'5. Registrere Transaksjoner'!$B$8:$B$1006))</f>
        <v>0</v>
      </c>
      <c r="E308" s="72" t="str">
        <f>IFERROR(INDEX(Kontoplan!$E$6:$E$1048576,MATCH(B308,Kontoplan!$D$6:$D$125,0)),"")</f>
        <v/>
      </c>
      <c r="F308" s="308">
        <f>INDEX('5. Registrere Transaksjoner'!$E$8:$E$1006,MATCH('Underlag HB'!A308,'5. Registrere Transaksjoner'!$B$8:$B$1006,0))</f>
        <v>0</v>
      </c>
      <c r="G308" s="72">
        <f>INDEX('5. Registrere Transaksjoner'!$F$8:$F$1006,MATCH('Underlag HB'!A308,'5. Registrere Transaksjoner'!$B$8:$B$1006,0))</f>
        <v>0</v>
      </c>
      <c r="H308" s="309" t="str">
        <f t="shared" si="4"/>
        <v/>
      </c>
      <c r="I308" s="310">
        <f>INDEX('5. Registrere Transaksjoner'!$H$8:$H$1006,MATCH('Underlag HB'!A308,'5. Registrere Transaksjoner'!$B$8:$B$1006,0))</f>
        <v>0</v>
      </c>
      <c r="J308" s="72"/>
      <c r="K308" s="72"/>
    </row>
    <row r="309" spans="1:11" x14ac:dyDescent="0.25">
      <c r="A309" s="116">
        <f>'5. Registrere Transaksjoner'!B315</f>
        <v>308</v>
      </c>
      <c r="B309" s="72">
        <f>INDEX('5. Registrere Transaksjoner'!$I$8:$I$1006,MATCH('Underlag HB'!A309,'5. Registrere Transaksjoner'!$B$8:$B$1006))</f>
        <v>0</v>
      </c>
      <c r="C309" s="72">
        <f>INDEX('5. Registrere Transaksjoner'!$Q$8:$Q$1006,MATCH('Underlag HB'!A309,'5. Registrere Transaksjoner'!$B$8:$B$1006))</f>
        <v>0</v>
      </c>
      <c r="D309" s="307">
        <f>INDEX('5. Registrere Transaksjoner'!$D$8:$D$1006,MATCH('Underlag HB'!A309,'5. Registrere Transaksjoner'!$B$8:$B$1006))</f>
        <v>0</v>
      </c>
      <c r="E309" s="72" t="str">
        <f>IFERROR(INDEX(Kontoplan!$E$6:$E$1048576,MATCH(B309,Kontoplan!$D$6:$D$125,0)),"")</f>
        <v/>
      </c>
      <c r="F309" s="308">
        <f>INDEX('5. Registrere Transaksjoner'!$E$8:$E$1006,MATCH('Underlag HB'!A309,'5. Registrere Transaksjoner'!$B$8:$B$1006,0))</f>
        <v>0</v>
      </c>
      <c r="G309" s="72">
        <f>INDEX('5. Registrere Transaksjoner'!$F$8:$F$1006,MATCH('Underlag HB'!A309,'5. Registrere Transaksjoner'!$B$8:$B$1006,0))</f>
        <v>0</v>
      </c>
      <c r="H309" s="309" t="str">
        <f t="shared" si="4"/>
        <v/>
      </c>
      <c r="I309" s="310">
        <f>INDEX('5. Registrere Transaksjoner'!$H$8:$H$1006,MATCH('Underlag HB'!A309,'5. Registrere Transaksjoner'!$B$8:$B$1006,0))</f>
        <v>0</v>
      </c>
      <c r="J309" s="72"/>
      <c r="K309" s="72"/>
    </row>
    <row r="310" spans="1:11" x14ac:dyDescent="0.25">
      <c r="A310" s="116">
        <f>'5. Registrere Transaksjoner'!B316</f>
        <v>309</v>
      </c>
      <c r="B310" s="72">
        <f>INDEX('5. Registrere Transaksjoner'!$I$8:$I$1006,MATCH('Underlag HB'!A310,'5. Registrere Transaksjoner'!$B$8:$B$1006))</f>
        <v>0</v>
      </c>
      <c r="C310" s="72">
        <f>INDEX('5. Registrere Transaksjoner'!$Q$8:$Q$1006,MATCH('Underlag HB'!A310,'5. Registrere Transaksjoner'!$B$8:$B$1006))</f>
        <v>0</v>
      </c>
      <c r="D310" s="307">
        <f>INDEX('5. Registrere Transaksjoner'!$D$8:$D$1006,MATCH('Underlag HB'!A310,'5. Registrere Transaksjoner'!$B$8:$B$1006))</f>
        <v>0</v>
      </c>
      <c r="E310" s="72" t="str">
        <f>IFERROR(INDEX(Kontoplan!$E$6:$E$1048576,MATCH(B310,Kontoplan!$D$6:$D$125,0)),"")</f>
        <v/>
      </c>
      <c r="F310" s="308">
        <f>INDEX('5. Registrere Transaksjoner'!$E$8:$E$1006,MATCH('Underlag HB'!A310,'5. Registrere Transaksjoner'!$B$8:$B$1006,0))</f>
        <v>0</v>
      </c>
      <c r="G310" s="72">
        <f>INDEX('5. Registrere Transaksjoner'!$F$8:$F$1006,MATCH('Underlag HB'!A310,'5. Registrere Transaksjoner'!$B$8:$B$1006,0))</f>
        <v>0</v>
      </c>
      <c r="H310" s="309" t="str">
        <f t="shared" si="4"/>
        <v/>
      </c>
      <c r="I310" s="310">
        <f>INDEX('5. Registrere Transaksjoner'!$H$8:$H$1006,MATCH('Underlag HB'!A310,'5. Registrere Transaksjoner'!$B$8:$B$1006,0))</f>
        <v>0</v>
      </c>
      <c r="J310" s="72"/>
      <c r="K310" s="72"/>
    </row>
    <row r="311" spans="1:11" x14ac:dyDescent="0.25">
      <c r="A311" s="116">
        <f>'5. Registrere Transaksjoner'!B317</f>
        <v>310</v>
      </c>
      <c r="B311" s="72">
        <f>INDEX('5. Registrere Transaksjoner'!$I$8:$I$1006,MATCH('Underlag HB'!A311,'5. Registrere Transaksjoner'!$B$8:$B$1006))</f>
        <v>0</v>
      </c>
      <c r="C311" s="72">
        <f>INDEX('5. Registrere Transaksjoner'!$Q$8:$Q$1006,MATCH('Underlag HB'!A311,'5. Registrere Transaksjoner'!$B$8:$B$1006))</f>
        <v>0</v>
      </c>
      <c r="D311" s="307">
        <f>INDEX('5. Registrere Transaksjoner'!$D$8:$D$1006,MATCH('Underlag HB'!A311,'5. Registrere Transaksjoner'!$B$8:$B$1006))</f>
        <v>0</v>
      </c>
      <c r="E311" s="72" t="str">
        <f>IFERROR(INDEX(Kontoplan!$E$6:$E$1048576,MATCH(B311,Kontoplan!$D$6:$D$125,0)),"")</f>
        <v/>
      </c>
      <c r="F311" s="308">
        <f>INDEX('5. Registrere Transaksjoner'!$E$8:$E$1006,MATCH('Underlag HB'!A311,'5. Registrere Transaksjoner'!$B$8:$B$1006,0))</f>
        <v>0</v>
      </c>
      <c r="G311" s="72">
        <f>INDEX('5. Registrere Transaksjoner'!$F$8:$F$1006,MATCH('Underlag HB'!A311,'5. Registrere Transaksjoner'!$B$8:$B$1006,0))</f>
        <v>0</v>
      </c>
      <c r="H311" s="309" t="str">
        <f t="shared" si="4"/>
        <v/>
      </c>
      <c r="I311" s="310">
        <f>INDEX('5. Registrere Transaksjoner'!$H$8:$H$1006,MATCH('Underlag HB'!A311,'5. Registrere Transaksjoner'!$B$8:$B$1006,0))</f>
        <v>0</v>
      </c>
      <c r="J311" s="72"/>
      <c r="K311" s="72"/>
    </row>
    <row r="312" spans="1:11" x14ac:dyDescent="0.25">
      <c r="A312" s="116">
        <f>'5. Registrere Transaksjoner'!B318</f>
        <v>311</v>
      </c>
      <c r="B312" s="72">
        <f>INDEX('5. Registrere Transaksjoner'!$I$8:$I$1006,MATCH('Underlag HB'!A312,'5. Registrere Transaksjoner'!$B$8:$B$1006))</f>
        <v>0</v>
      </c>
      <c r="C312" s="72">
        <f>INDEX('5. Registrere Transaksjoner'!$Q$8:$Q$1006,MATCH('Underlag HB'!A312,'5. Registrere Transaksjoner'!$B$8:$B$1006))</f>
        <v>0</v>
      </c>
      <c r="D312" s="307">
        <f>INDEX('5. Registrere Transaksjoner'!$D$8:$D$1006,MATCH('Underlag HB'!A312,'5. Registrere Transaksjoner'!$B$8:$B$1006))</f>
        <v>0</v>
      </c>
      <c r="E312" s="72" t="str">
        <f>IFERROR(INDEX(Kontoplan!$E$6:$E$1048576,MATCH(B312,Kontoplan!$D$6:$D$125,0)),"")</f>
        <v/>
      </c>
      <c r="F312" s="308">
        <f>INDEX('5. Registrere Transaksjoner'!$E$8:$E$1006,MATCH('Underlag HB'!A312,'5. Registrere Transaksjoner'!$B$8:$B$1006,0))</f>
        <v>0</v>
      </c>
      <c r="G312" s="72">
        <f>INDEX('5. Registrere Transaksjoner'!$F$8:$F$1006,MATCH('Underlag HB'!A312,'5. Registrere Transaksjoner'!$B$8:$B$1006,0))</f>
        <v>0</v>
      </c>
      <c r="H312" s="309" t="str">
        <f t="shared" si="4"/>
        <v/>
      </c>
      <c r="I312" s="310">
        <f>INDEX('5. Registrere Transaksjoner'!$H$8:$H$1006,MATCH('Underlag HB'!A312,'5. Registrere Transaksjoner'!$B$8:$B$1006,0))</f>
        <v>0</v>
      </c>
      <c r="J312" s="72"/>
      <c r="K312" s="72"/>
    </row>
    <row r="313" spans="1:11" x14ac:dyDescent="0.25">
      <c r="A313" s="116">
        <f>'5. Registrere Transaksjoner'!B319</f>
        <v>312</v>
      </c>
      <c r="B313" s="72">
        <f>INDEX('5. Registrere Transaksjoner'!$I$8:$I$1006,MATCH('Underlag HB'!A313,'5. Registrere Transaksjoner'!$B$8:$B$1006))</f>
        <v>0</v>
      </c>
      <c r="C313" s="72">
        <f>INDEX('5. Registrere Transaksjoner'!$Q$8:$Q$1006,MATCH('Underlag HB'!A313,'5. Registrere Transaksjoner'!$B$8:$B$1006))</f>
        <v>0</v>
      </c>
      <c r="D313" s="307">
        <f>INDEX('5. Registrere Transaksjoner'!$D$8:$D$1006,MATCH('Underlag HB'!A313,'5. Registrere Transaksjoner'!$B$8:$B$1006))</f>
        <v>0</v>
      </c>
      <c r="E313" s="72" t="str">
        <f>IFERROR(INDEX(Kontoplan!$E$6:$E$1048576,MATCH(B313,Kontoplan!$D$6:$D$125,0)),"")</f>
        <v/>
      </c>
      <c r="F313" s="308">
        <f>INDEX('5. Registrere Transaksjoner'!$E$8:$E$1006,MATCH('Underlag HB'!A313,'5. Registrere Transaksjoner'!$B$8:$B$1006,0))</f>
        <v>0</v>
      </c>
      <c r="G313" s="72">
        <f>INDEX('5. Registrere Transaksjoner'!$F$8:$F$1006,MATCH('Underlag HB'!A313,'5. Registrere Transaksjoner'!$B$8:$B$1006,0))</f>
        <v>0</v>
      </c>
      <c r="H313" s="309" t="str">
        <f t="shared" si="4"/>
        <v/>
      </c>
      <c r="I313" s="310">
        <f>INDEX('5. Registrere Transaksjoner'!$H$8:$H$1006,MATCH('Underlag HB'!A313,'5. Registrere Transaksjoner'!$B$8:$B$1006,0))</f>
        <v>0</v>
      </c>
      <c r="J313" s="72"/>
      <c r="K313" s="72"/>
    </row>
    <row r="314" spans="1:11" x14ac:dyDescent="0.25">
      <c r="A314" s="116">
        <f>'5. Registrere Transaksjoner'!B320</f>
        <v>313</v>
      </c>
      <c r="B314" s="72">
        <f>INDEX('5. Registrere Transaksjoner'!$I$8:$I$1006,MATCH('Underlag HB'!A314,'5. Registrere Transaksjoner'!$B$8:$B$1006))</f>
        <v>0</v>
      </c>
      <c r="C314" s="72">
        <f>INDEX('5. Registrere Transaksjoner'!$Q$8:$Q$1006,MATCH('Underlag HB'!A314,'5. Registrere Transaksjoner'!$B$8:$B$1006))</f>
        <v>0</v>
      </c>
      <c r="D314" s="307">
        <f>INDEX('5. Registrere Transaksjoner'!$D$8:$D$1006,MATCH('Underlag HB'!A314,'5. Registrere Transaksjoner'!$B$8:$B$1006))</f>
        <v>0</v>
      </c>
      <c r="E314" s="72" t="str">
        <f>IFERROR(INDEX(Kontoplan!$E$6:$E$1048576,MATCH(B314,Kontoplan!$D$6:$D$125,0)),"")</f>
        <v/>
      </c>
      <c r="F314" s="308">
        <f>INDEX('5. Registrere Transaksjoner'!$E$8:$E$1006,MATCH('Underlag HB'!A314,'5. Registrere Transaksjoner'!$B$8:$B$1006,0))</f>
        <v>0</v>
      </c>
      <c r="G314" s="72">
        <f>INDEX('5. Registrere Transaksjoner'!$F$8:$F$1006,MATCH('Underlag HB'!A314,'5. Registrere Transaksjoner'!$B$8:$B$1006,0))</f>
        <v>0</v>
      </c>
      <c r="H314" s="309" t="str">
        <f t="shared" si="4"/>
        <v/>
      </c>
      <c r="I314" s="310">
        <f>INDEX('5. Registrere Transaksjoner'!$H$8:$H$1006,MATCH('Underlag HB'!A314,'5. Registrere Transaksjoner'!$B$8:$B$1006,0))</f>
        <v>0</v>
      </c>
      <c r="J314" s="72"/>
      <c r="K314" s="72"/>
    </row>
    <row r="315" spans="1:11" x14ac:dyDescent="0.25">
      <c r="A315" s="116">
        <f>'5. Registrere Transaksjoner'!B321</f>
        <v>314</v>
      </c>
      <c r="B315" s="72">
        <f>INDEX('5. Registrere Transaksjoner'!$I$8:$I$1006,MATCH('Underlag HB'!A315,'5. Registrere Transaksjoner'!$B$8:$B$1006))</f>
        <v>0</v>
      </c>
      <c r="C315" s="72">
        <f>INDEX('5. Registrere Transaksjoner'!$Q$8:$Q$1006,MATCH('Underlag HB'!A315,'5. Registrere Transaksjoner'!$B$8:$B$1006))</f>
        <v>0</v>
      </c>
      <c r="D315" s="307">
        <f>INDEX('5. Registrere Transaksjoner'!$D$8:$D$1006,MATCH('Underlag HB'!A315,'5. Registrere Transaksjoner'!$B$8:$B$1006))</f>
        <v>0</v>
      </c>
      <c r="E315" s="72" t="str">
        <f>IFERROR(INDEX(Kontoplan!$E$6:$E$1048576,MATCH(B315,Kontoplan!$D$6:$D$125,0)),"")</f>
        <v/>
      </c>
      <c r="F315" s="308">
        <f>INDEX('5. Registrere Transaksjoner'!$E$8:$E$1006,MATCH('Underlag HB'!A315,'5. Registrere Transaksjoner'!$B$8:$B$1006,0))</f>
        <v>0</v>
      </c>
      <c r="G315" s="72">
        <f>INDEX('5. Registrere Transaksjoner'!$F$8:$F$1006,MATCH('Underlag HB'!A315,'5. Registrere Transaksjoner'!$B$8:$B$1006,0))</f>
        <v>0</v>
      </c>
      <c r="H315" s="309" t="str">
        <f t="shared" si="4"/>
        <v/>
      </c>
      <c r="I315" s="310">
        <f>INDEX('5. Registrere Transaksjoner'!$H$8:$H$1006,MATCH('Underlag HB'!A315,'5. Registrere Transaksjoner'!$B$8:$B$1006,0))</f>
        <v>0</v>
      </c>
      <c r="J315" s="72"/>
      <c r="K315" s="72"/>
    </row>
    <row r="316" spans="1:11" x14ac:dyDescent="0.25">
      <c r="A316" s="116">
        <f>'5. Registrere Transaksjoner'!B322</f>
        <v>315</v>
      </c>
      <c r="B316" s="72">
        <f>INDEX('5. Registrere Transaksjoner'!$I$8:$I$1006,MATCH('Underlag HB'!A316,'5. Registrere Transaksjoner'!$B$8:$B$1006))</f>
        <v>0</v>
      </c>
      <c r="C316" s="72">
        <f>INDEX('5. Registrere Transaksjoner'!$Q$8:$Q$1006,MATCH('Underlag HB'!A316,'5. Registrere Transaksjoner'!$B$8:$B$1006))</f>
        <v>0</v>
      </c>
      <c r="D316" s="307">
        <f>INDEX('5. Registrere Transaksjoner'!$D$8:$D$1006,MATCH('Underlag HB'!A316,'5. Registrere Transaksjoner'!$B$8:$B$1006))</f>
        <v>0</v>
      </c>
      <c r="E316" s="72" t="str">
        <f>IFERROR(INDEX(Kontoplan!$E$6:$E$1048576,MATCH(B316,Kontoplan!$D$6:$D$125,0)),"")</f>
        <v/>
      </c>
      <c r="F316" s="308">
        <f>INDEX('5. Registrere Transaksjoner'!$E$8:$E$1006,MATCH('Underlag HB'!A316,'5. Registrere Transaksjoner'!$B$8:$B$1006,0))</f>
        <v>0</v>
      </c>
      <c r="G316" s="72">
        <f>INDEX('5. Registrere Transaksjoner'!$F$8:$F$1006,MATCH('Underlag HB'!A316,'5. Registrere Transaksjoner'!$B$8:$B$1006,0))</f>
        <v>0</v>
      </c>
      <c r="H316" s="309" t="str">
        <f t="shared" si="4"/>
        <v/>
      </c>
      <c r="I316" s="310">
        <f>INDEX('5. Registrere Transaksjoner'!$H$8:$H$1006,MATCH('Underlag HB'!A316,'5. Registrere Transaksjoner'!$B$8:$B$1006,0))</f>
        <v>0</v>
      </c>
      <c r="J316" s="72"/>
      <c r="K316" s="72"/>
    </row>
    <row r="317" spans="1:11" x14ac:dyDescent="0.25">
      <c r="A317" s="116">
        <f>'5. Registrere Transaksjoner'!B323</f>
        <v>316</v>
      </c>
      <c r="B317" s="72">
        <f>INDEX('5. Registrere Transaksjoner'!$I$8:$I$1006,MATCH('Underlag HB'!A317,'5. Registrere Transaksjoner'!$B$8:$B$1006))</f>
        <v>0</v>
      </c>
      <c r="C317" s="72">
        <f>INDEX('5. Registrere Transaksjoner'!$Q$8:$Q$1006,MATCH('Underlag HB'!A317,'5. Registrere Transaksjoner'!$B$8:$B$1006))</f>
        <v>0</v>
      </c>
      <c r="D317" s="307">
        <f>INDEX('5. Registrere Transaksjoner'!$D$8:$D$1006,MATCH('Underlag HB'!A317,'5. Registrere Transaksjoner'!$B$8:$B$1006))</f>
        <v>0</v>
      </c>
      <c r="E317" s="72" t="str">
        <f>IFERROR(INDEX(Kontoplan!$E$6:$E$1048576,MATCH(B317,Kontoplan!$D$6:$D$125,0)),"")</f>
        <v/>
      </c>
      <c r="F317" s="308">
        <f>INDEX('5. Registrere Transaksjoner'!$E$8:$E$1006,MATCH('Underlag HB'!A317,'5. Registrere Transaksjoner'!$B$8:$B$1006,0))</f>
        <v>0</v>
      </c>
      <c r="G317" s="72">
        <f>INDEX('5. Registrere Transaksjoner'!$F$8:$F$1006,MATCH('Underlag HB'!A317,'5. Registrere Transaksjoner'!$B$8:$B$1006,0))</f>
        <v>0</v>
      </c>
      <c r="H317" s="309" t="str">
        <f t="shared" si="4"/>
        <v/>
      </c>
      <c r="I317" s="310">
        <f>INDEX('5. Registrere Transaksjoner'!$H$8:$H$1006,MATCH('Underlag HB'!A317,'5. Registrere Transaksjoner'!$B$8:$B$1006,0))</f>
        <v>0</v>
      </c>
      <c r="J317" s="72"/>
      <c r="K317" s="72"/>
    </row>
    <row r="318" spans="1:11" x14ac:dyDescent="0.25">
      <c r="A318" s="116">
        <f>'5. Registrere Transaksjoner'!B324</f>
        <v>317</v>
      </c>
      <c r="B318" s="72">
        <f>INDEX('5. Registrere Transaksjoner'!$I$8:$I$1006,MATCH('Underlag HB'!A318,'5. Registrere Transaksjoner'!$B$8:$B$1006))</f>
        <v>0</v>
      </c>
      <c r="C318" s="72">
        <f>INDEX('5. Registrere Transaksjoner'!$Q$8:$Q$1006,MATCH('Underlag HB'!A318,'5. Registrere Transaksjoner'!$B$8:$B$1006))</f>
        <v>0</v>
      </c>
      <c r="D318" s="307">
        <f>INDEX('5. Registrere Transaksjoner'!$D$8:$D$1006,MATCH('Underlag HB'!A318,'5. Registrere Transaksjoner'!$B$8:$B$1006))</f>
        <v>0</v>
      </c>
      <c r="E318" s="72" t="str">
        <f>IFERROR(INDEX(Kontoplan!$E$6:$E$1048576,MATCH(B318,Kontoplan!$D$6:$D$125,0)),"")</f>
        <v/>
      </c>
      <c r="F318" s="308">
        <f>INDEX('5. Registrere Transaksjoner'!$E$8:$E$1006,MATCH('Underlag HB'!A318,'5. Registrere Transaksjoner'!$B$8:$B$1006,0))</f>
        <v>0</v>
      </c>
      <c r="G318" s="72">
        <f>INDEX('5. Registrere Transaksjoner'!$F$8:$F$1006,MATCH('Underlag HB'!A318,'5. Registrere Transaksjoner'!$B$8:$B$1006,0))</f>
        <v>0</v>
      </c>
      <c r="H318" s="309" t="str">
        <f t="shared" si="4"/>
        <v/>
      </c>
      <c r="I318" s="310">
        <f>INDEX('5. Registrere Transaksjoner'!$H$8:$H$1006,MATCH('Underlag HB'!A318,'5. Registrere Transaksjoner'!$B$8:$B$1006,0))</f>
        <v>0</v>
      </c>
      <c r="J318" s="72"/>
      <c r="K318" s="72"/>
    </row>
    <row r="319" spans="1:11" x14ac:dyDescent="0.25">
      <c r="A319" s="116">
        <f>'5. Registrere Transaksjoner'!B325</f>
        <v>318</v>
      </c>
      <c r="B319" s="72">
        <f>INDEX('5. Registrere Transaksjoner'!$I$8:$I$1006,MATCH('Underlag HB'!A319,'5. Registrere Transaksjoner'!$B$8:$B$1006))</f>
        <v>0</v>
      </c>
      <c r="C319" s="72">
        <f>INDEX('5. Registrere Transaksjoner'!$Q$8:$Q$1006,MATCH('Underlag HB'!A319,'5. Registrere Transaksjoner'!$B$8:$B$1006))</f>
        <v>0</v>
      </c>
      <c r="D319" s="307">
        <f>INDEX('5. Registrere Transaksjoner'!$D$8:$D$1006,MATCH('Underlag HB'!A319,'5. Registrere Transaksjoner'!$B$8:$B$1006))</f>
        <v>0</v>
      </c>
      <c r="E319" s="72" t="str">
        <f>IFERROR(INDEX(Kontoplan!$E$6:$E$1048576,MATCH(B319,Kontoplan!$D$6:$D$125,0)),"")</f>
        <v/>
      </c>
      <c r="F319" s="308">
        <f>INDEX('5. Registrere Transaksjoner'!$E$8:$E$1006,MATCH('Underlag HB'!A319,'5. Registrere Transaksjoner'!$B$8:$B$1006,0))</f>
        <v>0</v>
      </c>
      <c r="G319" s="72">
        <f>INDEX('5. Registrere Transaksjoner'!$F$8:$F$1006,MATCH('Underlag HB'!A319,'5. Registrere Transaksjoner'!$B$8:$B$1006,0))</f>
        <v>0</v>
      </c>
      <c r="H319" s="309" t="str">
        <f t="shared" si="4"/>
        <v/>
      </c>
      <c r="I319" s="310">
        <f>INDEX('5. Registrere Transaksjoner'!$H$8:$H$1006,MATCH('Underlag HB'!A319,'5. Registrere Transaksjoner'!$B$8:$B$1006,0))</f>
        <v>0</v>
      </c>
      <c r="J319" s="72"/>
      <c r="K319" s="72"/>
    </row>
    <row r="320" spans="1:11" x14ac:dyDescent="0.25">
      <c r="A320" s="116">
        <f>'5. Registrere Transaksjoner'!B326</f>
        <v>319</v>
      </c>
      <c r="B320" s="72">
        <f>INDEX('5. Registrere Transaksjoner'!$I$8:$I$1006,MATCH('Underlag HB'!A320,'5. Registrere Transaksjoner'!$B$8:$B$1006))</f>
        <v>0</v>
      </c>
      <c r="C320" s="72">
        <f>INDEX('5. Registrere Transaksjoner'!$Q$8:$Q$1006,MATCH('Underlag HB'!A320,'5. Registrere Transaksjoner'!$B$8:$B$1006))</f>
        <v>0</v>
      </c>
      <c r="D320" s="307">
        <f>INDEX('5. Registrere Transaksjoner'!$D$8:$D$1006,MATCH('Underlag HB'!A320,'5. Registrere Transaksjoner'!$B$8:$B$1006))</f>
        <v>0</v>
      </c>
      <c r="E320" s="72" t="str">
        <f>IFERROR(INDEX(Kontoplan!$E$6:$E$1048576,MATCH(B320,Kontoplan!$D$6:$D$125,0)),"")</f>
        <v/>
      </c>
      <c r="F320" s="308">
        <f>INDEX('5. Registrere Transaksjoner'!$E$8:$E$1006,MATCH('Underlag HB'!A320,'5. Registrere Transaksjoner'!$B$8:$B$1006,0))</f>
        <v>0</v>
      </c>
      <c r="G320" s="72">
        <f>INDEX('5. Registrere Transaksjoner'!$F$8:$F$1006,MATCH('Underlag HB'!A320,'5. Registrere Transaksjoner'!$B$8:$B$1006,0))</f>
        <v>0</v>
      </c>
      <c r="H320" s="309" t="str">
        <f t="shared" si="4"/>
        <v/>
      </c>
      <c r="I320" s="310">
        <f>INDEX('5. Registrere Transaksjoner'!$H$8:$H$1006,MATCH('Underlag HB'!A320,'5. Registrere Transaksjoner'!$B$8:$B$1006,0))</f>
        <v>0</v>
      </c>
      <c r="J320" s="72"/>
      <c r="K320" s="72"/>
    </row>
    <row r="321" spans="1:11" x14ac:dyDescent="0.25">
      <c r="A321" s="116">
        <f>'5. Registrere Transaksjoner'!B327</f>
        <v>320</v>
      </c>
      <c r="B321" s="72">
        <f>INDEX('5. Registrere Transaksjoner'!$I$8:$I$1006,MATCH('Underlag HB'!A321,'5. Registrere Transaksjoner'!$B$8:$B$1006))</f>
        <v>0</v>
      </c>
      <c r="C321" s="72">
        <f>INDEX('5. Registrere Transaksjoner'!$Q$8:$Q$1006,MATCH('Underlag HB'!A321,'5. Registrere Transaksjoner'!$B$8:$B$1006))</f>
        <v>0</v>
      </c>
      <c r="D321" s="307">
        <f>INDEX('5. Registrere Transaksjoner'!$D$8:$D$1006,MATCH('Underlag HB'!A321,'5. Registrere Transaksjoner'!$B$8:$B$1006))</f>
        <v>0</v>
      </c>
      <c r="E321" s="72" t="str">
        <f>IFERROR(INDEX(Kontoplan!$E$6:$E$1048576,MATCH(B321,Kontoplan!$D$6:$D$125,0)),"")</f>
        <v/>
      </c>
      <c r="F321" s="308">
        <f>INDEX('5. Registrere Transaksjoner'!$E$8:$E$1006,MATCH('Underlag HB'!A321,'5. Registrere Transaksjoner'!$B$8:$B$1006,0))</f>
        <v>0</v>
      </c>
      <c r="G321" s="72">
        <f>INDEX('5. Registrere Transaksjoner'!$F$8:$F$1006,MATCH('Underlag HB'!A321,'5. Registrere Transaksjoner'!$B$8:$B$1006,0))</f>
        <v>0</v>
      </c>
      <c r="H321" s="309" t="str">
        <f t="shared" si="4"/>
        <v/>
      </c>
      <c r="I321" s="310">
        <f>INDEX('5. Registrere Transaksjoner'!$H$8:$H$1006,MATCH('Underlag HB'!A321,'5. Registrere Transaksjoner'!$B$8:$B$1006,0))</f>
        <v>0</v>
      </c>
      <c r="J321" s="72"/>
      <c r="K321" s="72"/>
    </row>
    <row r="322" spans="1:11" x14ac:dyDescent="0.25">
      <c r="A322" s="116">
        <f>'5. Registrere Transaksjoner'!B328</f>
        <v>321</v>
      </c>
      <c r="B322" s="72">
        <f>INDEX('5. Registrere Transaksjoner'!$I$8:$I$1006,MATCH('Underlag HB'!A322,'5. Registrere Transaksjoner'!$B$8:$B$1006))</f>
        <v>0</v>
      </c>
      <c r="C322" s="72">
        <f>INDEX('5. Registrere Transaksjoner'!$Q$8:$Q$1006,MATCH('Underlag HB'!A322,'5. Registrere Transaksjoner'!$B$8:$B$1006))</f>
        <v>0</v>
      </c>
      <c r="D322" s="307">
        <f>INDEX('5. Registrere Transaksjoner'!$D$8:$D$1006,MATCH('Underlag HB'!A322,'5. Registrere Transaksjoner'!$B$8:$B$1006))</f>
        <v>0</v>
      </c>
      <c r="E322" s="72" t="str">
        <f>IFERROR(INDEX(Kontoplan!$E$6:$E$1048576,MATCH(B322,Kontoplan!$D$6:$D$125,0)),"")</f>
        <v/>
      </c>
      <c r="F322" s="308">
        <f>INDEX('5. Registrere Transaksjoner'!$E$8:$E$1006,MATCH('Underlag HB'!A322,'5. Registrere Transaksjoner'!$B$8:$B$1006,0))</f>
        <v>0</v>
      </c>
      <c r="G322" s="72">
        <f>INDEX('5. Registrere Transaksjoner'!$F$8:$F$1006,MATCH('Underlag HB'!A322,'5. Registrere Transaksjoner'!$B$8:$B$1006,0))</f>
        <v>0</v>
      </c>
      <c r="H322" s="309" t="str">
        <f t="shared" si="4"/>
        <v/>
      </c>
      <c r="I322" s="310">
        <f>INDEX('5. Registrere Transaksjoner'!$H$8:$H$1006,MATCH('Underlag HB'!A322,'5. Registrere Transaksjoner'!$B$8:$B$1006,0))</f>
        <v>0</v>
      </c>
      <c r="J322" s="72"/>
      <c r="K322" s="72"/>
    </row>
    <row r="323" spans="1:11" x14ac:dyDescent="0.25">
      <c r="A323" s="116">
        <f>'5. Registrere Transaksjoner'!B329</f>
        <v>322</v>
      </c>
      <c r="B323" s="72">
        <f>INDEX('5. Registrere Transaksjoner'!$I$8:$I$1006,MATCH('Underlag HB'!A323,'5. Registrere Transaksjoner'!$B$8:$B$1006))</f>
        <v>0</v>
      </c>
      <c r="C323" s="72">
        <f>INDEX('5. Registrere Transaksjoner'!$Q$8:$Q$1006,MATCH('Underlag HB'!A323,'5. Registrere Transaksjoner'!$B$8:$B$1006))</f>
        <v>0</v>
      </c>
      <c r="D323" s="307">
        <f>INDEX('5. Registrere Transaksjoner'!$D$8:$D$1006,MATCH('Underlag HB'!A323,'5. Registrere Transaksjoner'!$B$8:$B$1006))</f>
        <v>0</v>
      </c>
      <c r="E323" s="72" t="str">
        <f>IFERROR(INDEX(Kontoplan!$E$6:$E$1048576,MATCH(B323,Kontoplan!$D$6:$D$125,0)),"")</f>
        <v/>
      </c>
      <c r="F323" s="308">
        <f>INDEX('5. Registrere Transaksjoner'!$E$8:$E$1006,MATCH('Underlag HB'!A323,'5. Registrere Transaksjoner'!$B$8:$B$1006,0))</f>
        <v>0</v>
      </c>
      <c r="G323" s="72">
        <f>INDEX('5. Registrere Transaksjoner'!$F$8:$F$1006,MATCH('Underlag HB'!A323,'5. Registrere Transaksjoner'!$B$8:$B$1006,0))</f>
        <v>0</v>
      </c>
      <c r="H323" s="309" t="str">
        <f t="shared" ref="H323:H386" si="5">IF(I323=0,"",I323)</f>
        <v/>
      </c>
      <c r="I323" s="310">
        <f>INDEX('5. Registrere Transaksjoner'!$H$8:$H$1006,MATCH('Underlag HB'!A323,'5. Registrere Transaksjoner'!$B$8:$B$1006,0))</f>
        <v>0</v>
      </c>
      <c r="J323" s="72"/>
      <c r="K323" s="72"/>
    </row>
    <row r="324" spans="1:11" x14ac:dyDescent="0.25">
      <c r="A324" s="116">
        <f>'5. Registrere Transaksjoner'!B330</f>
        <v>323</v>
      </c>
      <c r="B324" s="72">
        <f>INDEX('5. Registrere Transaksjoner'!$I$8:$I$1006,MATCH('Underlag HB'!A324,'5. Registrere Transaksjoner'!$B$8:$B$1006))</f>
        <v>0</v>
      </c>
      <c r="C324" s="72">
        <f>INDEX('5. Registrere Transaksjoner'!$Q$8:$Q$1006,MATCH('Underlag HB'!A324,'5. Registrere Transaksjoner'!$B$8:$B$1006))</f>
        <v>0</v>
      </c>
      <c r="D324" s="307">
        <f>INDEX('5. Registrere Transaksjoner'!$D$8:$D$1006,MATCH('Underlag HB'!A324,'5. Registrere Transaksjoner'!$B$8:$B$1006))</f>
        <v>0</v>
      </c>
      <c r="E324" s="72" t="str">
        <f>IFERROR(INDEX(Kontoplan!$E$6:$E$1048576,MATCH(B324,Kontoplan!$D$6:$D$125,0)),"")</f>
        <v/>
      </c>
      <c r="F324" s="308">
        <f>INDEX('5. Registrere Transaksjoner'!$E$8:$E$1006,MATCH('Underlag HB'!A324,'5. Registrere Transaksjoner'!$B$8:$B$1006,0))</f>
        <v>0</v>
      </c>
      <c r="G324" s="72">
        <f>INDEX('5. Registrere Transaksjoner'!$F$8:$F$1006,MATCH('Underlag HB'!A324,'5. Registrere Transaksjoner'!$B$8:$B$1006,0))</f>
        <v>0</v>
      </c>
      <c r="H324" s="309" t="str">
        <f t="shared" si="5"/>
        <v/>
      </c>
      <c r="I324" s="310">
        <f>INDEX('5. Registrere Transaksjoner'!$H$8:$H$1006,MATCH('Underlag HB'!A324,'5. Registrere Transaksjoner'!$B$8:$B$1006,0))</f>
        <v>0</v>
      </c>
      <c r="J324" s="72"/>
      <c r="K324" s="72"/>
    </row>
    <row r="325" spans="1:11" x14ac:dyDescent="0.25">
      <c r="A325" s="116">
        <f>'5. Registrere Transaksjoner'!B331</f>
        <v>324</v>
      </c>
      <c r="B325" s="72">
        <f>INDEX('5. Registrere Transaksjoner'!$I$8:$I$1006,MATCH('Underlag HB'!A325,'5. Registrere Transaksjoner'!$B$8:$B$1006))</f>
        <v>0</v>
      </c>
      <c r="C325" s="72">
        <f>INDEX('5. Registrere Transaksjoner'!$Q$8:$Q$1006,MATCH('Underlag HB'!A325,'5. Registrere Transaksjoner'!$B$8:$B$1006))</f>
        <v>0</v>
      </c>
      <c r="D325" s="307">
        <f>INDEX('5. Registrere Transaksjoner'!$D$8:$D$1006,MATCH('Underlag HB'!A325,'5. Registrere Transaksjoner'!$B$8:$B$1006))</f>
        <v>0</v>
      </c>
      <c r="E325" s="72" t="str">
        <f>IFERROR(INDEX(Kontoplan!$E$6:$E$1048576,MATCH(B325,Kontoplan!$D$6:$D$125,0)),"")</f>
        <v/>
      </c>
      <c r="F325" s="308">
        <f>INDEX('5. Registrere Transaksjoner'!$E$8:$E$1006,MATCH('Underlag HB'!A325,'5. Registrere Transaksjoner'!$B$8:$B$1006,0))</f>
        <v>0</v>
      </c>
      <c r="G325" s="72">
        <f>INDEX('5. Registrere Transaksjoner'!$F$8:$F$1006,MATCH('Underlag HB'!A325,'5. Registrere Transaksjoner'!$B$8:$B$1006,0))</f>
        <v>0</v>
      </c>
      <c r="H325" s="309" t="str">
        <f t="shared" si="5"/>
        <v/>
      </c>
      <c r="I325" s="310">
        <f>INDEX('5. Registrere Transaksjoner'!$H$8:$H$1006,MATCH('Underlag HB'!A325,'5. Registrere Transaksjoner'!$B$8:$B$1006,0))</f>
        <v>0</v>
      </c>
      <c r="J325" s="72"/>
      <c r="K325" s="72"/>
    </row>
    <row r="326" spans="1:11" x14ac:dyDescent="0.25">
      <c r="A326" s="116">
        <f>'5. Registrere Transaksjoner'!B332</f>
        <v>325</v>
      </c>
      <c r="B326" s="72">
        <f>INDEX('5. Registrere Transaksjoner'!$I$8:$I$1006,MATCH('Underlag HB'!A326,'5. Registrere Transaksjoner'!$B$8:$B$1006))</f>
        <v>0</v>
      </c>
      <c r="C326" s="72">
        <f>INDEX('5. Registrere Transaksjoner'!$Q$8:$Q$1006,MATCH('Underlag HB'!A326,'5. Registrere Transaksjoner'!$B$8:$B$1006))</f>
        <v>0</v>
      </c>
      <c r="D326" s="307">
        <f>INDEX('5. Registrere Transaksjoner'!$D$8:$D$1006,MATCH('Underlag HB'!A326,'5. Registrere Transaksjoner'!$B$8:$B$1006))</f>
        <v>0</v>
      </c>
      <c r="E326" s="72" t="str">
        <f>IFERROR(INDEX(Kontoplan!$E$6:$E$1048576,MATCH(B326,Kontoplan!$D$6:$D$125,0)),"")</f>
        <v/>
      </c>
      <c r="F326" s="308">
        <f>INDEX('5. Registrere Transaksjoner'!$E$8:$E$1006,MATCH('Underlag HB'!A326,'5. Registrere Transaksjoner'!$B$8:$B$1006,0))</f>
        <v>0</v>
      </c>
      <c r="G326" s="72">
        <f>INDEX('5. Registrere Transaksjoner'!$F$8:$F$1006,MATCH('Underlag HB'!A326,'5. Registrere Transaksjoner'!$B$8:$B$1006,0))</f>
        <v>0</v>
      </c>
      <c r="H326" s="309" t="str">
        <f t="shared" si="5"/>
        <v/>
      </c>
      <c r="I326" s="310">
        <f>INDEX('5. Registrere Transaksjoner'!$H$8:$H$1006,MATCH('Underlag HB'!A326,'5. Registrere Transaksjoner'!$B$8:$B$1006,0))</f>
        <v>0</v>
      </c>
      <c r="J326" s="72"/>
      <c r="K326" s="72"/>
    </row>
    <row r="327" spans="1:11" x14ac:dyDescent="0.25">
      <c r="A327" s="116">
        <f>'5. Registrere Transaksjoner'!B333</f>
        <v>326</v>
      </c>
      <c r="B327" s="72">
        <f>INDEX('5. Registrere Transaksjoner'!$I$8:$I$1006,MATCH('Underlag HB'!A327,'5. Registrere Transaksjoner'!$B$8:$B$1006))</f>
        <v>0</v>
      </c>
      <c r="C327" s="72">
        <f>INDEX('5. Registrere Transaksjoner'!$Q$8:$Q$1006,MATCH('Underlag HB'!A327,'5. Registrere Transaksjoner'!$B$8:$B$1006))</f>
        <v>0</v>
      </c>
      <c r="D327" s="307">
        <f>INDEX('5. Registrere Transaksjoner'!$D$8:$D$1006,MATCH('Underlag HB'!A327,'5. Registrere Transaksjoner'!$B$8:$B$1006))</f>
        <v>0</v>
      </c>
      <c r="E327" s="72" t="str">
        <f>IFERROR(INDEX(Kontoplan!$E$6:$E$1048576,MATCH(B327,Kontoplan!$D$6:$D$125,0)),"")</f>
        <v/>
      </c>
      <c r="F327" s="308">
        <f>INDEX('5. Registrere Transaksjoner'!$E$8:$E$1006,MATCH('Underlag HB'!A327,'5. Registrere Transaksjoner'!$B$8:$B$1006,0))</f>
        <v>0</v>
      </c>
      <c r="G327" s="72">
        <f>INDEX('5. Registrere Transaksjoner'!$F$8:$F$1006,MATCH('Underlag HB'!A327,'5. Registrere Transaksjoner'!$B$8:$B$1006,0))</f>
        <v>0</v>
      </c>
      <c r="H327" s="309" t="str">
        <f t="shared" si="5"/>
        <v/>
      </c>
      <c r="I327" s="310">
        <f>INDEX('5. Registrere Transaksjoner'!$H$8:$H$1006,MATCH('Underlag HB'!A327,'5. Registrere Transaksjoner'!$B$8:$B$1006,0))</f>
        <v>0</v>
      </c>
      <c r="J327" s="72"/>
      <c r="K327" s="72"/>
    </row>
    <row r="328" spans="1:11" x14ac:dyDescent="0.25">
      <c r="A328" s="116">
        <f>'5. Registrere Transaksjoner'!B334</f>
        <v>327</v>
      </c>
      <c r="B328" s="72">
        <f>INDEX('5. Registrere Transaksjoner'!$I$8:$I$1006,MATCH('Underlag HB'!A328,'5. Registrere Transaksjoner'!$B$8:$B$1006))</f>
        <v>0</v>
      </c>
      <c r="C328" s="72">
        <f>INDEX('5. Registrere Transaksjoner'!$Q$8:$Q$1006,MATCH('Underlag HB'!A328,'5. Registrere Transaksjoner'!$B$8:$B$1006))</f>
        <v>0</v>
      </c>
      <c r="D328" s="307">
        <f>INDEX('5. Registrere Transaksjoner'!$D$8:$D$1006,MATCH('Underlag HB'!A328,'5. Registrere Transaksjoner'!$B$8:$B$1006))</f>
        <v>0</v>
      </c>
      <c r="E328" s="72" t="str">
        <f>IFERROR(INDEX(Kontoplan!$E$6:$E$1048576,MATCH(B328,Kontoplan!$D$6:$D$125,0)),"")</f>
        <v/>
      </c>
      <c r="F328" s="308">
        <f>INDEX('5. Registrere Transaksjoner'!$E$8:$E$1006,MATCH('Underlag HB'!A328,'5. Registrere Transaksjoner'!$B$8:$B$1006,0))</f>
        <v>0</v>
      </c>
      <c r="G328" s="72">
        <f>INDEX('5. Registrere Transaksjoner'!$F$8:$F$1006,MATCH('Underlag HB'!A328,'5. Registrere Transaksjoner'!$B$8:$B$1006,0))</f>
        <v>0</v>
      </c>
      <c r="H328" s="309" t="str">
        <f t="shared" si="5"/>
        <v/>
      </c>
      <c r="I328" s="310">
        <f>INDEX('5. Registrere Transaksjoner'!$H$8:$H$1006,MATCH('Underlag HB'!A328,'5. Registrere Transaksjoner'!$B$8:$B$1006,0))</f>
        <v>0</v>
      </c>
      <c r="J328" s="72"/>
      <c r="K328" s="72"/>
    </row>
    <row r="329" spans="1:11" x14ac:dyDescent="0.25">
      <c r="A329" s="116">
        <f>'5. Registrere Transaksjoner'!B335</f>
        <v>328</v>
      </c>
      <c r="B329" s="72">
        <f>INDEX('5. Registrere Transaksjoner'!$I$8:$I$1006,MATCH('Underlag HB'!A329,'5. Registrere Transaksjoner'!$B$8:$B$1006))</f>
        <v>0</v>
      </c>
      <c r="C329" s="72">
        <f>INDEX('5. Registrere Transaksjoner'!$Q$8:$Q$1006,MATCH('Underlag HB'!A329,'5. Registrere Transaksjoner'!$B$8:$B$1006))</f>
        <v>0</v>
      </c>
      <c r="D329" s="307">
        <f>INDEX('5. Registrere Transaksjoner'!$D$8:$D$1006,MATCH('Underlag HB'!A329,'5. Registrere Transaksjoner'!$B$8:$B$1006))</f>
        <v>0</v>
      </c>
      <c r="E329" s="72" t="str">
        <f>IFERROR(INDEX(Kontoplan!$E$6:$E$1048576,MATCH(B329,Kontoplan!$D$6:$D$125,0)),"")</f>
        <v/>
      </c>
      <c r="F329" s="308">
        <f>INDEX('5. Registrere Transaksjoner'!$E$8:$E$1006,MATCH('Underlag HB'!A329,'5. Registrere Transaksjoner'!$B$8:$B$1006,0))</f>
        <v>0</v>
      </c>
      <c r="G329" s="72">
        <f>INDEX('5. Registrere Transaksjoner'!$F$8:$F$1006,MATCH('Underlag HB'!A329,'5. Registrere Transaksjoner'!$B$8:$B$1006,0))</f>
        <v>0</v>
      </c>
      <c r="H329" s="309" t="str">
        <f t="shared" si="5"/>
        <v/>
      </c>
      <c r="I329" s="310">
        <f>INDEX('5. Registrere Transaksjoner'!$H$8:$H$1006,MATCH('Underlag HB'!A329,'5. Registrere Transaksjoner'!$B$8:$B$1006,0))</f>
        <v>0</v>
      </c>
      <c r="J329" s="72"/>
      <c r="K329" s="72"/>
    </row>
    <row r="330" spans="1:11" x14ac:dyDescent="0.25">
      <c r="A330" s="116">
        <f>'5. Registrere Transaksjoner'!B336</f>
        <v>329</v>
      </c>
      <c r="B330" s="72">
        <f>INDEX('5. Registrere Transaksjoner'!$I$8:$I$1006,MATCH('Underlag HB'!A330,'5. Registrere Transaksjoner'!$B$8:$B$1006))</f>
        <v>0</v>
      </c>
      <c r="C330" s="72">
        <f>INDEX('5. Registrere Transaksjoner'!$Q$8:$Q$1006,MATCH('Underlag HB'!A330,'5. Registrere Transaksjoner'!$B$8:$B$1006))</f>
        <v>0</v>
      </c>
      <c r="D330" s="307">
        <f>INDEX('5. Registrere Transaksjoner'!$D$8:$D$1006,MATCH('Underlag HB'!A330,'5. Registrere Transaksjoner'!$B$8:$B$1006))</f>
        <v>0</v>
      </c>
      <c r="E330" s="72" t="str">
        <f>IFERROR(INDEX(Kontoplan!$E$6:$E$1048576,MATCH(B330,Kontoplan!$D$6:$D$125,0)),"")</f>
        <v/>
      </c>
      <c r="F330" s="308">
        <f>INDEX('5. Registrere Transaksjoner'!$E$8:$E$1006,MATCH('Underlag HB'!A330,'5. Registrere Transaksjoner'!$B$8:$B$1006,0))</f>
        <v>0</v>
      </c>
      <c r="G330" s="72">
        <f>INDEX('5. Registrere Transaksjoner'!$F$8:$F$1006,MATCH('Underlag HB'!A330,'5. Registrere Transaksjoner'!$B$8:$B$1006,0))</f>
        <v>0</v>
      </c>
      <c r="H330" s="309" t="str">
        <f t="shared" si="5"/>
        <v/>
      </c>
      <c r="I330" s="310">
        <f>INDEX('5. Registrere Transaksjoner'!$H$8:$H$1006,MATCH('Underlag HB'!A330,'5. Registrere Transaksjoner'!$B$8:$B$1006,0))</f>
        <v>0</v>
      </c>
      <c r="J330" s="72"/>
      <c r="K330" s="72"/>
    </row>
    <row r="331" spans="1:11" x14ac:dyDescent="0.25">
      <c r="A331" s="116">
        <f>'5. Registrere Transaksjoner'!B337</f>
        <v>330</v>
      </c>
      <c r="B331" s="72">
        <f>INDEX('5. Registrere Transaksjoner'!$I$8:$I$1006,MATCH('Underlag HB'!A331,'5. Registrere Transaksjoner'!$B$8:$B$1006))</f>
        <v>0</v>
      </c>
      <c r="C331" s="72">
        <f>INDEX('5. Registrere Transaksjoner'!$Q$8:$Q$1006,MATCH('Underlag HB'!A331,'5. Registrere Transaksjoner'!$B$8:$B$1006))</f>
        <v>0</v>
      </c>
      <c r="D331" s="307">
        <f>INDEX('5. Registrere Transaksjoner'!$D$8:$D$1006,MATCH('Underlag HB'!A331,'5. Registrere Transaksjoner'!$B$8:$B$1006))</f>
        <v>0</v>
      </c>
      <c r="E331" s="72" t="str">
        <f>IFERROR(INDEX(Kontoplan!$E$6:$E$1048576,MATCH(B331,Kontoplan!$D$6:$D$125,0)),"")</f>
        <v/>
      </c>
      <c r="F331" s="308">
        <f>INDEX('5. Registrere Transaksjoner'!$E$8:$E$1006,MATCH('Underlag HB'!A331,'5. Registrere Transaksjoner'!$B$8:$B$1006,0))</f>
        <v>0</v>
      </c>
      <c r="G331" s="72">
        <f>INDEX('5. Registrere Transaksjoner'!$F$8:$F$1006,MATCH('Underlag HB'!A331,'5. Registrere Transaksjoner'!$B$8:$B$1006,0))</f>
        <v>0</v>
      </c>
      <c r="H331" s="309" t="str">
        <f t="shared" si="5"/>
        <v/>
      </c>
      <c r="I331" s="310">
        <f>INDEX('5. Registrere Transaksjoner'!$H$8:$H$1006,MATCH('Underlag HB'!A331,'5. Registrere Transaksjoner'!$B$8:$B$1006,0))</f>
        <v>0</v>
      </c>
      <c r="J331" s="72"/>
      <c r="K331" s="72"/>
    </row>
    <row r="332" spans="1:11" x14ac:dyDescent="0.25">
      <c r="A332" s="116">
        <f>'5. Registrere Transaksjoner'!B338</f>
        <v>331</v>
      </c>
      <c r="B332" s="72">
        <f>INDEX('5. Registrere Transaksjoner'!$I$8:$I$1006,MATCH('Underlag HB'!A332,'5. Registrere Transaksjoner'!$B$8:$B$1006))</f>
        <v>0</v>
      </c>
      <c r="C332" s="72">
        <f>INDEX('5. Registrere Transaksjoner'!$Q$8:$Q$1006,MATCH('Underlag HB'!A332,'5. Registrere Transaksjoner'!$B$8:$B$1006))</f>
        <v>0</v>
      </c>
      <c r="D332" s="307">
        <f>INDEX('5. Registrere Transaksjoner'!$D$8:$D$1006,MATCH('Underlag HB'!A332,'5. Registrere Transaksjoner'!$B$8:$B$1006))</f>
        <v>0</v>
      </c>
      <c r="E332" s="72" t="str">
        <f>IFERROR(INDEX(Kontoplan!$E$6:$E$1048576,MATCH(B332,Kontoplan!$D$6:$D$125,0)),"")</f>
        <v/>
      </c>
      <c r="F332" s="308">
        <f>INDEX('5. Registrere Transaksjoner'!$E$8:$E$1006,MATCH('Underlag HB'!A332,'5. Registrere Transaksjoner'!$B$8:$B$1006,0))</f>
        <v>0</v>
      </c>
      <c r="G332" s="72">
        <f>INDEX('5. Registrere Transaksjoner'!$F$8:$F$1006,MATCH('Underlag HB'!A332,'5. Registrere Transaksjoner'!$B$8:$B$1006,0))</f>
        <v>0</v>
      </c>
      <c r="H332" s="309" t="str">
        <f t="shared" si="5"/>
        <v/>
      </c>
      <c r="I332" s="310">
        <f>INDEX('5. Registrere Transaksjoner'!$H$8:$H$1006,MATCH('Underlag HB'!A332,'5. Registrere Transaksjoner'!$B$8:$B$1006,0))</f>
        <v>0</v>
      </c>
      <c r="J332" s="72"/>
      <c r="K332" s="72"/>
    </row>
    <row r="333" spans="1:11" x14ac:dyDescent="0.25">
      <c r="A333" s="116">
        <f>'5. Registrere Transaksjoner'!B339</f>
        <v>332</v>
      </c>
      <c r="B333" s="72">
        <f>INDEX('5. Registrere Transaksjoner'!$I$8:$I$1006,MATCH('Underlag HB'!A333,'5. Registrere Transaksjoner'!$B$8:$B$1006))</f>
        <v>0</v>
      </c>
      <c r="C333" s="72">
        <f>INDEX('5. Registrere Transaksjoner'!$Q$8:$Q$1006,MATCH('Underlag HB'!A333,'5. Registrere Transaksjoner'!$B$8:$B$1006))</f>
        <v>0</v>
      </c>
      <c r="D333" s="307">
        <f>INDEX('5. Registrere Transaksjoner'!$D$8:$D$1006,MATCH('Underlag HB'!A333,'5. Registrere Transaksjoner'!$B$8:$B$1006))</f>
        <v>0</v>
      </c>
      <c r="E333" s="72" t="str">
        <f>IFERROR(INDEX(Kontoplan!$E$6:$E$1048576,MATCH(B333,Kontoplan!$D$6:$D$125,0)),"")</f>
        <v/>
      </c>
      <c r="F333" s="308">
        <f>INDEX('5. Registrere Transaksjoner'!$E$8:$E$1006,MATCH('Underlag HB'!A333,'5. Registrere Transaksjoner'!$B$8:$B$1006,0))</f>
        <v>0</v>
      </c>
      <c r="G333" s="72">
        <f>INDEX('5. Registrere Transaksjoner'!$F$8:$F$1006,MATCH('Underlag HB'!A333,'5. Registrere Transaksjoner'!$B$8:$B$1006,0))</f>
        <v>0</v>
      </c>
      <c r="H333" s="309" t="str">
        <f t="shared" si="5"/>
        <v/>
      </c>
      <c r="I333" s="310">
        <f>INDEX('5. Registrere Transaksjoner'!$H$8:$H$1006,MATCH('Underlag HB'!A333,'5. Registrere Transaksjoner'!$B$8:$B$1006,0))</f>
        <v>0</v>
      </c>
      <c r="J333" s="72"/>
      <c r="K333" s="72"/>
    </row>
    <row r="334" spans="1:11" x14ac:dyDescent="0.25">
      <c r="A334" s="116">
        <f>'5. Registrere Transaksjoner'!B340</f>
        <v>333</v>
      </c>
      <c r="B334" s="72">
        <f>INDEX('5. Registrere Transaksjoner'!$I$8:$I$1006,MATCH('Underlag HB'!A334,'5. Registrere Transaksjoner'!$B$8:$B$1006))</f>
        <v>0</v>
      </c>
      <c r="C334" s="72">
        <f>INDEX('5. Registrere Transaksjoner'!$Q$8:$Q$1006,MATCH('Underlag HB'!A334,'5. Registrere Transaksjoner'!$B$8:$B$1006))</f>
        <v>0</v>
      </c>
      <c r="D334" s="307">
        <f>INDEX('5. Registrere Transaksjoner'!$D$8:$D$1006,MATCH('Underlag HB'!A334,'5. Registrere Transaksjoner'!$B$8:$B$1006))</f>
        <v>0</v>
      </c>
      <c r="E334" s="72" t="str">
        <f>IFERROR(INDEX(Kontoplan!$E$6:$E$1048576,MATCH(B334,Kontoplan!$D$6:$D$125,0)),"")</f>
        <v/>
      </c>
      <c r="F334" s="308">
        <f>INDEX('5. Registrere Transaksjoner'!$E$8:$E$1006,MATCH('Underlag HB'!A334,'5. Registrere Transaksjoner'!$B$8:$B$1006,0))</f>
        <v>0</v>
      </c>
      <c r="G334" s="72">
        <f>INDEX('5. Registrere Transaksjoner'!$F$8:$F$1006,MATCH('Underlag HB'!A334,'5. Registrere Transaksjoner'!$B$8:$B$1006,0))</f>
        <v>0</v>
      </c>
      <c r="H334" s="309" t="str">
        <f t="shared" si="5"/>
        <v/>
      </c>
      <c r="I334" s="310">
        <f>INDEX('5. Registrere Transaksjoner'!$H$8:$H$1006,MATCH('Underlag HB'!A334,'5. Registrere Transaksjoner'!$B$8:$B$1006,0))</f>
        <v>0</v>
      </c>
      <c r="J334" s="72"/>
      <c r="K334" s="72"/>
    </row>
    <row r="335" spans="1:11" x14ac:dyDescent="0.25">
      <c r="A335" s="116">
        <f>'5. Registrere Transaksjoner'!B341</f>
        <v>334</v>
      </c>
      <c r="B335" s="72">
        <f>INDEX('5. Registrere Transaksjoner'!$I$8:$I$1006,MATCH('Underlag HB'!A335,'5. Registrere Transaksjoner'!$B$8:$B$1006))</f>
        <v>0</v>
      </c>
      <c r="C335" s="72">
        <f>INDEX('5. Registrere Transaksjoner'!$Q$8:$Q$1006,MATCH('Underlag HB'!A335,'5. Registrere Transaksjoner'!$B$8:$B$1006))</f>
        <v>0</v>
      </c>
      <c r="D335" s="307">
        <f>INDEX('5. Registrere Transaksjoner'!$D$8:$D$1006,MATCH('Underlag HB'!A335,'5. Registrere Transaksjoner'!$B$8:$B$1006))</f>
        <v>0</v>
      </c>
      <c r="E335" s="72" t="str">
        <f>IFERROR(INDEX(Kontoplan!$E$6:$E$1048576,MATCH(B335,Kontoplan!$D$6:$D$125,0)),"")</f>
        <v/>
      </c>
      <c r="F335" s="308">
        <f>INDEX('5. Registrere Transaksjoner'!$E$8:$E$1006,MATCH('Underlag HB'!A335,'5. Registrere Transaksjoner'!$B$8:$B$1006,0))</f>
        <v>0</v>
      </c>
      <c r="G335" s="72">
        <f>INDEX('5. Registrere Transaksjoner'!$F$8:$F$1006,MATCH('Underlag HB'!A335,'5. Registrere Transaksjoner'!$B$8:$B$1006,0))</f>
        <v>0</v>
      </c>
      <c r="H335" s="309" t="str">
        <f t="shared" si="5"/>
        <v/>
      </c>
      <c r="I335" s="310">
        <f>INDEX('5. Registrere Transaksjoner'!$H$8:$H$1006,MATCH('Underlag HB'!A335,'5. Registrere Transaksjoner'!$B$8:$B$1006,0))</f>
        <v>0</v>
      </c>
      <c r="J335" s="72"/>
      <c r="K335" s="72"/>
    </row>
    <row r="336" spans="1:11" x14ac:dyDescent="0.25">
      <c r="A336" s="116">
        <f>'5. Registrere Transaksjoner'!B342</f>
        <v>335</v>
      </c>
      <c r="B336" s="72">
        <f>INDEX('5. Registrere Transaksjoner'!$I$8:$I$1006,MATCH('Underlag HB'!A336,'5. Registrere Transaksjoner'!$B$8:$B$1006))</f>
        <v>0</v>
      </c>
      <c r="C336" s="72">
        <f>INDEX('5. Registrere Transaksjoner'!$Q$8:$Q$1006,MATCH('Underlag HB'!A336,'5. Registrere Transaksjoner'!$B$8:$B$1006))</f>
        <v>0</v>
      </c>
      <c r="D336" s="307">
        <f>INDEX('5. Registrere Transaksjoner'!$D$8:$D$1006,MATCH('Underlag HB'!A336,'5. Registrere Transaksjoner'!$B$8:$B$1006))</f>
        <v>0</v>
      </c>
      <c r="E336" s="72" t="str">
        <f>IFERROR(INDEX(Kontoplan!$E$6:$E$1048576,MATCH(B336,Kontoplan!$D$6:$D$125,0)),"")</f>
        <v/>
      </c>
      <c r="F336" s="308">
        <f>INDEX('5. Registrere Transaksjoner'!$E$8:$E$1006,MATCH('Underlag HB'!A336,'5. Registrere Transaksjoner'!$B$8:$B$1006,0))</f>
        <v>0</v>
      </c>
      <c r="G336" s="72">
        <f>INDEX('5. Registrere Transaksjoner'!$F$8:$F$1006,MATCH('Underlag HB'!A336,'5. Registrere Transaksjoner'!$B$8:$B$1006,0))</f>
        <v>0</v>
      </c>
      <c r="H336" s="309" t="str">
        <f t="shared" si="5"/>
        <v/>
      </c>
      <c r="I336" s="310">
        <f>INDEX('5. Registrere Transaksjoner'!$H$8:$H$1006,MATCH('Underlag HB'!A336,'5. Registrere Transaksjoner'!$B$8:$B$1006,0))</f>
        <v>0</v>
      </c>
      <c r="J336" s="72"/>
      <c r="K336" s="72"/>
    </row>
    <row r="337" spans="1:11" x14ac:dyDescent="0.25">
      <c r="A337" s="116">
        <f>'5. Registrere Transaksjoner'!B343</f>
        <v>336</v>
      </c>
      <c r="B337" s="72">
        <f>INDEX('5. Registrere Transaksjoner'!$I$8:$I$1006,MATCH('Underlag HB'!A337,'5. Registrere Transaksjoner'!$B$8:$B$1006))</f>
        <v>0</v>
      </c>
      <c r="C337" s="72">
        <f>INDEX('5. Registrere Transaksjoner'!$Q$8:$Q$1006,MATCH('Underlag HB'!A337,'5. Registrere Transaksjoner'!$B$8:$B$1006))</f>
        <v>0</v>
      </c>
      <c r="D337" s="307">
        <f>INDEX('5. Registrere Transaksjoner'!$D$8:$D$1006,MATCH('Underlag HB'!A337,'5. Registrere Transaksjoner'!$B$8:$B$1006))</f>
        <v>0</v>
      </c>
      <c r="E337" s="72" t="str">
        <f>IFERROR(INDEX(Kontoplan!$E$6:$E$1048576,MATCH(B337,Kontoplan!$D$6:$D$125,0)),"")</f>
        <v/>
      </c>
      <c r="F337" s="308">
        <f>INDEX('5. Registrere Transaksjoner'!$E$8:$E$1006,MATCH('Underlag HB'!A337,'5. Registrere Transaksjoner'!$B$8:$B$1006,0))</f>
        <v>0</v>
      </c>
      <c r="G337" s="72">
        <f>INDEX('5. Registrere Transaksjoner'!$F$8:$F$1006,MATCH('Underlag HB'!A337,'5. Registrere Transaksjoner'!$B$8:$B$1006,0))</f>
        <v>0</v>
      </c>
      <c r="H337" s="309" t="str">
        <f t="shared" si="5"/>
        <v/>
      </c>
      <c r="I337" s="310">
        <f>INDEX('5. Registrere Transaksjoner'!$H$8:$H$1006,MATCH('Underlag HB'!A337,'5. Registrere Transaksjoner'!$B$8:$B$1006,0))</f>
        <v>0</v>
      </c>
      <c r="J337" s="72"/>
      <c r="K337" s="72"/>
    </row>
    <row r="338" spans="1:11" x14ac:dyDescent="0.25">
      <c r="A338" s="116">
        <f>'5. Registrere Transaksjoner'!B344</f>
        <v>337</v>
      </c>
      <c r="B338" s="72">
        <f>INDEX('5. Registrere Transaksjoner'!$I$8:$I$1006,MATCH('Underlag HB'!A338,'5. Registrere Transaksjoner'!$B$8:$B$1006))</f>
        <v>0</v>
      </c>
      <c r="C338" s="72">
        <f>INDEX('5. Registrere Transaksjoner'!$Q$8:$Q$1006,MATCH('Underlag HB'!A338,'5. Registrere Transaksjoner'!$B$8:$B$1006))</f>
        <v>0</v>
      </c>
      <c r="D338" s="307">
        <f>INDEX('5. Registrere Transaksjoner'!$D$8:$D$1006,MATCH('Underlag HB'!A338,'5. Registrere Transaksjoner'!$B$8:$B$1006))</f>
        <v>0</v>
      </c>
      <c r="E338" s="72" t="str">
        <f>IFERROR(INDEX(Kontoplan!$E$6:$E$1048576,MATCH(B338,Kontoplan!$D$6:$D$125,0)),"")</f>
        <v/>
      </c>
      <c r="F338" s="308">
        <f>INDEX('5. Registrere Transaksjoner'!$E$8:$E$1006,MATCH('Underlag HB'!A338,'5. Registrere Transaksjoner'!$B$8:$B$1006,0))</f>
        <v>0</v>
      </c>
      <c r="G338" s="72">
        <f>INDEX('5. Registrere Transaksjoner'!$F$8:$F$1006,MATCH('Underlag HB'!A338,'5. Registrere Transaksjoner'!$B$8:$B$1006,0))</f>
        <v>0</v>
      </c>
      <c r="H338" s="309" t="str">
        <f t="shared" si="5"/>
        <v/>
      </c>
      <c r="I338" s="310">
        <f>INDEX('5. Registrere Transaksjoner'!$H$8:$H$1006,MATCH('Underlag HB'!A338,'5. Registrere Transaksjoner'!$B$8:$B$1006,0))</f>
        <v>0</v>
      </c>
      <c r="J338" s="72"/>
      <c r="K338" s="72"/>
    </row>
    <row r="339" spans="1:11" x14ac:dyDescent="0.25">
      <c r="A339" s="116">
        <f>'5. Registrere Transaksjoner'!B345</f>
        <v>338</v>
      </c>
      <c r="B339" s="72">
        <f>INDEX('5. Registrere Transaksjoner'!$I$8:$I$1006,MATCH('Underlag HB'!A339,'5. Registrere Transaksjoner'!$B$8:$B$1006))</f>
        <v>0</v>
      </c>
      <c r="C339" s="72">
        <f>INDEX('5. Registrere Transaksjoner'!$Q$8:$Q$1006,MATCH('Underlag HB'!A339,'5. Registrere Transaksjoner'!$B$8:$B$1006))</f>
        <v>0</v>
      </c>
      <c r="D339" s="307">
        <f>INDEX('5. Registrere Transaksjoner'!$D$8:$D$1006,MATCH('Underlag HB'!A339,'5. Registrere Transaksjoner'!$B$8:$B$1006))</f>
        <v>0</v>
      </c>
      <c r="E339" s="72" t="str">
        <f>IFERROR(INDEX(Kontoplan!$E$6:$E$1048576,MATCH(B339,Kontoplan!$D$6:$D$125,0)),"")</f>
        <v/>
      </c>
      <c r="F339" s="308">
        <f>INDEX('5. Registrere Transaksjoner'!$E$8:$E$1006,MATCH('Underlag HB'!A339,'5. Registrere Transaksjoner'!$B$8:$B$1006,0))</f>
        <v>0</v>
      </c>
      <c r="G339" s="72">
        <f>INDEX('5. Registrere Transaksjoner'!$F$8:$F$1006,MATCH('Underlag HB'!A339,'5. Registrere Transaksjoner'!$B$8:$B$1006,0))</f>
        <v>0</v>
      </c>
      <c r="H339" s="309" t="str">
        <f t="shared" si="5"/>
        <v/>
      </c>
      <c r="I339" s="310">
        <f>INDEX('5. Registrere Transaksjoner'!$H$8:$H$1006,MATCH('Underlag HB'!A339,'5. Registrere Transaksjoner'!$B$8:$B$1006,0))</f>
        <v>0</v>
      </c>
      <c r="J339" s="72"/>
      <c r="K339" s="72"/>
    </row>
    <row r="340" spans="1:11" x14ac:dyDescent="0.25">
      <c r="A340" s="116">
        <f>'5. Registrere Transaksjoner'!B346</f>
        <v>339</v>
      </c>
      <c r="B340" s="72">
        <f>INDEX('5. Registrere Transaksjoner'!$I$8:$I$1006,MATCH('Underlag HB'!A340,'5. Registrere Transaksjoner'!$B$8:$B$1006))</f>
        <v>0</v>
      </c>
      <c r="C340" s="72">
        <f>INDEX('5. Registrere Transaksjoner'!$Q$8:$Q$1006,MATCH('Underlag HB'!A340,'5. Registrere Transaksjoner'!$B$8:$B$1006))</f>
        <v>0</v>
      </c>
      <c r="D340" s="307">
        <f>INDEX('5. Registrere Transaksjoner'!$D$8:$D$1006,MATCH('Underlag HB'!A340,'5. Registrere Transaksjoner'!$B$8:$B$1006))</f>
        <v>0</v>
      </c>
      <c r="E340" s="72" t="str">
        <f>IFERROR(INDEX(Kontoplan!$E$6:$E$1048576,MATCH(B340,Kontoplan!$D$6:$D$125,0)),"")</f>
        <v/>
      </c>
      <c r="F340" s="308">
        <f>INDEX('5. Registrere Transaksjoner'!$E$8:$E$1006,MATCH('Underlag HB'!A340,'5. Registrere Transaksjoner'!$B$8:$B$1006,0))</f>
        <v>0</v>
      </c>
      <c r="G340" s="72">
        <f>INDEX('5. Registrere Transaksjoner'!$F$8:$F$1006,MATCH('Underlag HB'!A340,'5. Registrere Transaksjoner'!$B$8:$B$1006,0))</f>
        <v>0</v>
      </c>
      <c r="H340" s="309" t="str">
        <f t="shared" si="5"/>
        <v/>
      </c>
      <c r="I340" s="310">
        <f>INDEX('5. Registrere Transaksjoner'!$H$8:$H$1006,MATCH('Underlag HB'!A340,'5. Registrere Transaksjoner'!$B$8:$B$1006,0))</f>
        <v>0</v>
      </c>
      <c r="J340" s="72"/>
      <c r="K340" s="72"/>
    </row>
    <row r="341" spans="1:11" x14ac:dyDescent="0.25">
      <c r="A341" s="116">
        <f>'5. Registrere Transaksjoner'!B347</f>
        <v>340</v>
      </c>
      <c r="B341" s="72">
        <f>INDEX('5. Registrere Transaksjoner'!$I$8:$I$1006,MATCH('Underlag HB'!A341,'5. Registrere Transaksjoner'!$B$8:$B$1006))</f>
        <v>0</v>
      </c>
      <c r="C341" s="72">
        <f>INDEX('5. Registrere Transaksjoner'!$Q$8:$Q$1006,MATCH('Underlag HB'!A341,'5. Registrere Transaksjoner'!$B$8:$B$1006))</f>
        <v>0</v>
      </c>
      <c r="D341" s="307">
        <f>INDEX('5. Registrere Transaksjoner'!$D$8:$D$1006,MATCH('Underlag HB'!A341,'5. Registrere Transaksjoner'!$B$8:$B$1006))</f>
        <v>0</v>
      </c>
      <c r="E341" s="72" t="str">
        <f>IFERROR(INDEX(Kontoplan!$E$6:$E$1048576,MATCH(B341,Kontoplan!$D$6:$D$125,0)),"")</f>
        <v/>
      </c>
      <c r="F341" s="308">
        <f>INDEX('5. Registrere Transaksjoner'!$E$8:$E$1006,MATCH('Underlag HB'!A341,'5. Registrere Transaksjoner'!$B$8:$B$1006,0))</f>
        <v>0</v>
      </c>
      <c r="G341" s="72">
        <f>INDEX('5. Registrere Transaksjoner'!$F$8:$F$1006,MATCH('Underlag HB'!A341,'5. Registrere Transaksjoner'!$B$8:$B$1006,0))</f>
        <v>0</v>
      </c>
      <c r="H341" s="309" t="str">
        <f t="shared" si="5"/>
        <v/>
      </c>
      <c r="I341" s="310">
        <f>INDEX('5. Registrere Transaksjoner'!$H$8:$H$1006,MATCH('Underlag HB'!A341,'5. Registrere Transaksjoner'!$B$8:$B$1006,0))</f>
        <v>0</v>
      </c>
      <c r="J341" s="72"/>
      <c r="K341" s="72"/>
    </row>
    <row r="342" spans="1:11" x14ac:dyDescent="0.25">
      <c r="A342" s="116">
        <f>'5. Registrere Transaksjoner'!B348</f>
        <v>341</v>
      </c>
      <c r="B342" s="72">
        <f>INDEX('5. Registrere Transaksjoner'!$I$8:$I$1006,MATCH('Underlag HB'!A342,'5. Registrere Transaksjoner'!$B$8:$B$1006))</f>
        <v>0</v>
      </c>
      <c r="C342" s="72">
        <f>INDEX('5. Registrere Transaksjoner'!$Q$8:$Q$1006,MATCH('Underlag HB'!A342,'5. Registrere Transaksjoner'!$B$8:$B$1006))</f>
        <v>0</v>
      </c>
      <c r="D342" s="307">
        <f>INDEX('5. Registrere Transaksjoner'!$D$8:$D$1006,MATCH('Underlag HB'!A342,'5. Registrere Transaksjoner'!$B$8:$B$1006))</f>
        <v>0</v>
      </c>
      <c r="E342" s="72" t="str">
        <f>IFERROR(INDEX(Kontoplan!$E$6:$E$1048576,MATCH(B342,Kontoplan!$D$6:$D$125,0)),"")</f>
        <v/>
      </c>
      <c r="F342" s="308">
        <f>INDEX('5. Registrere Transaksjoner'!$E$8:$E$1006,MATCH('Underlag HB'!A342,'5. Registrere Transaksjoner'!$B$8:$B$1006,0))</f>
        <v>0</v>
      </c>
      <c r="G342" s="72">
        <f>INDEX('5. Registrere Transaksjoner'!$F$8:$F$1006,MATCH('Underlag HB'!A342,'5. Registrere Transaksjoner'!$B$8:$B$1006,0))</f>
        <v>0</v>
      </c>
      <c r="H342" s="309" t="str">
        <f t="shared" si="5"/>
        <v/>
      </c>
      <c r="I342" s="310">
        <f>INDEX('5. Registrere Transaksjoner'!$H$8:$H$1006,MATCH('Underlag HB'!A342,'5. Registrere Transaksjoner'!$B$8:$B$1006,0))</f>
        <v>0</v>
      </c>
      <c r="J342" s="72"/>
      <c r="K342" s="72"/>
    </row>
    <row r="343" spans="1:11" x14ac:dyDescent="0.25">
      <c r="A343" s="116">
        <f>'5. Registrere Transaksjoner'!B349</f>
        <v>342</v>
      </c>
      <c r="B343" s="72">
        <f>INDEX('5. Registrere Transaksjoner'!$I$8:$I$1006,MATCH('Underlag HB'!A343,'5. Registrere Transaksjoner'!$B$8:$B$1006))</f>
        <v>0</v>
      </c>
      <c r="C343" s="72">
        <f>INDEX('5. Registrere Transaksjoner'!$Q$8:$Q$1006,MATCH('Underlag HB'!A343,'5. Registrere Transaksjoner'!$B$8:$B$1006))</f>
        <v>0</v>
      </c>
      <c r="D343" s="307">
        <f>INDEX('5. Registrere Transaksjoner'!$D$8:$D$1006,MATCH('Underlag HB'!A343,'5. Registrere Transaksjoner'!$B$8:$B$1006))</f>
        <v>0</v>
      </c>
      <c r="E343" s="72" t="str">
        <f>IFERROR(INDEX(Kontoplan!$E$6:$E$1048576,MATCH(B343,Kontoplan!$D$6:$D$125,0)),"")</f>
        <v/>
      </c>
      <c r="F343" s="308">
        <f>INDEX('5. Registrere Transaksjoner'!$E$8:$E$1006,MATCH('Underlag HB'!A343,'5. Registrere Transaksjoner'!$B$8:$B$1006,0))</f>
        <v>0</v>
      </c>
      <c r="G343" s="72">
        <f>INDEX('5. Registrere Transaksjoner'!$F$8:$F$1006,MATCH('Underlag HB'!A343,'5. Registrere Transaksjoner'!$B$8:$B$1006,0))</f>
        <v>0</v>
      </c>
      <c r="H343" s="309" t="str">
        <f t="shared" si="5"/>
        <v/>
      </c>
      <c r="I343" s="310">
        <f>INDEX('5. Registrere Transaksjoner'!$H$8:$H$1006,MATCH('Underlag HB'!A343,'5. Registrere Transaksjoner'!$B$8:$B$1006,0))</f>
        <v>0</v>
      </c>
      <c r="J343" s="72"/>
      <c r="K343" s="72"/>
    </row>
    <row r="344" spans="1:11" x14ac:dyDescent="0.25">
      <c r="A344" s="116">
        <f>'5. Registrere Transaksjoner'!B350</f>
        <v>343</v>
      </c>
      <c r="B344" s="72">
        <f>INDEX('5. Registrere Transaksjoner'!$I$8:$I$1006,MATCH('Underlag HB'!A344,'5. Registrere Transaksjoner'!$B$8:$B$1006))</f>
        <v>0</v>
      </c>
      <c r="C344" s="72">
        <f>INDEX('5. Registrere Transaksjoner'!$Q$8:$Q$1006,MATCH('Underlag HB'!A344,'5. Registrere Transaksjoner'!$B$8:$B$1006))</f>
        <v>0</v>
      </c>
      <c r="D344" s="307">
        <f>INDEX('5. Registrere Transaksjoner'!$D$8:$D$1006,MATCH('Underlag HB'!A344,'5. Registrere Transaksjoner'!$B$8:$B$1006))</f>
        <v>0</v>
      </c>
      <c r="E344" s="72" t="str">
        <f>IFERROR(INDEX(Kontoplan!$E$6:$E$1048576,MATCH(B344,Kontoplan!$D$6:$D$125,0)),"")</f>
        <v/>
      </c>
      <c r="F344" s="308">
        <f>INDEX('5. Registrere Transaksjoner'!$E$8:$E$1006,MATCH('Underlag HB'!A344,'5. Registrere Transaksjoner'!$B$8:$B$1006,0))</f>
        <v>0</v>
      </c>
      <c r="G344" s="72">
        <f>INDEX('5. Registrere Transaksjoner'!$F$8:$F$1006,MATCH('Underlag HB'!A344,'5. Registrere Transaksjoner'!$B$8:$B$1006,0))</f>
        <v>0</v>
      </c>
      <c r="H344" s="309" t="str">
        <f t="shared" si="5"/>
        <v/>
      </c>
      <c r="I344" s="310">
        <f>INDEX('5. Registrere Transaksjoner'!$H$8:$H$1006,MATCH('Underlag HB'!A344,'5. Registrere Transaksjoner'!$B$8:$B$1006,0))</f>
        <v>0</v>
      </c>
      <c r="J344" s="72"/>
      <c r="K344" s="72"/>
    </row>
    <row r="345" spans="1:11" x14ac:dyDescent="0.25">
      <c r="A345" s="116">
        <f>'5. Registrere Transaksjoner'!B351</f>
        <v>344</v>
      </c>
      <c r="B345" s="72">
        <f>INDEX('5. Registrere Transaksjoner'!$I$8:$I$1006,MATCH('Underlag HB'!A345,'5. Registrere Transaksjoner'!$B$8:$B$1006))</f>
        <v>0</v>
      </c>
      <c r="C345" s="72">
        <f>INDEX('5. Registrere Transaksjoner'!$Q$8:$Q$1006,MATCH('Underlag HB'!A345,'5. Registrere Transaksjoner'!$B$8:$B$1006))</f>
        <v>0</v>
      </c>
      <c r="D345" s="307">
        <f>INDEX('5. Registrere Transaksjoner'!$D$8:$D$1006,MATCH('Underlag HB'!A345,'5. Registrere Transaksjoner'!$B$8:$B$1006))</f>
        <v>0</v>
      </c>
      <c r="E345" s="72" t="str">
        <f>IFERROR(INDEX(Kontoplan!$E$6:$E$1048576,MATCH(B345,Kontoplan!$D$6:$D$125,0)),"")</f>
        <v/>
      </c>
      <c r="F345" s="308">
        <f>INDEX('5. Registrere Transaksjoner'!$E$8:$E$1006,MATCH('Underlag HB'!A345,'5. Registrere Transaksjoner'!$B$8:$B$1006,0))</f>
        <v>0</v>
      </c>
      <c r="G345" s="72">
        <f>INDEX('5. Registrere Transaksjoner'!$F$8:$F$1006,MATCH('Underlag HB'!A345,'5. Registrere Transaksjoner'!$B$8:$B$1006,0))</f>
        <v>0</v>
      </c>
      <c r="H345" s="309" t="str">
        <f t="shared" si="5"/>
        <v/>
      </c>
      <c r="I345" s="310">
        <f>INDEX('5. Registrere Transaksjoner'!$H$8:$H$1006,MATCH('Underlag HB'!A345,'5. Registrere Transaksjoner'!$B$8:$B$1006,0))</f>
        <v>0</v>
      </c>
      <c r="J345" s="72"/>
      <c r="K345" s="72"/>
    </row>
    <row r="346" spans="1:11" x14ac:dyDescent="0.25">
      <c r="A346" s="116">
        <f>'5. Registrere Transaksjoner'!B352</f>
        <v>345</v>
      </c>
      <c r="B346" s="72">
        <f>INDEX('5. Registrere Transaksjoner'!$I$8:$I$1006,MATCH('Underlag HB'!A346,'5. Registrere Transaksjoner'!$B$8:$B$1006))</f>
        <v>0</v>
      </c>
      <c r="C346" s="72">
        <f>INDEX('5. Registrere Transaksjoner'!$Q$8:$Q$1006,MATCH('Underlag HB'!A346,'5. Registrere Transaksjoner'!$B$8:$B$1006))</f>
        <v>0</v>
      </c>
      <c r="D346" s="307">
        <f>INDEX('5. Registrere Transaksjoner'!$D$8:$D$1006,MATCH('Underlag HB'!A346,'5. Registrere Transaksjoner'!$B$8:$B$1006))</f>
        <v>0</v>
      </c>
      <c r="E346" s="72" t="str">
        <f>IFERROR(INDEX(Kontoplan!$E$6:$E$1048576,MATCH(B346,Kontoplan!$D$6:$D$125,0)),"")</f>
        <v/>
      </c>
      <c r="F346" s="308">
        <f>INDEX('5. Registrere Transaksjoner'!$E$8:$E$1006,MATCH('Underlag HB'!A346,'5. Registrere Transaksjoner'!$B$8:$B$1006,0))</f>
        <v>0</v>
      </c>
      <c r="G346" s="72">
        <f>INDEX('5. Registrere Transaksjoner'!$F$8:$F$1006,MATCH('Underlag HB'!A346,'5. Registrere Transaksjoner'!$B$8:$B$1006,0))</f>
        <v>0</v>
      </c>
      <c r="H346" s="309" t="str">
        <f t="shared" si="5"/>
        <v/>
      </c>
      <c r="I346" s="310">
        <f>INDEX('5. Registrere Transaksjoner'!$H$8:$H$1006,MATCH('Underlag HB'!A346,'5. Registrere Transaksjoner'!$B$8:$B$1006,0))</f>
        <v>0</v>
      </c>
      <c r="J346" s="72"/>
      <c r="K346" s="72"/>
    </row>
    <row r="347" spans="1:11" x14ac:dyDescent="0.25">
      <c r="A347" s="116">
        <f>'5. Registrere Transaksjoner'!B353</f>
        <v>346</v>
      </c>
      <c r="B347" s="72">
        <f>INDEX('5. Registrere Transaksjoner'!$I$8:$I$1006,MATCH('Underlag HB'!A347,'5. Registrere Transaksjoner'!$B$8:$B$1006))</f>
        <v>0</v>
      </c>
      <c r="C347" s="72">
        <f>INDEX('5. Registrere Transaksjoner'!$Q$8:$Q$1006,MATCH('Underlag HB'!A347,'5. Registrere Transaksjoner'!$B$8:$B$1006))</f>
        <v>0</v>
      </c>
      <c r="D347" s="307">
        <f>INDEX('5. Registrere Transaksjoner'!$D$8:$D$1006,MATCH('Underlag HB'!A347,'5. Registrere Transaksjoner'!$B$8:$B$1006))</f>
        <v>0</v>
      </c>
      <c r="E347" s="72" t="str">
        <f>IFERROR(INDEX(Kontoplan!$E$6:$E$1048576,MATCH(B347,Kontoplan!$D$6:$D$125,0)),"")</f>
        <v/>
      </c>
      <c r="F347" s="308">
        <f>INDEX('5. Registrere Transaksjoner'!$E$8:$E$1006,MATCH('Underlag HB'!A347,'5. Registrere Transaksjoner'!$B$8:$B$1006,0))</f>
        <v>0</v>
      </c>
      <c r="G347" s="72">
        <f>INDEX('5. Registrere Transaksjoner'!$F$8:$F$1006,MATCH('Underlag HB'!A347,'5. Registrere Transaksjoner'!$B$8:$B$1006,0))</f>
        <v>0</v>
      </c>
      <c r="H347" s="309" t="str">
        <f t="shared" si="5"/>
        <v/>
      </c>
      <c r="I347" s="310">
        <f>INDEX('5. Registrere Transaksjoner'!$H$8:$H$1006,MATCH('Underlag HB'!A347,'5. Registrere Transaksjoner'!$B$8:$B$1006,0))</f>
        <v>0</v>
      </c>
      <c r="J347" s="72"/>
      <c r="K347" s="72"/>
    </row>
    <row r="348" spans="1:11" x14ac:dyDescent="0.25">
      <c r="A348" s="116">
        <f>'5. Registrere Transaksjoner'!B354</f>
        <v>347</v>
      </c>
      <c r="B348" s="72">
        <f>INDEX('5. Registrere Transaksjoner'!$I$8:$I$1006,MATCH('Underlag HB'!A348,'5. Registrere Transaksjoner'!$B$8:$B$1006))</f>
        <v>0</v>
      </c>
      <c r="C348" s="72">
        <f>INDEX('5. Registrere Transaksjoner'!$Q$8:$Q$1006,MATCH('Underlag HB'!A348,'5. Registrere Transaksjoner'!$B$8:$B$1006))</f>
        <v>0</v>
      </c>
      <c r="D348" s="307">
        <f>INDEX('5. Registrere Transaksjoner'!$D$8:$D$1006,MATCH('Underlag HB'!A348,'5. Registrere Transaksjoner'!$B$8:$B$1006))</f>
        <v>0</v>
      </c>
      <c r="E348" s="72" t="str">
        <f>IFERROR(INDEX(Kontoplan!$E$6:$E$1048576,MATCH(B348,Kontoplan!$D$6:$D$125,0)),"")</f>
        <v/>
      </c>
      <c r="F348" s="308">
        <f>INDEX('5. Registrere Transaksjoner'!$E$8:$E$1006,MATCH('Underlag HB'!A348,'5. Registrere Transaksjoner'!$B$8:$B$1006,0))</f>
        <v>0</v>
      </c>
      <c r="G348" s="72">
        <f>INDEX('5. Registrere Transaksjoner'!$F$8:$F$1006,MATCH('Underlag HB'!A348,'5. Registrere Transaksjoner'!$B$8:$B$1006,0))</f>
        <v>0</v>
      </c>
      <c r="H348" s="309" t="str">
        <f t="shared" si="5"/>
        <v/>
      </c>
      <c r="I348" s="310">
        <f>INDEX('5. Registrere Transaksjoner'!$H$8:$H$1006,MATCH('Underlag HB'!A348,'5. Registrere Transaksjoner'!$B$8:$B$1006,0))</f>
        <v>0</v>
      </c>
      <c r="J348" s="72"/>
      <c r="K348" s="72"/>
    </row>
    <row r="349" spans="1:11" x14ac:dyDescent="0.25">
      <c r="A349" s="116">
        <f>'5. Registrere Transaksjoner'!B355</f>
        <v>348</v>
      </c>
      <c r="B349" s="72">
        <f>INDEX('5. Registrere Transaksjoner'!$I$8:$I$1006,MATCH('Underlag HB'!A349,'5. Registrere Transaksjoner'!$B$8:$B$1006))</f>
        <v>0</v>
      </c>
      <c r="C349" s="72">
        <f>INDEX('5. Registrere Transaksjoner'!$Q$8:$Q$1006,MATCH('Underlag HB'!A349,'5. Registrere Transaksjoner'!$B$8:$B$1006))</f>
        <v>0</v>
      </c>
      <c r="D349" s="307">
        <f>INDEX('5. Registrere Transaksjoner'!$D$8:$D$1006,MATCH('Underlag HB'!A349,'5. Registrere Transaksjoner'!$B$8:$B$1006))</f>
        <v>0</v>
      </c>
      <c r="E349" s="72" t="str">
        <f>IFERROR(INDEX(Kontoplan!$E$6:$E$1048576,MATCH(B349,Kontoplan!$D$6:$D$125,0)),"")</f>
        <v/>
      </c>
      <c r="F349" s="308">
        <f>INDEX('5. Registrere Transaksjoner'!$E$8:$E$1006,MATCH('Underlag HB'!A349,'5. Registrere Transaksjoner'!$B$8:$B$1006,0))</f>
        <v>0</v>
      </c>
      <c r="G349" s="72">
        <f>INDEX('5. Registrere Transaksjoner'!$F$8:$F$1006,MATCH('Underlag HB'!A349,'5. Registrere Transaksjoner'!$B$8:$B$1006,0))</f>
        <v>0</v>
      </c>
      <c r="H349" s="309" t="str">
        <f t="shared" si="5"/>
        <v/>
      </c>
      <c r="I349" s="310">
        <f>INDEX('5. Registrere Transaksjoner'!$H$8:$H$1006,MATCH('Underlag HB'!A349,'5. Registrere Transaksjoner'!$B$8:$B$1006,0))</f>
        <v>0</v>
      </c>
      <c r="J349" s="72"/>
      <c r="K349" s="72"/>
    </row>
    <row r="350" spans="1:11" x14ac:dyDescent="0.25">
      <c r="A350" s="116">
        <f>'5. Registrere Transaksjoner'!B356</f>
        <v>349</v>
      </c>
      <c r="B350" s="72">
        <f>INDEX('5. Registrere Transaksjoner'!$I$8:$I$1006,MATCH('Underlag HB'!A350,'5. Registrere Transaksjoner'!$B$8:$B$1006))</f>
        <v>0</v>
      </c>
      <c r="C350" s="72">
        <f>INDEX('5. Registrere Transaksjoner'!$Q$8:$Q$1006,MATCH('Underlag HB'!A350,'5. Registrere Transaksjoner'!$B$8:$B$1006))</f>
        <v>0</v>
      </c>
      <c r="D350" s="307">
        <f>INDEX('5. Registrere Transaksjoner'!$D$8:$D$1006,MATCH('Underlag HB'!A350,'5. Registrere Transaksjoner'!$B$8:$B$1006))</f>
        <v>0</v>
      </c>
      <c r="E350" s="72" t="str">
        <f>IFERROR(INDEX(Kontoplan!$E$6:$E$1048576,MATCH(B350,Kontoplan!$D$6:$D$125,0)),"")</f>
        <v/>
      </c>
      <c r="F350" s="308">
        <f>INDEX('5. Registrere Transaksjoner'!$E$8:$E$1006,MATCH('Underlag HB'!A350,'5. Registrere Transaksjoner'!$B$8:$B$1006,0))</f>
        <v>0</v>
      </c>
      <c r="G350" s="72">
        <f>INDEX('5. Registrere Transaksjoner'!$F$8:$F$1006,MATCH('Underlag HB'!A350,'5. Registrere Transaksjoner'!$B$8:$B$1006,0))</f>
        <v>0</v>
      </c>
      <c r="H350" s="309" t="str">
        <f t="shared" si="5"/>
        <v/>
      </c>
      <c r="I350" s="310">
        <f>INDEX('5. Registrere Transaksjoner'!$H$8:$H$1006,MATCH('Underlag HB'!A350,'5. Registrere Transaksjoner'!$B$8:$B$1006,0))</f>
        <v>0</v>
      </c>
      <c r="J350" s="72"/>
      <c r="K350" s="72"/>
    </row>
    <row r="351" spans="1:11" x14ac:dyDescent="0.25">
      <c r="A351" s="116">
        <f>'5. Registrere Transaksjoner'!B357</f>
        <v>350</v>
      </c>
      <c r="B351" s="72">
        <f>INDEX('5. Registrere Transaksjoner'!$I$8:$I$1006,MATCH('Underlag HB'!A351,'5. Registrere Transaksjoner'!$B$8:$B$1006))</f>
        <v>0</v>
      </c>
      <c r="C351" s="72">
        <f>INDEX('5. Registrere Transaksjoner'!$Q$8:$Q$1006,MATCH('Underlag HB'!A351,'5. Registrere Transaksjoner'!$B$8:$B$1006))</f>
        <v>0</v>
      </c>
      <c r="D351" s="307">
        <f>INDEX('5. Registrere Transaksjoner'!$D$8:$D$1006,MATCH('Underlag HB'!A351,'5. Registrere Transaksjoner'!$B$8:$B$1006))</f>
        <v>0</v>
      </c>
      <c r="E351" s="72" t="str">
        <f>IFERROR(INDEX(Kontoplan!$E$6:$E$1048576,MATCH(B351,Kontoplan!$D$6:$D$125,0)),"")</f>
        <v/>
      </c>
      <c r="F351" s="308">
        <f>INDEX('5. Registrere Transaksjoner'!$E$8:$E$1006,MATCH('Underlag HB'!A351,'5. Registrere Transaksjoner'!$B$8:$B$1006,0))</f>
        <v>0</v>
      </c>
      <c r="G351" s="72">
        <f>INDEX('5. Registrere Transaksjoner'!$F$8:$F$1006,MATCH('Underlag HB'!A351,'5. Registrere Transaksjoner'!$B$8:$B$1006,0))</f>
        <v>0</v>
      </c>
      <c r="H351" s="309" t="str">
        <f t="shared" si="5"/>
        <v/>
      </c>
      <c r="I351" s="310">
        <f>INDEX('5. Registrere Transaksjoner'!$H$8:$H$1006,MATCH('Underlag HB'!A351,'5. Registrere Transaksjoner'!$B$8:$B$1006,0))</f>
        <v>0</v>
      </c>
      <c r="J351" s="72"/>
      <c r="K351" s="72"/>
    </row>
    <row r="352" spans="1:11" x14ac:dyDescent="0.25">
      <c r="A352" s="116">
        <f>'5. Registrere Transaksjoner'!B358</f>
        <v>351</v>
      </c>
      <c r="B352" s="72">
        <f>INDEX('5. Registrere Transaksjoner'!$I$8:$I$1006,MATCH('Underlag HB'!A352,'5. Registrere Transaksjoner'!$B$8:$B$1006))</f>
        <v>0</v>
      </c>
      <c r="C352" s="72">
        <f>INDEX('5. Registrere Transaksjoner'!$Q$8:$Q$1006,MATCH('Underlag HB'!A352,'5. Registrere Transaksjoner'!$B$8:$B$1006))</f>
        <v>0</v>
      </c>
      <c r="D352" s="307">
        <f>INDEX('5. Registrere Transaksjoner'!$D$8:$D$1006,MATCH('Underlag HB'!A352,'5. Registrere Transaksjoner'!$B$8:$B$1006))</f>
        <v>0</v>
      </c>
      <c r="E352" s="72" t="str">
        <f>IFERROR(INDEX(Kontoplan!$E$6:$E$1048576,MATCH(B352,Kontoplan!$D$6:$D$125,0)),"")</f>
        <v/>
      </c>
      <c r="F352" s="308">
        <f>INDEX('5. Registrere Transaksjoner'!$E$8:$E$1006,MATCH('Underlag HB'!A352,'5. Registrere Transaksjoner'!$B$8:$B$1006,0))</f>
        <v>0</v>
      </c>
      <c r="G352" s="72">
        <f>INDEX('5. Registrere Transaksjoner'!$F$8:$F$1006,MATCH('Underlag HB'!A352,'5. Registrere Transaksjoner'!$B$8:$B$1006,0))</f>
        <v>0</v>
      </c>
      <c r="H352" s="309" t="str">
        <f t="shared" si="5"/>
        <v/>
      </c>
      <c r="I352" s="310">
        <f>INDEX('5. Registrere Transaksjoner'!$H$8:$H$1006,MATCH('Underlag HB'!A352,'5. Registrere Transaksjoner'!$B$8:$B$1006,0))</f>
        <v>0</v>
      </c>
      <c r="J352" s="72"/>
      <c r="K352" s="72"/>
    </row>
    <row r="353" spans="1:11" x14ac:dyDescent="0.25">
      <c r="A353" s="116">
        <f>'5. Registrere Transaksjoner'!B359</f>
        <v>352</v>
      </c>
      <c r="B353" s="72">
        <f>INDEX('5. Registrere Transaksjoner'!$I$8:$I$1006,MATCH('Underlag HB'!A353,'5. Registrere Transaksjoner'!$B$8:$B$1006))</f>
        <v>0</v>
      </c>
      <c r="C353" s="72">
        <f>INDEX('5. Registrere Transaksjoner'!$Q$8:$Q$1006,MATCH('Underlag HB'!A353,'5. Registrere Transaksjoner'!$B$8:$B$1006))</f>
        <v>0</v>
      </c>
      <c r="D353" s="307">
        <f>INDEX('5. Registrere Transaksjoner'!$D$8:$D$1006,MATCH('Underlag HB'!A353,'5. Registrere Transaksjoner'!$B$8:$B$1006))</f>
        <v>0</v>
      </c>
      <c r="E353" s="72" t="str">
        <f>IFERROR(INDEX(Kontoplan!$E$6:$E$1048576,MATCH(B353,Kontoplan!$D$6:$D$125,0)),"")</f>
        <v/>
      </c>
      <c r="F353" s="308">
        <f>INDEX('5. Registrere Transaksjoner'!$E$8:$E$1006,MATCH('Underlag HB'!A353,'5. Registrere Transaksjoner'!$B$8:$B$1006,0))</f>
        <v>0</v>
      </c>
      <c r="G353" s="72">
        <f>INDEX('5. Registrere Transaksjoner'!$F$8:$F$1006,MATCH('Underlag HB'!A353,'5. Registrere Transaksjoner'!$B$8:$B$1006,0))</f>
        <v>0</v>
      </c>
      <c r="H353" s="309" t="str">
        <f t="shared" si="5"/>
        <v/>
      </c>
      <c r="I353" s="310">
        <f>INDEX('5. Registrere Transaksjoner'!$H$8:$H$1006,MATCH('Underlag HB'!A353,'5. Registrere Transaksjoner'!$B$8:$B$1006,0))</f>
        <v>0</v>
      </c>
      <c r="J353" s="72"/>
      <c r="K353" s="72"/>
    </row>
    <row r="354" spans="1:11" x14ac:dyDescent="0.25">
      <c r="A354" s="116">
        <f>'5. Registrere Transaksjoner'!B360</f>
        <v>353</v>
      </c>
      <c r="B354" s="72">
        <f>INDEX('5. Registrere Transaksjoner'!$I$8:$I$1006,MATCH('Underlag HB'!A354,'5. Registrere Transaksjoner'!$B$8:$B$1006))</f>
        <v>0</v>
      </c>
      <c r="C354" s="72">
        <f>INDEX('5. Registrere Transaksjoner'!$Q$8:$Q$1006,MATCH('Underlag HB'!A354,'5. Registrere Transaksjoner'!$B$8:$B$1006))</f>
        <v>0</v>
      </c>
      <c r="D354" s="307">
        <f>INDEX('5. Registrere Transaksjoner'!$D$8:$D$1006,MATCH('Underlag HB'!A354,'5. Registrere Transaksjoner'!$B$8:$B$1006))</f>
        <v>0</v>
      </c>
      <c r="E354" s="72" t="str">
        <f>IFERROR(INDEX(Kontoplan!$E$6:$E$1048576,MATCH(B354,Kontoplan!$D$6:$D$125,0)),"")</f>
        <v/>
      </c>
      <c r="F354" s="308">
        <f>INDEX('5. Registrere Transaksjoner'!$E$8:$E$1006,MATCH('Underlag HB'!A354,'5. Registrere Transaksjoner'!$B$8:$B$1006,0))</f>
        <v>0</v>
      </c>
      <c r="G354" s="72">
        <f>INDEX('5. Registrere Transaksjoner'!$F$8:$F$1006,MATCH('Underlag HB'!A354,'5. Registrere Transaksjoner'!$B$8:$B$1006,0))</f>
        <v>0</v>
      </c>
      <c r="H354" s="309" t="str">
        <f t="shared" si="5"/>
        <v/>
      </c>
      <c r="I354" s="310">
        <f>INDEX('5. Registrere Transaksjoner'!$H$8:$H$1006,MATCH('Underlag HB'!A354,'5. Registrere Transaksjoner'!$B$8:$B$1006,0))</f>
        <v>0</v>
      </c>
      <c r="J354" s="72"/>
      <c r="K354" s="72"/>
    </row>
    <row r="355" spans="1:11" x14ac:dyDescent="0.25">
      <c r="A355" s="116">
        <f>'5. Registrere Transaksjoner'!B361</f>
        <v>354</v>
      </c>
      <c r="B355" s="72">
        <f>INDEX('5. Registrere Transaksjoner'!$I$8:$I$1006,MATCH('Underlag HB'!A355,'5. Registrere Transaksjoner'!$B$8:$B$1006))</f>
        <v>0</v>
      </c>
      <c r="C355" s="72">
        <f>INDEX('5. Registrere Transaksjoner'!$Q$8:$Q$1006,MATCH('Underlag HB'!A355,'5. Registrere Transaksjoner'!$B$8:$B$1006))</f>
        <v>0</v>
      </c>
      <c r="D355" s="307">
        <f>INDEX('5. Registrere Transaksjoner'!$D$8:$D$1006,MATCH('Underlag HB'!A355,'5. Registrere Transaksjoner'!$B$8:$B$1006))</f>
        <v>0</v>
      </c>
      <c r="E355" s="72" t="str">
        <f>IFERROR(INDEX(Kontoplan!$E$6:$E$1048576,MATCH(B355,Kontoplan!$D$6:$D$125,0)),"")</f>
        <v/>
      </c>
      <c r="F355" s="308">
        <f>INDEX('5. Registrere Transaksjoner'!$E$8:$E$1006,MATCH('Underlag HB'!A355,'5. Registrere Transaksjoner'!$B$8:$B$1006,0))</f>
        <v>0</v>
      </c>
      <c r="G355" s="72">
        <f>INDEX('5. Registrere Transaksjoner'!$F$8:$F$1006,MATCH('Underlag HB'!A355,'5. Registrere Transaksjoner'!$B$8:$B$1006,0))</f>
        <v>0</v>
      </c>
      <c r="H355" s="309" t="str">
        <f t="shared" si="5"/>
        <v/>
      </c>
      <c r="I355" s="310">
        <f>INDEX('5. Registrere Transaksjoner'!$H$8:$H$1006,MATCH('Underlag HB'!A355,'5. Registrere Transaksjoner'!$B$8:$B$1006,0))</f>
        <v>0</v>
      </c>
      <c r="J355" s="72"/>
      <c r="K355" s="72"/>
    </row>
    <row r="356" spans="1:11" x14ac:dyDescent="0.25">
      <c r="A356" s="116">
        <f>'5. Registrere Transaksjoner'!B362</f>
        <v>355</v>
      </c>
      <c r="B356" s="72">
        <f>INDEX('5. Registrere Transaksjoner'!$I$8:$I$1006,MATCH('Underlag HB'!A356,'5. Registrere Transaksjoner'!$B$8:$B$1006))</f>
        <v>0</v>
      </c>
      <c r="C356" s="72">
        <f>INDEX('5. Registrere Transaksjoner'!$Q$8:$Q$1006,MATCH('Underlag HB'!A356,'5. Registrere Transaksjoner'!$B$8:$B$1006))</f>
        <v>0</v>
      </c>
      <c r="D356" s="307">
        <f>INDEX('5. Registrere Transaksjoner'!$D$8:$D$1006,MATCH('Underlag HB'!A356,'5. Registrere Transaksjoner'!$B$8:$B$1006))</f>
        <v>0</v>
      </c>
      <c r="E356" s="72" t="str">
        <f>IFERROR(INDEX(Kontoplan!$E$6:$E$1048576,MATCH(B356,Kontoplan!$D$6:$D$125,0)),"")</f>
        <v/>
      </c>
      <c r="F356" s="308">
        <f>INDEX('5. Registrere Transaksjoner'!$E$8:$E$1006,MATCH('Underlag HB'!A356,'5. Registrere Transaksjoner'!$B$8:$B$1006,0))</f>
        <v>0</v>
      </c>
      <c r="G356" s="72">
        <f>INDEX('5. Registrere Transaksjoner'!$F$8:$F$1006,MATCH('Underlag HB'!A356,'5. Registrere Transaksjoner'!$B$8:$B$1006,0))</f>
        <v>0</v>
      </c>
      <c r="H356" s="309" t="str">
        <f t="shared" si="5"/>
        <v/>
      </c>
      <c r="I356" s="310">
        <f>INDEX('5. Registrere Transaksjoner'!$H$8:$H$1006,MATCH('Underlag HB'!A356,'5. Registrere Transaksjoner'!$B$8:$B$1006,0))</f>
        <v>0</v>
      </c>
      <c r="J356" s="72"/>
      <c r="K356" s="72"/>
    </row>
    <row r="357" spans="1:11" x14ac:dyDescent="0.25">
      <c r="A357" s="116">
        <f>'5. Registrere Transaksjoner'!B363</f>
        <v>356</v>
      </c>
      <c r="B357" s="72">
        <f>INDEX('5. Registrere Transaksjoner'!$I$8:$I$1006,MATCH('Underlag HB'!A357,'5. Registrere Transaksjoner'!$B$8:$B$1006))</f>
        <v>0</v>
      </c>
      <c r="C357" s="72">
        <f>INDEX('5. Registrere Transaksjoner'!$Q$8:$Q$1006,MATCH('Underlag HB'!A357,'5. Registrere Transaksjoner'!$B$8:$B$1006))</f>
        <v>0</v>
      </c>
      <c r="D357" s="307">
        <f>INDEX('5. Registrere Transaksjoner'!$D$8:$D$1006,MATCH('Underlag HB'!A357,'5. Registrere Transaksjoner'!$B$8:$B$1006))</f>
        <v>0</v>
      </c>
      <c r="E357" s="72" t="str">
        <f>IFERROR(INDEX(Kontoplan!$E$6:$E$1048576,MATCH(B357,Kontoplan!$D$6:$D$125,0)),"")</f>
        <v/>
      </c>
      <c r="F357" s="308">
        <f>INDEX('5. Registrere Transaksjoner'!$E$8:$E$1006,MATCH('Underlag HB'!A357,'5. Registrere Transaksjoner'!$B$8:$B$1006,0))</f>
        <v>0</v>
      </c>
      <c r="G357" s="72">
        <f>INDEX('5. Registrere Transaksjoner'!$F$8:$F$1006,MATCH('Underlag HB'!A357,'5. Registrere Transaksjoner'!$B$8:$B$1006,0))</f>
        <v>0</v>
      </c>
      <c r="H357" s="309" t="str">
        <f t="shared" si="5"/>
        <v/>
      </c>
      <c r="I357" s="310">
        <f>INDEX('5. Registrere Transaksjoner'!$H$8:$H$1006,MATCH('Underlag HB'!A357,'5. Registrere Transaksjoner'!$B$8:$B$1006,0))</f>
        <v>0</v>
      </c>
      <c r="J357" s="72"/>
      <c r="K357" s="72"/>
    </row>
    <row r="358" spans="1:11" x14ac:dyDescent="0.25">
      <c r="A358" s="116">
        <f>'5. Registrere Transaksjoner'!B364</f>
        <v>357</v>
      </c>
      <c r="B358" s="72">
        <f>INDEX('5. Registrere Transaksjoner'!$I$8:$I$1006,MATCH('Underlag HB'!A358,'5. Registrere Transaksjoner'!$B$8:$B$1006))</f>
        <v>0</v>
      </c>
      <c r="C358" s="72">
        <f>INDEX('5. Registrere Transaksjoner'!$Q$8:$Q$1006,MATCH('Underlag HB'!A358,'5. Registrere Transaksjoner'!$B$8:$B$1006))</f>
        <v>0</v>
      </c>
      <c r="D358" s="307">
        <f>INDEX('5. Registrere Transaksjoner'!$D$8:$D$1006,MATCH('Underlag HB'!A358,'5. Registrere Transaksjoner'!$B$8:$B$1006))</f>
        <v>0</v>
      </c>
      <c r="E358" s="72" t="str">
        <f>IFERROR(INDEX(Kontoplan!$E$6:$E$1048576,MATCH(B358,Kontoplan!$D$6:$D$125,0)),"")</f>
        <v/>
      </c>
      <c r="F358" s="308">
        <f>INDEX('5. Registrere Transaksjoner'!$E$8:$E$1006,MATCH('Underlag HB'!A358,'5. Registrere Transaksjoner'!$B$8:$B$1006,0))</f>
        <v>0</v>
      </c>
      <c r="G358" s="72">
        <f>INDEX('5. Registrere Transaksjoner'!$F$8:$F$1006,MATCH('Underlag HB'!A358,'5. Registrere Transaksjoner'!$B$8:$B$1006,0))</f>
        <v>0</v>
      </c>
      <c r="H358" s="309" t="str">
        <f t="shared" si="5"/>
        <v/>
      </c>
      <c r="I358" s="310">
        <f>INDEX('5. Registrere Transaksjoner'!$H$8:$H$1006,MATCH('Underlag HB'!A358,'5. Registrere Transaksjoner'!$B$8:$B$1006,0))</f>
        <v>0</v>
      </c>
      <c r="J358" s="72"/>
      <c r="K358" s="72"/>
    </row>
    <row r="359" spans="1:11" x14ac:dyDescent="0.25">
      <c r="A359" s="116">
        <f>'5. Registrere Transaksjoner'!B365</f>
        <v>358</v>
      </c>
      <c r="B359" s="72">
        <f>INDEX('5. Registrere Transaksjoner'!$I$8:$I$1006,MATCH('Underlag HB'!A359,'5. Registrere Transaksjoner'!$B$8:$B$1006))</f>
        <v>0</v>
      </c>
      <c r="C359" s="72">
        <f>INDEX('5. Registrere Transaksjoner'!$Q$8:$Q$1006,MATCH('Underlag HB'!A359,'5. Registrere Transaksjoner'!$B$8:$B$1006))</f>
        <v>0</v>
      </c>
      <c r="D359" s="307">
        <f>INDEX('5. Registrere Transaksjoner'!$D$8:$D$1006,MATCH('Underlag HB'!A359,'5. Registrere Transaksjoner'!$B$8:$B$1006))</f>
        <v>0</v>
      </c>
      <c r="E359" s="72" t="str">
        <f>IFERROR(INDEX(Kontoplan!$E$6:$E$1048576,MATCH(B359,Kontoplan!$D$6:$D$125,0)),"")</f>
        <v/>
      </c>
      <c r="F359" s="308">
        <f>INDEX('5. Registrere Transaksjoner'!$E$8:$E$1006,MATCH('Underlag HB'!A359,'5. Registrere Transaksjoner'!$B$8:$B$1006,0))</f>
        <v>0</v>
      </c>
      <c r="G359" s="72">
        <f>INDEX('5. Registrere Transaksjoner'!$F$8:$F$1006,MATCH('Underlag HB'!A359,'5. Registrere Transaksjoner'!$B$8:$B$1006,0))</f>
        <v>0</v>
      </c>
      <c r="H359" s="309" t="str">
        <f t="shared" si="5"/>
        <v/>
      </c>
      <c r="I359" s="310">
        <f>INDEX('5. Registrere Transaksjoner'!$H$8:$H$1006,MATCH('Underlag HB'!A359,'5. Registrere Transaksjoner'!$B$8:$B$1006,0))</f>
        <v>0</v>
      </c>
      <c r="J359" s="72"/>
      <c r="K359" s="72"/>
    </row>
    <row r="360" spans="1:11" x14ac:dyDescent="0.25">
      <c r="A360" s="116">
        <f>'5. Registrere Transaksjoner'!B366</f>
        <v>359</v>
      </c>
      <c r="B360" s="72">
        <f>INDEX('5. Registrere Transaksjoner'!$I$8:$I$1006,MATCH('Underlag HB'!A360,'5. Registrere Transaksjoner'!$B$8:$B$1006))</f>
        <v>0</v>
      </c>
      <c r="C360" s="72">
        <f>INDEX('5. Registrere Transaksjoner'!$Q$8:$Q$1006,MATCH('Underlag HB'!A360,'5. Registrere Transaksjoner'!$B$8:$B$1006))</f>
        <v>0</v>
      </c>
      <c r="D360" s="307">
        <f>INDEX('5. Registrere Transaksjoner'!$D$8:$D$1006,MATCH('Underlag HB'!A360,'5. Registrere Transaksjoner'!$B$8:$B$1006))</f>
        <v>0</v>
      </c>
      <c r="E360" s="72" t="str">
        <f>IFERROR(INDEX(Kontoplan!$E$6:$E$1048576,MATCH(B360,Kontoplan!$D$6:$D$125,0)),"")</f>
        <v/>
      </c>
      <c r="F360" s="308">
        <f>INDEX('5. Registrere Transaksjoner'!$E$8:$E$1006,MATCH('Underlag HB'!A360,'5. Registrere Transaksjoner'!$B$8:$B$1006,0))</f>
        <v>0</v>
      </c>
      <c r="G360" s="72">
        <f>INDEX('5. Registrere Transaksjoner'!$F$8:$F$1006,MATCH('Underlag HB'!A360,'5. Registrere Transaksjoner'!$B$8:$B$1006,0))</f>
        <v>0</v>
      </c>
      <c r="H360" s="309" t="str">
        <f t="shared" si="5"/>
        <v/>
      </c>
      <c r="I360" s="310">
        <f>INDEX('5. Registrere Transaksjoner'!$H$8:$H$1006,MATCH('Underlag HB'!A360,'5. Registrere Transaksjoner'!$B$8:$B$1006,0))</f>
        <v>0</v>
      </c>
      <c r="J360" s="72"/>
      <c r="K360" s="72"/>
    </row>
    <row r="361" spans="1:11" x14ac:dyDescent="0.25">
      <c r="A361" s="116">
        <f>'5. Registrere Transaksjoner'!B367</f>
        <v>360</v>
      </c>
      <c r="B361" s="72">
        <f>INDEX('5. Registrere Transaksjoner'!$I$8:$I$1006,MATCH('Underlag HB'!A361,'5. Registrere Transaksjoner'!$B$8:$B$1006))</f>
        <v>0</v>
      </c>
      <c r="C361" s="72">
        <f>INDEX('5. Registrere Transaksjoner'!$Q$8:$Q$1006,MATCH('Underlag HB'!A361,'5. Registrere Transaksjoner'!$B$8:$B$1006))</f>
        <v>0</v>
      </c>
      <c r="D361" s="307">
        <f>INDEX('5. Registrere Transaksjoner'!$D$8:$D$1006,MATCH('Underlag HB'!A361,'5. Registrere Transaksjoner'!$B$8:$B$1006))</f>
        <v>0</v>
      </c>
      <c r="E361" s="72" t="str">
        <f>IFERROR(INDEX(Kontoplan!$E$6:$E$1048576,MATCH(B361,Kontoplan!$D$6:$D$125,0)),"")</f>
        <v/>
      </c>
      <c r="F361" s="308">
        <f>INDEX('5. Registrere Transaksjoner'!$E$8:$E$1006,MATCH('Underlag HB'!A361,'5. Registrere Transaksjoner'!$B$8:$B$1006,0))</f>
        <v>0</v>
      </c>
      <c r="G361" s="72">
        <f>INDEX('5. Registrere Transaksjoner'!$F$8:$F$1006,MATCH('Underlag HB'!A361,'5. Registrere Transaksjoner'!$B$8:$B$1006,0))</f>
        <v>0</v>
      </c>
      <c r="H361" s="309" t="str">
        <f t="shared" si="5"/>
        <v/>
      </c>
      <c r="I361" s="310">
        <f>INDEX('5. Registrere Transaksjoner'!$H$8:$H$1006,MATCH('Underlag HB'!A361,'5. Registrere Transaksjoner'!$B$8:$B$1006,0))</f>
        <v>0</v>
      </c>
      <c r="J361" s="72"/>
      <c r="K361" s="72"/>
    </row>
    <row r="362" spans="1:11" x14ac:dyDescent="0.25">
      <c r="A362" s="116">
        <f>'5. Registrere Transaksjoner'!B368</f>
        <v>361</v>
      </c>
      <c r="B362" s="72">
        <f>INDEX('5. Registrere Transaksjoner'!$I$8:$I$1006,MATCH('Underlag HB'!A362,'5. Registrere Transaksjoner'!$B$8:$B$1006))</f>
        <v>0</v>
      </c>
      <c r="C362" s="72">
        <f>INDEX('5. Registrere Transaksjoner'!$Q$8:$Q$1006,MATCH('Underlag HB'!A362,'5. Registrere Transaksjoner'!$B$8:$B$1006))</f>
        <v>0</v>
      </c>
      <c r="D362" s="307">
        <f>INDEX('5. Registrere Transaksjoner'!$D$8:$D$1006,MATCH('Underlag HB'!A362,'5. Registrere Transaksjoner'!$B$8:$B$1006))</f>
        <v>0</v>
      </c>
      <c r="E362" s="72" t="str">
        <f>IFERROR(INDEX(Kontoplan!$E$6:$E$1048576,MATCH(B362,Kontoplan!$D$6:$D$125,0)),"")</f>
        <v/>
      </c>
      <c r="F362" s="308">
        <f>INDEX('5. Registrere Transaksjoner'!$E$8:$E$1006,MATCH('Underlag HB'!A362,'5. Registrere Transaksjoner'!$B$8:$B$1006,0))</f>
        <v>0</v>
      </c>
      <c r="G362" s="72">
        <f>INDEX('5. Registrere Transaksjoner'!$F$8:$F$1006,MATCH('Underlag HB'!A362,'5. Registrere Transaksjoner'!$B$8:$B$1006,0))</f>
        <v>0</v>
      </c>
      <c r="H362" s="309" t="str">
        <f t="shared" si="5"/>
        <v/>
      </c>
      <c r="I362" s="310">
        <f>INDEX('5. Registrere Transaksjoner'!$H$8:$H$1006,MATCH('Underlag HB'!A362,'5. Registrere Transaksjoner'!$B$8:$B$1006,0))</f>
        <v>0</v>
      </c>
      <c r="J362" s="72"/>
      <c r="K362" s="72"/>
    </row>
    <row r="363" spans="1:11" x14ac:dyDescent="0.25">
      <c r="A363" s="116">
        <f>'5. Registrere Transaksjoner'!B369</f>
        <v>362</v>
      </c>
      <c r="B363" s="72">
        <f>INDEX('5. Registrere Transaksjoner'!$I$8:$I$1006,MATCH('Underlag HB'!A363,'5. Registrere Transaksjoner'!$B$8:$B$1006))</f>
        <v>0</v>
      </c>
      <c r="C363" s="72">
        <f>INDEX('5. Registrere Transaksjoner'!$Q$8:$Q$1006,MATCH('Underlag HB'!A363,'5. Registrere Transaksjoner'!$B$8:$B$1006))</f>
        <v>0</v>
      </c>
      <c r="D363" s="307">
        <f>INDEX('5. Registrere Transaksjoner'!$D$8:$D$1006,MATCH('Underlag HB'!A363,'5. Registrere Transaksjoner'!$B$8:$B$1006))</f>
        <v>0</v>
      </c>
      <c r="E363" s="72" t="str">
        <f>IFERROR(INDEX(Kontoplan!$E$6:$E$1048576,MATCH(B363,Kontoplan!$D$6:$D$125,0)),"")</f>
        <v/>
      </c>
      <c r="F363" s="308">
        <f>INDEX('5. Registrere Transaksjoner'!$E$8:$E$1006,MATCH('Underlag HB'!A363,'5. Registrere Transaksjoner'!$B$8:$B$1006,0))</f>
        <v>0</v>
      </c>
      <c r="G363" s="72">
        <f>INDEX('5. Registrere Transaksjoner'!$F$8:$F$1006,MATCH('Underlag HB'!A363,'5. Registrere Transaksjoner'!$B$8:$B$1006,0))</f>
        <v>0</v>
      </c>
      <c r="H363" s="309" t="str">
        <f t="shared" si="5"/>
        <v/>
      </c>
      <c r="I363" s="310">
        <f>INDEX('5. Registrere Transaksjoner'!$H$8:$H$1006,MATCH('Underlag HB'!A363,'5. Registrere Transaksjoner'!$B$8:$B$1006,0))</f>
        <v>0</v>
      </c>
      <c r="J363" s="72"/>
      <c r="K363" s="72"/>
    </row>
    <row r="364" spans="1:11" x14ac:dyDescent="0.25">
      <c r="A364" s="116">
        <f>'5. Registrere Transaksjoner'!B370</f>
        <v>363</v>
      </c>
      <c r="B364" s="72">
        <f>INDEX('5. Registrere Transaksjoner'!$I$8:$I$1006,MATCH('Underlag HB'!A364,'5. Registrere Transaksjoner'!$B$8:$B$1006))</f>
        <v>0</v>
      </c>
      <c r="C364" s="72">
        <f>INDEX('5. Registrere Transaksjoner'!$Q$8:$Q$1006,MATCH('Underlag HB'!A364,'5. Registrere Transaksjoner'!$B$8:$B$1006))</f>
        <v>0</v>
      </c>
      <c r="D364" s="307">
        <f>INDEX('5. Registrere Transaksjoner'!$D$8:$D$1006,MATCH('Underlag HB'!A364,'5. Registrere Transaksjoner'!$B$8:$B$1006))</f>
        <v>0</v>
      </c>
      <c r="E364" s="72" t="str">
        <f>IFERROR(INDEX(Kontoplan!$E$6:$E$1048576,MATCH(B364,Kontoplan!$D$6:$D$125,0)),"")</f>
        <v/>
      </c>
      <c r="F364" s="308">
        <f>INDEX('5. Registrere Transaksjoner'!$E$8:$E$1006,MATCH('Underlag HB'!A364,'5. Registrere Transaksjoner'!$B$8:$B$1006,0))</f>
        <v>0</v>
      </c>
      <c r="G364" s="72">
        <f>INDEX('5. Registrere Transaksjoner'!$F$8:$F$1006,MATCH('Underlag HB'!A364,'5. Registrere Transaksjoner'!$B$8:$B$1006,0))</f>
        <v>0</v>
      </c>
      <c r="H364" s="309" t="str">
        <f t="shared" si="5"/>
        <v/>
      </c>
      <c r="I364" s="310">
        <f>INDEX('5. Registrere Transaksjoner'!$H$8:$H$1006,MATCH('Underlag HB'!A364,'5. Registrere Transaksjoner'!$B$8:$B$1006,0))</f>
        <v>0</v>
      </c>
      <c r="J364" s="72"/>
      <c r="K364" s="72"/>
    </row>
    <row r="365" spans="1:11" x14ac:dyDescent="0.25">
      <c r="A365" s="116">
        <f>'5. Registrere Transaksjoner'!B371</f>
        <v>364</v>
      </c>
      <c r="B365" s="72">
        <f>INDEX('5. Registrere Transaksjoner'!$I$8:$I$1006,MATCH('Underlag HB'!A365,'5. Registrere Transaksjoner'!$B$8:$B$1006))</f>
        <v>0</v>
      </c>
      <c r="C365" s="72">
        <f>INDEX('5. Registrere Transaksjoner'!$Q$8:$Q$1006,MATCH('Underlag HB'!A365,'5. Registrere Transaksjoner'!$B$8:$B$1006))</f>
        <v>0</v>
      </c>
      <c r="D365" s="307">
        <f>INDEX('5. Registrere Transaksjoner'!$D$8:$D$1006,MATCH('Underlag HB'!A365,'5. Registrere Transaksjoner'!$B$8:$B$1006))</f>
        <v>0</v>
      </c>
      <c r="E365" s="72" t="str">
        <f>IFERROR(INDEX(Kontoplan!$E$6:$E$1048576,MATCH(B365,Kontoplan!$D$6:$D$125,0)),"")</f>
        <v/>
      </c>
      <c r="F365" s="308">
        <f>INDEX('5. Registrere Transaksjoner'!$E$8:$E$1006,MATCH('Underlag HB'!A365,'5. Registrere Transaksjoner'!$B$8:$B$1006,0))</f>
        <v>0</v>
      </c>
      <c r="G365" s="72">
        <f>INDEX('5. Registrere Transaksjoner'!$F$8:$F$1006,MATCH('Underlag HB'!A365,'5. Registrere Transaksjoner'!$B$8:$B$1006,0))</f>
        <v>0</v>
      </c>
      <c r="H365" s="309" t="str">
        <f t="shared" si="5"/>
        <v/>
      </c>
      <c r="I365" s="310">
        <f>INDEX('5. Registrere Transaksjoner'!$H$8:$H$1006,MATCH('Underlag HB'!A365,'5. Registrere Transaksjoner'!$B$8:$B$1006,0))</f>
        <v>0</v>
      </c>
      <c r="J365" s="72"/>
      <c r="K365" s="72"/>
    </row>
    <row r="366" spans="1:11" x14ac:dyDescent="0.25">
      <c r="A366" s="116">
        <f>'5. Registrere Transaksjoner'!B372</f>
        <v>365</v>
      </c>
      <c r="B366" s="72">
        <f>INDEX('5. Registrere Transaksjoner'!$I$8:$I$1006,MATCH('Underlag HB'!A366,'5. Registrere Transaksjoner'!$B$8:$B$1006))</f>
        <v>0</v>
      </c>
      <c r="C366" s="72">
        <f>INDEX('5. Registrere Transaksjoner'!$Q$8:$Q$1006,MATCH('Underlag HB'!A366,'5. Registrere Transaksjoner'!$B$8:$B$1006))</f>
        <v>0</v>
      </c>
      <c r="D366" s="307">
        <f>INDEX('5. Registrere Transaksjoner'!$D$8:$D$1006,MATCH('Underlag HB'!A366,'5. Registrere Transaksjoner'!$B$8:$B$1006))</f>
        <v>0</v>
      </c>
      <c r="E366" s="72" t="str">
        <f>IFERROR(INDEX(Kontoplan!$E$6:$E$1048576,MATCH(B366,Kontoplan!$D$6:$D$125,0)),"")</f>
        <v/>
      </c>
      <c r="F366" s="308">
        <f>INDEX('5. Registrere Transaksjoner'!$E$8:$E$1006,MATCH('Underlag HB'!A366,'5. Registrere Transaksjoner'!$B$8:$B$1006,0))</f>
        <v>0</v>
      </c>
      <c r="G366" s="72">
        <f>INDEX('5. Registrere Transaksjoner'!$F$8:$F$1006,MATCH('Underlag HB'!A366,'5. Registrere Transaksjoner'!$B$8:$B$1006,0))</f>
        <v>0</v>
      </c>
      <c r="H366" s="309" t="str">
        <f t="shared" si="5"/>
        <v/>
      </c>
      <c r="I366" s="310">
        <f>INDEX('5. Registrere Transaksjoner'!$H$8:$H$1006,MATCH('Underlag HB'!A366,'5. Registrere Transaksjoner'!$B$8:$B$1006,0))</f>
        <v>0</v>
      </c>
      <c r="J366" s="72"/>
      <c r="K366" s="72"/>
    </row>
    <row r="367" spans="1:11" x14ac:dyDescent="0.25">
      <c r="A367" s="116">
        <f>'5. Registrere Transaksjoner'!B373</f>
        <v>366</v>
      </c>
      <c r="B367" s="72">
        <f>INDEX('5. Registrere Transaksjoner'!$I$8:$I$1006,MATCH('Underlag HB'!A367,'5. Registrere Transaksjoner'!$B$8:$B$1006))</f>
        <v>0</v>
      </c>
      <c r="C367" s="72">
        <f>INDEX('5. Registrere Transaksjoner'!$Q$8:$Q$1006,MATCH('Underlag HB'!A367,'5. Registrere Transaksjoner'!$B$8:$B$1006))</f>
        <v>0</v>
      </c>
      <c r="D367" s="307">
        <f>INDEX('5. Registrere Transaksjoner'!$D$8:$D$1006,MATCH('Underlag HB'!A367,'5. Registrere Transaksjoner'!$B$8:$B$1006))</f>
        <v>0</v>
      </c>
      <c r="E367" s="72" t="str">
        <f>IFERROR(INDEX(Kontoplan!$E$6:$E$1048576,MATCH(B367,Kontoplan!$D$6:$D$125,0)),"")</f>
        <v/>
      </c>
      <c r="F367" s="308">
        <f>INDEX('5. Registrere Transaksjoner'!$E$8:$E$1006,MATCH('Underlag HB'!A367,'5. Registrere Transaksjoner'!$B$8:$B$1006,0))</f>
        <v>0</v>
      </c>
      <c r="G367" s="72">
        <f>INDEX('5. Registrere Transaksjoner'!$F$8:$F$1006,MATCH('Underlag HB'!A367,'5. Registrere Transaksjoner'!$B$8:$B$1006,0))</f>
        <v>0</v>
      </c>
      <c r="H367" s="309" t="str">
        <f t="shared" si="5"/>
        <v/>
      </c>
      <c r="I367" s="310">
        <f>INDEX('5. Registrere Transaksjoner'!$H$8:$H$1006,MATCH('Underlag HB'!A367,'5. Registrere Transaksjoner'!$B$8:$B$1006,0))</f>
        <v>0</v>
      </c>
      <c r="J367" s="72"/>
      <c r="K367" s="72"/>
    </row>
    <row r="368" spans="1:11" x14ac:dyDescent="0.25">
      <c r="A368" s="116">
        <f>'5. Registrere Transaksjoner'!B374</f>
        <v>367</v>
      </c>
      <c r="B368" s="72">
        <f>INDEX('5. Registrere Transaksjoner'!$I$8:$I$1006,MATCH('Underlag HB'!A368,'5. Registrere Transaksjoner'!$B$8:$B$1006))</f>
        <v>0</v>
      </c>
      <c r="C368" s="72">
        <f>INDEX('5. Registrere Transaksjoner'!$Q$8:$Q$1006,MATCH('Underlag HB'!A368,'5. Registrere Transaksjoner'!$B$8:$B$1006))</f>
        <v>0</v>
      </c>
      <c r="D368" s="307">
        <f>INDEX('5. Registrere Transaksjoner'!$D$8:$D$1006,MATCH('Underlag HB'!A368,'5. Registrere Transaksjoner'!$B$8:$B$1006))</f>
        <v>0</v>
      </c>
      <c r="E368" s="72" t="str">
        <f>IFERROR(INDEX(Kontoplan!$E$6:$E$1048576,MATCH(B368,Kontoplan!$D$6:$D$125,0)),"")</f>
        <v/>
      </c>
      <c r="F368" s="308">
        <f>INDEX('5. Registrere Transaksjoner'!$E$8:$E$1006,MATCH('Underlag HB'!A368,'5. Registrere Transaksjoner'!$B$8:$B$1006,0))</f>
        <v>0</v>
      </c>
      <c r="G368" s="72">
        <f>INDEX('5. Registrere Transaksjoner'!$F$8:$F$1006,MATCH('Underlag HB'!A368,'5. Registrere Transaksjoner'!$B$8:$B$1006,0))</f>
        <v>0</v>
      </c>
      <c r="H368" s="309" t="str">
        <f t="shared" si="5"/>
        <v/>
      </c>
      <c r="I368" s="310">
        <f>INDEX('5. Registrere Transaksjoner'!$H$8:$H$1006,MATCH('Underlag HB'!A368,'5. Registrere Transaksjoner'!$B$8:$B$1006,0))</f>
        <v>0</v>
      </c>
      <c r="J368" s="72"/>
      <c r="K368" s="72"/>
    </row>
    <row r="369" spans="1:11" x14ac:dyDescent="0.25">
      <c r="A369" s="116">
        <f>'5. Registrere Transaksjoner'!B375</f>
        <v>368</v>
      </c>
      <c r="B369" s="72">
        <f>INDEX('5. Registrere Transaksjoner'!$I$8:$I$1006,MATCH('Underlag HB'!A369,'5. Registrere Transaksjoner'!$B$8:$B$1006))</f>
        <v>0</v>
      </c>
      <c r="C369" s="72">
        <f>INDEX('5. Registrere Transaksjoner'!$Q$8:$Q$1006,MATCH('Underlag HB'!A369,'5. Registrere Transaksjoner'!$B$8:$B$1006))</f>
        <v>0</v>
      </c>
      <c r="D369" s="307">
        <f>INDEX('5. Registrere Transaksjoner'!$D$8:$D$1006,MATCH('Underlag HB'!A369,'5. Registrere Transaksjoner'!$B$8:$B$1006))</f>
        <v>0</v>
      </c>
      <c r="E369" s="72" t="str">
        <f>IFERROR(INDEX(Kontoplan!$E$6:$E$1048576,MATCH(B369,Kontoplan!$D$6:$D$125,0)),"")</f>
        <v/>
      </c>
      <c r="F369" s="308">
        <f>INDEX('5. Registrere Transaksjoner'!$E$8:$E$1006,MATCH('Underlag HB'!A369,'5. Registrere Transaksjoner'!$B$8:$B$1006,0))</f>
        <v>0</v>
      </c>
      <c r="G369" s="72">
        <f>INDEX('5. Registrere Transaksjoner'!$F$8:$F$1006,MATCH('Underlag HB'!A369,'5. Registrere Transaksjoner'!$B$8:$B$1006,0))</f>
        <v>0</v>
      </c>
      <c r="H369" s="309" t="str">
        <f t="shared" si="5"/>
        <v/>
      </c>
      <c r="I369" s="310">
        <f>INDEX('5. Registrere Transaksjoner'!$H$8:$H$1006,MATCH('Underlag HB'!A369,'5. Registrere Transaksjoner'!$B$8:$B$1006,0))</f>
        <v>0</v>
      </c>
      <c r="J369" s="72"/>
      <c r="K369" s="72"/>
    </row>
    <row r="370" spans="1:11" x14ac:dyDescent="0.25">
      <c r="A370" s="116">
        <f>'5. Registrere Transaksjoner'!B376</f>
        <v>369</v>
      </c>
      <c r="B370" s="72">
        <f>INDEX('5. Registrere Transaksjoner'!$I$8:$I$1006,MATCH('Underlag HB'!A370,'5. Registrere Transaksjoner'!$B$8:$B$1006))</f>
        <v>0</v>
      </c>
      <c r="C370" s="72">
        <f>INDEX('5. Registrere Transaksjoner'!$Q$8:$Q$1006,MATCH('Underlag HB'!A370,'5. Registrere Transaksjoner'!$B$8:$B$1006))</f>
        <v>0</v>
      </c>
      <c r="D370" s="307">
        <f>INDEX('5. Registrere Transaksjoner'!$D$8:$D$1006,MATCH('Underlag HB'!A370,'5. Registrere Transaksjoner'!$B$8:$B$1006))</f>
        <v>0</v>
      </c>
      <c r="E370" s="72" t="str">
        <f>IFERROR(INDEX(Kontoplan!$E$6:$E$1048576,MATCH(B370,Kontoplan!$D$6:$D$125,0)),"")</f>
        <v/>
      </c>
      <c r="F370" s="308">
        <f>INDEX('5. Registrere Transaksjoner'!$E$8:$E$1006,MATCH('Underlag HB'!A370,'5. Registrere Transaksjoner'!$B$8:$B$1006,0))</f>
        <v>0</v>
      </c>
      <c r="G370" s="72">
        <f>INDEX('5. Registrere Transaksjoner'!$F$8:$F$1006,MATCH('Underlag HB'!A370,'5. Registrere Transaksjoner'!$B$8:$B$1006,0))</f>
        <v>0</v>
      </c>
      <c r="H370" s="309" t="str">
        <f t="shared" si="5"/>
        <v/>
      </c>
      <c r="I370" s="310">
        <f>INDEX('5. Registrere Transaksjoner'!$H$8:$H$1006,MATCH('Underlag HB'!A370,'5. Registrere Transaksjoner'!$B$8:$B$1006,0))</f>
        <v>0</v>
      </c>
      <c r="J370" s="72"/>
      <c r="K370" s="72"/>
    </row>
    <row r="371" spans="1:11" x14ac:dyDescent="0.25">
      <c r="A371" s="116">
        <f>'5. Registrere Transaksjoner'!B377</f>
        <v>370</v>
      </c>
      <c r="B371" s="72">
        <f>INDEX('5. Registrere Transaksjoner'!$I$8:$I$1006,MATCH('Underlag HB'!A371,'5. Registrere Transaksjoner'!$B$8:$B$1006))</f>
        <v>0</v>
      </c>
      <c r="C371" s="72">
        <f>INDEX('5. Registrere Transaksjoner'!$Q$8:$Q$1006,MATCH('Underlag HB'!A371,'5. Registrere Transaksjoner'!$B$8:$B$1006))</f>
        <v>0</v>
      </c>
      <c r="D371" s="307">
        <f>INDEX('5. Registrere Transaksjoner'!$D$8:$D$1006,MATCH('Underlag HB'!A371,'5. Registrere Transaksjoner'!$B$8:$B$1006))</f>
        <v>0</v>
      </c>
      <c r="E371" s="72" t="str">
        <f>IFERROR(INDEX(Kontoplan!$E$6:$E$1048576,MATCH(B371,Kontoplan!$D$6:$D$125,0)),"")</f>
        <v/>
      </c>
      <c r="F371" s="308">
        <f>INDEX('5. Registrere Transaksjoner'!$E$8:$E$1006,MATCH('Underlag HB'!A371,'5. Registrere Transaksjoner'!$B$8:$B$1006,0))</f>
        <v>0</v>
      </c>
      <c r="G371" s="72">
        <f>INDEX('5. Registrere Transaksjoner'!$F$8:$F$1006,MATCH('Underlag HB'!A371,'5. Registrere Transaksjoner'!$B$8:$B$1006,0))</f>
        <v>0</v>
      </c>
      <c r="H371" s="309" t="str">
        <f t="shared" si="5"/>
        <v/>
      </c>
      <c r="I371" s="310">
        <f>INDEX('5. Registrere Transaksjoner'!$H$8:$H$1006,MATCH('Underlag HB'!A371,'5. Registrere Transaksjoner'!$B$8:$B$1006,0))</f>
        <v>0</v>
      </c>
      <c r="J371" s="72"/>
      <c r="K371" s="72"/>
    </row>
    <row r="372" spans="1:11" x14ac:dyDescent="0.25">
      <c r="A372" s="116">
        <f>'5. Registrere Transaksjoner'!B378</f>
        <v>371</v>
      </c>
      <c r="B372" s="72">
        <f>INDEX('5. Registrere Transaksjoner'!$I$8:$I$1006,MATCH('Underlag HB'!A372,'5. Registrere Transaksjoner'!$B$8:$B$1006))</f>
        <v>0</v>
      </c>
      <c r="C372" s="72">
        <f>INDEX('5. Registrere Transaksjoner'!$Q$8:$Q$1006,MATCH('Underlag HB'!A372,'5. Registrere Transaksjoner'!$B$8:$B$1006))</f>
        <v>0</v>
      </c>
      <c r="D372" s="307">
        <f>INDEX('5. Registrere Transaksjoner'!$D$8:$D$1006,MATCH('Underlag HB'!A372,'5. Registrere Transaksjoner'!$B$8:$B$1006))</f>
        <v>0</v>
      </c>
      <c r="E372" s="72" t="str">
        <f>IFERROR(INDEX(Kontoplan!$E$6:$E$1048576,MATCH(B372,Kontoplan!$D$6:$D$125,0)),"")</f>
        <v/>
      </c>
      <c r="F372" s="308">
        <f>INDEX('5. Registrere Transaksjoner'!$E$8:$E$1006,MATCH('Underlag HB'!A372,'5. Registrere Transaksjoner'!$B$8:$B$1006,0))</f>
        <v>0</v>
      </c>
      <c r="G372" s="72">
        <f>INDEX('5. Registrere Transaksjoner'!$F$8:$F$1006,MATCH('Underlag HB'!A372,'5. Registrere Transaksjoner'!$B$8:$B$1006,0))</f>
        <v>0</v>
      </c>
      <c r="H372" s="309" t="str">
        <f t="shared" si="5"/>
        <v/>
      </c>
      <c r="I372" s="310">
        <f>INDEX('5. Registrere Transaksjoner'!$H$8:$H$1006,MATCH('Underlag HB'!A372,'5. Registrere Transaksjoner'!$B$8:$B$1006,0))</f>
        <v>0</v>
      </c>
      <c r="J372" s="72"/>
      <c r="K372" s="72"/>
    </row>
    <row r="373" spans="1:11" x14ac:dyDescent="0.25">
      <c r="A373" s="116">
        <f>'5. Registrere Transaksjoner'!B379</f>
        <v>372</v>
      </c>
      <c r="B373" s="72">
        <f>INDEX('5. Registrere Transaksjoner'!$I$8:$I$1006,MATCH('Underlag HB'!A373,'5. Registrere Transaksjoner'!$B$8:$B$1006))</f>
        <v>0</v>
      </c>
      <c r="C373" s="72">
        <f>INDEX('5. Registrere Transaksjoner'!$Q$8:$Q$1006,MATCH('Underlag HB'!A373,'5. Registrere Transaksjoner'!$B$8:$B$1006))</f>
        <v>0</v>
      </c>
      <c r="D373" s="307">
        <f>INDEX('5. Registrere Transaksjoner'!$D$8:$D$1006,MATCH('Underlag HB'!A373,'5. Registrere Transaksjoner'!$B$8:$B$1006))</f>
        <v>0</v>
      </c>
      <c r="E373" s="72" t="str">
        <f>IFERROR(INDEX(Kontoplan!$E$6:$E$1048576,MATCH(B373,Kontoplan!$D$6:$D$125,0)),"")</f>
        <v/>
      </c>
      <c r="F373" s="308">
        <f>INDEX('5. Registrere Transaksjoner'!$E$8:$E$1006,MATCH('Underlag HB'!A373,'5. Registrere Transaksjoner'!$B$8:$B$1006,0))</f>
        <v>0</v>
      </c>
      <c r="G373" s="72">
        <f>INDEX('5. Registrere Transaksjoner'!$F$8:$F$1006,MATCH('Underlag HB'!A373,'5. Registrere Transaksjoner'!$B$8:$B$1006,0))</f>
        <v>0</v>
      </c>
      <c r="H373" s="309" t="str">
        <f t="shared" si="5"/>
        <v/>
      </c>
      <c r="I373" s="310">
        <f>INDEX('5. Registrere Transaksjoner'!$H$8:$H$1006,MATCH('Underlag HB'!A373,'5. Registrere Transaksjoner'!$B$8:$B$1006,0))</f>
        <v>0</v>
      </c>
      <c r="J373" s="72"/>
      <c r="K373" s="72"/>
    </row>
    <row r="374" spans="1:11" x14ac:dyDescent="0.25">
      <c r="A374" s="116">
        <f>'5. Registrere Transaksjoner'!B380</f>
        <v>373</v>
      </c>
      <c r="B374" s="72">
        <f>INDEX('5. Registrere Transaksjoner'!$I$8:$I$1006,MATCH('Underlag HB'!A374,'5. Registrere Transaksjoner'!$B$8:$B$1006))</f>
        <v>0</v>
      </c>
      <c r="C374" s="72">
        <f>INDEX('5. Registrere Transaksjoner'!$Q$8:$Q$1006,MATCH('Underlag HB'!A374,'5. Registrere Transaksjoner'!$B$8:$B$1006))</f>
        <v>0</v>
      </c>
      <c r="D374" s="307">
        <f>INDEX('5. Registrere Transaksjoner'!$D$8:$D$1006,MATCH('Underlag HB'!A374,'5. Registrere Transaksjoner'!$B$8:$B$1006))</f>
        <v>0</v>
      </c>
      <c r="E374" s="72" t="str">
        <f>IFERROR(INDEX(Kontoplan!$E$6:$E$1048576,MATCH(B374,Kontoplan!$D$6:$D$125,0)),"")</f>
        <v/>
      </c>
      <c r="F374" s="308">
        <f>INDEX('5. Registrere Transaksjoner'!$E$8:$E$1006,MATCH('Underlag HB'!A374,'5. Registrere Transaksjoner'!$B$8:$B$1006,0))</f>
        <v>0</v>
      </c>
      <c r="G374" s="72">
        <f>INDEX('5. Registrere Transaksjoner'!$F$8:$F$1006,MATCH('Underlag HB'!A374,'5. Registrere Transaksjoner'!$B$8:$B$1006,0))</f>
        <v>0</v>
      </c>
      <c r="H374" s="309" t="str">
        <f t="shared" si="5"/>
        <v/>
      </c>
      <c r="I374" s="310">
        <f>INDEX('5. Registrere Transaksjoner'!$H$8:$H$1006,MATCH('Underlag HB'!A374,'5. Registrere Transaksjoner'!$B$8:$B$1006,0))</f>
        <v>0</v>
      </c>
      <c r="J374" s="72"/>
      <c r="K374" s="72"/>
    </row>
    <row r="375" spans="1:11" x14ac:dyDescent="0.25">
      <c r="A375" s="116">
        <f>'5. Registrere Transaksjoner'!B381</f>
        <v>374</v>
      </c>
      <c r="B375" s="72">
        <f>INDEX('5. Registrere Transaksjoner'!$I$8:$I$1006,MATCH('Underlag HB'!A375,'5. Registrere Transaksjoner'!$B$8:$B$1006))</f>
        <v>0</v>
      </c>
      <c r="C375" s="72">
        <f>INDEX('5. Registrere Transaksjoner'!$Q$8:$Q$1006,MATCH('Underlag HB'!A375,'5. Registrere Transaksjoner'!$B$8:$B$1006))</f>
        <v>0</v>
      </c>
      <c r="D375" s="307">
        <f>INDEX('5. Registrere Transaksjoner'!$D$8:$D$1006,MATCH('Underlag HB'!A375,'5. Registrere Transaksjoner'!$B$8:$B$1006))</f>
        <v>0</v>
      </c>
      <c r="E375" s="72" t="str">
        <f>IFERROR(INDEX(Kontoplan!$E$6:$E$1048576,MATCH(B375,Kontoplan!$D$6:$D$125,0)),"")</f>
        <v/>
      </c>
      <c r="F375" s="308">
        <f>INDEX('5. Registrere Transaksjoner'!$E$8:$E$1006,MATCH('Underlag HB'!A375,'5. Registrere Transaksjoner'!$B$8:$B$1006,0))</f>
        <v>0</v>
      </c>
      <c r="G375" s="72">
        <f>INDEX('5. Registrere Transaksjoner'!$F$8:$F$1006,MATCH('Underlag HB'!A375,'5. Registrere Transaksjoner'!$B$8:$B$1006,0))</f>
        <v>0</v>
      </c>
      <c r="H375" s="309" t="str">
        <f t="shared" si="5"/>
        <v/>
      </c>
      <c r="I375" s="310">
        <f>INDEX('5. Registrere Transaksjoner'!$H$8:$H$1006,MATCH('Underlag HB'!A375,'5. Registrere Transaksjoner'!$B$8:$B$1006,0))</f>
        <v>0</v>
      </c>
      <c r="J375" s="72"/>
      <c r="K375" s="72"/>
    </row>
    <row r="376" spans="1:11" x14ac:dyDescent="0.25">
      <c r="A376" s="116">
        <f>'5. Registrere Transaksjoner'!B382</f>
        <v>375</v>
      </c>
      <c r="B376" s="72">
        <f>INDEX('5. Registrere Transaksjoner'!$I$8:$I$1006,MATCH('Underlag HB'!A376,'5. Registrere Transaksjoner'!$B$8:$B$1006))</f>
        <v>0</v>
      </c>
      <c r="C376" s="72">
        <f>INDEX('5. Registrere Transaksjoner'!$Q$8:$Q$1006,MATCH('Underlag HB'!A376,'5. Registrere Transaksjoner'!$B$8:$B$1006))</f>
        <v>0</v>
      </c>
      <c r="D376" s="307">
        <f>INDEX('5. Registrere Transaksjoner'!$D$8:$D$1006,MATCH('Underlag HB'!A376,'5. Registrere Transaksjoner'!$B$8:$B$1006))</f>
        <v>0</v>
      </c>
      <c r="E376" s="72" t="str">
        <f>IFERROR(INDEX(Kontoplan!$E$6:$E$1048576,MATCH(B376,Kontoplan!$D$6:$D$125,0)),"")</f>
        <v/>
      </c>
      <c r="F376" s="308">
        <f>INDEX('5. Registrere Transaksjoner'!$E$8:$E$1006,MATCH('Underlag HB'!A376,'5. Registrere Transaksjoner'!$B$8:$B$1006,0))</f>
        <v>0</v>
      </c>
      <c r="G376" s="72">
        <f>INDEX('5. Registrere Transaksjoner'!$F$8:$F$1006,MATCH('Underlag HB'!A376,'5. Registrere Transaksjoner'!$B$8:$B$1006,0))</f>
        <v>0</v>
      </c>
      <c r="H376" s="309" t="str">
        <f t="shared" si="5"/>
        <v/>
      </c>
      <c r="I376" s="310">
        <f>INDEX('5. Registrere Transaksjoner'!$H$8:$H$1006,MATCH('Underlag HB'!A376,'5. Registrere Transaksjoner'!$B$8:$B$1006,0))</f>
        <v>0</v>
      </c>
      <c r="J376" s="72"/>
      <c r="K376" s="72"/>
    </row>
    <row r="377" spans="1:11" x14ac:dyDescent="0.25">
      <c r="A377" s="116">
        <f>'5. Registrere Transaksjoner'!B383</f>
        <v>376</v>
      </c>
      <c r="B377" s="72">
        <f>INDEX('5. Registrere Transaksjoner'!$I$8:$I$1006,MATCH('Underlag HB'!A377,'5. Registrere Transaksjoner'!$B$8:$B$1006))</f>
        <v>0</v>
      </c>
      <c r="C377" s="72">
        <f>INDEX('5. Registrere Transaksjoner'!$Q$8:$Q$1006,MATCH('Underlag HB'!A377,'5. Registrere Transaksjoner'!$B$8:$B$1006))</f>
        <v>0</v>
      </c>
      <c r="D377" s="307">
        <f>INDEX('5. Registrere Transaksjoner'!$D$8:$D$1006,MATCH('Underlag HB'!A377,'5. Registrere Transaksjoner'!$B$8:$B$1006))</f>
        <v>0</v>
      </c>
      <c r="E377" s="72" t="str">
        <f>IFERROR(INDEX(Kontoplan!$E$6:$E$1048576,MATCH(B377,Kontoplan!$D$6:$D$125,0)),"")</f>
        <v/>
      </c>
      <c r="F377" s="308">
        <f>INDEX('5. Registrere Transaksjoner'!$E$8:$E$1006,MATCH('Underlag HB'!A377,'5. Registrere Transaksjoner'!$B$8:$B$1006,0))</f>
        <v>0</v>
      </c>
      <c r="G377" s="72">
        <f>INDEX('5. Registrere Transaksjoner'!$F$8:$F$1006,MATCH('Underlag HB'!A377,'5. Registrere Transaksjoner'!$B$8:$B$1006,0))</f>
        <v>0</v>
      </c>
      <c r="H377" s="309" t="str">
        <f t="shared" si="5"/>
        <v/>
      </c>
      <c r="I377" s="310">
        <f>INDEX('5. Registrere Transaksjoner'!$H$8:$H$1006,MATCH('Underlag HB'!A377,'5. Registrere Transaksjoner'!$B$8:$B$1006,0))</f>
        <v>0</v>
      </c>
      <c r="J377" s="72"/>
      <c r="K377" s="72"/>
    </row>
    <row r="378" spans="1:11" x14ac:dyDescent="0.25">
      <c r="A378" s="116">
        <f>'5. Registrere Transaksjoner'!B384</f>
        <v>377</v>
      </c>
      <c r="B378" s="72">
        <f>INDEX('5. Registrere Transaksjoner'!$I$8:$I$1006,MATCH('Underlag HB'!A378,'5. Registrere Transaksjoner'!$B$8:$B$1006))</f>
        <v>0</v>
      </c>
      <c r="C378" s="72">
        <f>INDEX('5. Registrere Transaksjoner'!$Q$8:$Q$1006,MATCH('Underlag HB'!A378,'5. Registrere Transaksjoner'!$B$8:$B$1006))</f>
        <v>0</v>
      </c>
      <c r="D378" s="307">
        <f>INDEX('5. Registrere Transaksjoner'!$D$8:$D$1006,MATCH('Underlag HB'!A378,'5. Registrere Transaksjoner'!$B$8:$B$1006))</f>
        <v>0</v>
      </c>
      <c r="E378" s="72" t="str">
        <f>IFERROR(INDEX(Kontoplan!$E$6:$E$1048576,MATCH(B378,Kontoplan!$D$6:$D$125,0)),"")</f>
        <v/>
      </c>
      <c r="F378" s="308">
        <f>INDEX('5. Registrere Transaksjoner'!$E$8:$E$1006,MATCH('Underlag HB'!A378,'5. Registrere Transaksjoner'!$B$8:$B$1006,0))</f>
        <v>0</v>
      </c>
      <c r="G378" s="72">
        <f>INDEX('5. Registrere Transaksjoner'!$F$8:$F$1006,MATCH('Underlag HB'!A378,'5. Registrere Transaksjoner'!$B$8:$B$1006,0))</f>
        <v>0</v>
      </c>
      <c r="H378" s="309" t="str">
        <f t="shared" si="5"/>
        <v/>
      </c>
      <c r="I378" s="310">
        <f>INDEX('5. Registrere Transaksjoner'!$H$8:$H$1006,MATCH('Underlag HB'!A378,'5. Registrere Transaksjoner'!$B$8:$B$1006,0))</f>
        <v>0</v>
      </c>
      <c r="J378" s="72"/>
      <c r="K378" s="72"/>
    </row>
    <row r="379" spans="1:11" x14ac:dyDescent="0.25">
      <c r="A379" s="116">
        <f>'5. Registrere Transaksjoner'!B385</f>
        <v>378</v>
      </c>
      <c r="B379" s="72">
        <f>INDEX('5. Registrere Transaksjoner'!$I$8:$I$1006,MATCH('Underlag HB'!A379,'5. Registrere Transaksjoner'!$B$8:$B$1006))</f>
        <v>0</v>
      </c>
      <c r="C379" s="72">
        <f>INDEX('5. Registrere Transaksjoner'!$Q$8:$Q$1006,MATCH('Underlag HB'!A379,'5. Registrere Transaksjoner'!$B$8:$B$1006))</f>
        <v>0</v>
      </c>
      <c r="D379" s="307">
        <f>INDEX('5. Registrere Transaksjoner'!$D$8:$D$1006,MATCH('Underlag HB'!A379,'5. Registrere Transaksjoner'!$B$8:$B$1006))</f>
        <v>0</v>
      </c>
      <c r="E379" s="72" t="str">
        <f>IFERROR(INDEX(Kontoplan!$E$6:$E$1048576,MATCH(B379,Kontoplan!$D$6:$D$125,0)),"")</f>
        <v/>
      </c>
      <c r="F379" s="308">
        <f>INDEX('5. Registrere Transaksjoner'!$E$8:$E$1006,MATCH('Underlag HB'!A379,'5. Registrere Transaksjoner'!$B$8:$B$1006,0))</f>
        <v>0</v>
      </c>
      <c r="G379" s="72">
        <f>INDEX('5. Registrere Transaksjoner'!$F$8:$F$1006,MATCH('Underlag HB'!A379,'5. Registrere Transaksjoner'!$B$8:$B$1006,0))</f>
        <v>0</v>
      </c>
      <c r="H379" s="309" t="str">
        <f t="shared" si="5"/>
        <v/>
      </c>
      <c r="I379" s="310">
        <f>INDEX('5. Registrere Transaksjoner'!$H$8:$H$1006,MATCH('Underlag HB'!A379,'5. Registrere Transaksjoner'!$B$8:$B$1006,0))</f>
        <v>0</v>
      </c>
      <c r="J379" s="72"/>
      <c r="K379" s="72"/>
    </row>
    <row r="380" spans="1:11" x14ac:dyDescent="0.25">
      <c r="A380" s="116">
        <f>'5. Registrere Transaksjoner'!B386</f>
        <v>379</v>
      </c>
      <c r="B380" s="72">
        <f>INDEX('5. Registrere Transaksjoner'!$I$8:$I$1006,MATCH('Underlag HB'!A380,'5. Registrere Transaksjoner'!$B$8:$B$1006))</f>
        <v>0</v>
      </c>
      <c r="C380" s="72">
        <f>INDEX('5. Registrere Transaksjoner'!$Q$8:$Q$1006,MATCH('Underlag HB'!A380,'5. Registrere Transaksjoner'!$B$8:$B$1006))</f>
        <v>0</v>
      </c>
      <c r="D380" s="307">
        <f>INDEX('5. Registrere Transaksjoner'!$D$8:$D$1006,MATCH('Underlag HB'!A380,'5. Registrere Transaksjoner'!$B$8:$B$1006))</f>
        <v>0</v>
      </c>
      <c r="E380" s="72" t="str">
        <f>IFERROR(INDEX(Kontoplan!$E$6:$E$1048576,MATCH(B380,Kontoplan!$D$6:$D$125,0)),"")</f>
        <v/>
      </c>
      <c r="F380" s="308">
        <f>INDEX('5. Registrere Transaksjoner'!$E$8:$E$1006,MATCH('Underlag HB'!A380,'5. Registrere Transaksjoner'!$B$8:$B$1006,0))</f>
        <v>0</v>
      </c>
      <c r="G380" s="72">
        <f>INDEX('5. Registrere Transaksjoner'!$F$8:$F$1006,MATCH('Underlag HB'!A380,'5. Registrere Transaksjoner'!$B$8:$B$1006,0))</f>
        <v>0</v>
      </c>
      <c r="H380" s="309" t="str">
        <f t="shared" si="5"/>
        <v/>
      </c>
      <c r="I380" s="310">
        <f>INDEX('5. Registrere Transaksjoner'!$H$8:$H$1006,MATCH('Underlag HB'!A380,'5. Registrere Transaksjoner'!$B$8:$B$1006,0))</f>
        <v>0</v>
      </c>
      <c r="J380" s="72"/>
      <c r="K380" s="72"/>
    </row>
    <row r="381" spans="1:11" x14ac:dyDescent="0.25">
      <c r="A381" s="116">
        <f>'5. Registrere Transaksjoner'!B387</f>
        <v>380</v>
      </c>
      <c r="B381" s="72">
        <f>INDEX('5. Registrere Transaksjoner'!$I$8:$I$1006,MATCH('Underlag HB'!A381,'5. Registrere Transaksjoner'!$B$8:$B$1006))</f>
        <v>0</v>
      </c>
      <c r="C381" s="72">
        <f>INDEX('5. Registrere Transaksjoner'!$Q$8:$Q$1006,MATCH('Underlag HB'!A381,'5. Registrere Transaksjoner'!$B$8:$B$1006))</f>
        <v>0</v>
      </c>
      <c r="D381" s="307">
        <f>INDEX('5. Registrere Transaksjoner'!$D$8:$D$1006,MATCH('Underlag HB'!A381,'5. Registrere Transaksjoner'!$B$8:$B$1006))</f>
        <v>0</v>
      </c>
      <c r="E381" s="72" t="str">
        <f>IFERROR(INDEX(Kontoplan!$E$6:$E$1048576,MATCH(B381,Kontoplan!$D$6:$D$125,0)),"")</f>
        <v/>
      </c>
      <c r="F381" s="308">
        <f>INDEX('5. Registrere Transaksjoner'!$E$8:$E$1006,MATCH('Underlag HB'!A381,'5. Registrere Transaksjoner'!$B$8:$B$1006,0))</f>
        <v>0</v>
      </c>
      <c r="G381" s="72">
        <f>INDEX('5. Registrere Transaksjoner'!$F$8:$F$1006,MATCH('Underlag HB'!A381,'5. Registrere Transaksjoner'!$B$8:$B$1006,0))</f>
        <v>0</v>
      </c>
      <c r="H381" s="309" t="str">
        <f t="shared" si="5"/>
        <v/>
      </c>
      <c r="I381" s="310">
        <f>INDEX('5. Registrere Transaksjoner'!$H$8:$H$1006,MATCH('Underlag HB'!A381,'5. Registrere Transaksjoner'!$B$8:$B$1006,0))</f>
        <v>0</v>
      </c>
      <c r="J381" s="72"/>
      <c r="K381" s="72"/>
    </row>
    <row r="382" spans="1:11" x14ac:dyDescent="0.25">
      <c r="A382" s="116">
        <f>'5. Registrere Transaksjoner'!B388</f>
        <v>381</v>
      </c>
      <c r="B382" s="72">
        <f>INDEX('5. Registrere Transaksjoner'!$I$8:$I$1006,MATCH('Underlag HB'!A382,'5. Registrere Transaksjoner'!$B$8:$B$1006))</f>
        <v>0</v>
      </c>
      <c r="C382" s="72">
        <f>INDEX('5. Registrere Transaksjoner'!$Q$8:$Q$1006,MATCH('Underlag HB'!A382,'5. Registrere Transaksjoner'!$B$8:$B$1006))</f>
        <v>0</v>
      </c>
      <c r="D382" s="307">
        <f>INDEX('5. Registrere Transaksjoner'!$D$8:$D$1006,MATCH('Underlag HB'!A382,'5. Registrere Transaksjoner'!$B$8:$B$1006))</f>
        <v>0</v>
      </c>
      <c r="E382" s="72" t="str">
        <f>IFERROR(INDEX(Kontoplan!$E$6:$E$1048576,MATCH(B382,Kontoplan!$D$6:$D$125,0)),"")</f>
        <v/>
      </c>
      <c r="F382" s="308">
        <f>INDEX('5. Registrere Transaksjoner'!$E$8:$E$1006,MATCH('Underlag HB'!A382,'5. Registrere Transaksjoner'!$B$8:$B$1006,0))</f>
        <v>0</v>
      </c>
      <c r="G382" s="72">
        <f>INDEX('5. Registrere Transaksjoner'!$F$8:$F$1006,MATCH('Underlag HB'!A382,'5. Registrere Transaksjoner'!$B$8:$B$1006,0))</f>
        <v>0</v>
      </c>
      <c r="H382" s="309" t="str">
        <f t="shared" si="5"/>
        <v/>
      </c>
      <c r="I382" s="310">
        <f>INDEX('5. Registrere Transaksjoner'!$H$8:$H$1006,MATCH('Underlag HB'!A382,'5. Registrere Transaksjoner'!$B$8:$B$1006,0))</f>
        <v>0</v>
      </c>
      <c r="J382" s="72"/>
      <c r="K382" s="72"/>
    </row>
    <row r="383" spans="1:11" x14ac:dyDescent="0.25">
      <c r="A383" s="116">
        <f>'5. Registrere Transaksjoner'!B389</f>
        <v>382</v>
      </c>
      <c r="B383" s="72">
        <f>INDEX('5. Registrere Transaksjoner'!$I$8:$I$1006,MATCH('Underlag HB'!A383,'5. Registrere Transaksjoner'!$B$8:$B$1006))</f>
        <v>0</v>
      </c>
      <c r="C383" s="72">
        <f>INDEX('5. Registrere Transaksjoner'!$Q$8:$Q$1006,MATCH('Underlag HB'!A383,'5. Registrere Transaksjoner'!$B$8:$B$1006))</f>
        <v>0</v>
      </c>
      <c r="D383" s="307">
        <f>INDEX('5. Registrere Transaksjoner'!$D$8:$D$1006,MATCH('Underlag HB'!A383,'5. Registrere Transaksjoner'!$B$8:$B$1006))</f>
        <v>0</v>
      </c>
      <c r="E383" s="72" t="str">
        <f>IFERROR(INDEX(Kontoplan!$E$6:$E$1048576,MATCH(B383,Kontoplan!$D$6:$D$125,0)),"")</f>
        <v/>
      </c>
      <c r="F383" s="308">
        <f>INDEX('5. Registrere Transaksjoner'!$E$8:$E$1006,MATCH('Underlag HB'!A383,'5. Registrere Transaksjoner'!$B$8:$B$1006,0))</f>
        <v>0</v>
      </c>
      <c r="G383" s="72">
        <f>INDEX('5. Registrere Transaksjoner'!$F$8:$F$1006,MATCH('Underlag HB'!A383,'5. Registrere Transaksjoner'!$B$8:$B$1006,0))</f>
        <v>0</v>
      </c>
      <c r="H383" s="309" t="str">
        <f t="shared" si="5"/>
        <v/>
      </c>
      <c r="I383" s="310">
        <f>INDEX('5. Registrere Transaksjoner'!$H$8:$H$1006,MATCH('Underlag HB'!A383,'5. Registrere Transaksjoner'!$B$8:$B$1006,0))</f>
        <v>0</v>
      </c>
      <c r="J383" s="72"/>
      <c r="K383" s="72"/>
    </row>
    <row r="384" spans="1:11" x14ac:dyDescent="0.25">
      <c r="A384" s="116">
        <f>'5. Registrere Transaksjoner'!B390</f>
        <v>383</v>
      </c>
      <c r="B384" s="72">
        <f>INDEX('5. Registrere Transaksjoner'!$I$8:$I$1006,MATCH('Underlag HB'!A384,'5. Registrere Transaksjoner'!$B$8:$B$1006))</f>
        <v>0</v>
      </c>
      <c r="C384" s="72">
        <f>INDEX('5. Registrere Transaksjoner'!$Q$8:$Q$1006,MATCH('Underlag HB'!A384,'5. Registrere Transaksjoner'!$B$8:$B$1006))</f>
        <v>0</v>
      </c>
      <c r="D384" s="307">
        <f>INDEX('5. Registrere Transaksjoner'!$D$8:$D$1006,MATCH('Underlag HB'!A384,'5. Registrere Transaksjoner'!$B$8:$B$1006))</f>
        <v>0</v>
      </c>
      <c r="E384" s="72" t="str">
        <f>IFERROR(INDEX(Kontoplan!$E$6:$E$1048576,MATCH(B384,Kontoplan!$D$6:$D$125,0)),"")</f>
        <v/>
      </c>
      <c r="F384" s="308">
        <f>INDEX('5. Registrere Transaksjoner'!$E$8:$E$1006,MATCH('Underlag HB'!A384,'5. Registrere Transaksjoner'!$B$8:$B$1006,0))</f>
        <v>0</v>
      </c>
      <c r="G384" s="72">
        <f>INDEX('5. Registrere Transaksjoner'!$F$8:$F$1006,MATCH('Underlag HB'!A384,'5. Registrere Transaksjoner'!$B$8:$B$1006,0))</f>
        <v>0</v>
      </c>
      <c r="H384" s="309" t="str">
        <f t="shared" si="5"/>
        <v/>
      </c>
      <c r="I384" s="310">
        <f>INDEX('5. Registrere Transaksjoner'!$H$8:$H$1006,MATCH('Underlag HB'!A384,'5. Registrere Transaksjoner'!$B$8:$B$1006,0))</f>
        <v>0</v>
      </c>
      <c r="J384" s="72"/>
      <c r="K384" s="72"/>
    </row>
    <row r="385" spans="1:11" x14ac:dyDescent="0.25">
      <c r="A385" s="116">
        <f>'5. Registrere Transaksjoner'!B391</f>
        <v>384</v>
      </c>
      <c r="B385" s="72">
        <f>INDEX('5. Registrere Transaksjoner'!$I$8:$I$1006,MATCH('Underlag HB'!A385,'5. Registrere Transaksjoner'!$B$8:$B$1006))</f>
        <v>0</v>
      </c>
      <c r="C385" s="72">
        <f>INDEX('5. Registrere Transaksjoner'!$Q$8:$Q$1006,MATCH('Underlag HB'!A385,'5. Registrere Transaksjoner'!$B$8:$B$1006))</f>
        <v>0</v>
      </c>
      <c r="D385" s="307">
        <f>INDEX('5. Registrere Transaksjoner'!$D$8:$D$1006,MATCH('Underlag HB'!A385,'5. Registrere Transaksjoner'!$B$8:$B$1006))</f>
        <v>0</v>
      </c>
      <c r="E385" s="72" t="str">
        <f>IFERROR(INDEX(Kontoplan!$E$6:$E$1048576,MATCH(B385,Kontoplan!$D$6:$D$125,0)),"")</f>
        <v/>
      </c>
      <c r="F385" s="308">
        <f>INDEX('5. Registrere Transaksjoner'!$E$8:$E$1006,MATCH('Underlag HB'!A385,'5. Registrere Transaksjoner'!$B$8:$B$1006,0))</f>
        <v>0</v>
      </c>
      <c r="G385" s="72">
        <f>INDEX('5. Registrere Transaksjoner'!$F$8:$F$1006,MATCH('Underlag HB'!A385,'5. Registrere Transaksjoner'!$B$8:$B$1006,0))</f>
        <v>0</v>
      </c>
      <c r="H385" s="309" t="str">
        <f t="shared" si="5"/>
        <v/>
      </c>
      <c r="I385" s="310">
        <f>INDEX('5. Registrere Transaksjoner'!$H$8:$H$1006,MATCH('Underlag HB'!A385,'5. Registrere Transaksjoner'!$B$8:$B$1006,0))</f>
        <v>0</v>
      </c>
      <c r="J385" s="72"/>
      <c r="K385" s="72"/>
    </row>
    <row r="386" spans="1:11" x14ac:dyDescent="0.25">
      <c r="A386" s="116">
        <f>'5. Registrere Transaksjoner'!B392</f>
        <v>385</v>
      </c>
      <c r="B386" s="72">
        <f>INDEX('5. Registrere Transaksjoner'!$I$8:$I$1006,MATCH('Underlag HB'!A386,'5. Registrere Transaksjoner'!$B$8:$B$1006))</f>
        <v>0</v>
      </c>
      <c r="C386" s="72">
        <f>INDEX('5. Registrere Transaksjoner'!$Q$8:$Q$1006,MATCH('Underlag HB'!A386,'5. Registrere Transaksjoner'!$B$8:$B$1006))</f>
        <v>0</v>
      </c>
      <c r="D386" s="307">
        <f>INDEX('5. Registrere Transaksjoner'!$D$8:$D$1006,MATCH('Underlag HB'!A386,'5. Registrere Transaksjoner'!$B$8:$B$1006))</f>
        <v>0</v>
      </c>
      <c r="E386" s="72" t="str">
        <f>IFERROR(INDEX(Kontoplan!$E$6:$E$1048576,MATCH(B386,Kontoplan!$D$6:$D$125,0)),"")</f>
        <v/>
      </c>
      <c r="F386" s="308">
        <f>INDEX('5. Registrere Transaksjoner'!$E$8:$E$1006,MATCH('Underlag HB'!A386,'5. Registrere Transaksjoner'!$B$8:$B$1006,0))</f>
        <v>0</v>
      </c>
      <c r="G386" s="72">
        <f>INDEX('5. Registrere Transaksjoner'!$F$8:$F$1006,MATCH('Underlag HB'!A386,'5. Registrere Transaksjoner'!$B$8:$B$1006,0))</f>
        <v>0</v>
      </c>
      <c r="H386" s="309" t="str">
        <f t="shared" si="5"/>
        <v/>
      </c>
      <c r="I386" s="310">
        <f>INDEX('5. Registrere Transaksjoner'!$H$8:$H$1006,MATCH('Underlag HB'!A386,'5. Registrere Transaksjoner'!$B$8:$B$1006,0))</f>
        <v>0</v>
      </c>
      <c r="J386" s="72"/>
      <c r="K386" s="72"/>
    </row>
    <row r="387" spans="1:11" x14ac:dyDescent="0.25">
      <c r="A387" s="116">
        <f>'5. Registrere Transaksjoner'!B393</f>
        <v>386</v>
      </c>
      <c r="B387" s="72">
        <f>INDEX('5. Registrere Transaksjoner'!$I$8:$I$1006,MATCH('Underlag HB'!A387,'5. Registrere Transaksjoner'!$B$8:$B$1006))</f>
        <v>0</v>
      </c>
      <c r="C387" s="72">
        <f>INDEX('5. Registrere Transaksjoner'!$Q$8:$Q$1006,MATCH('Underlag HB'!A387,'5. Registrere Transaksjoner'!$B$8:$B$1006))</f>
        <v>0</v>
      </c>
      <c r="D387" s="307">
        <f>INDEX('5. Registrere Transaksjoner'!$D$8:$D$1006,MATCH('Underlag HB'!A387,'5. Registrere Transaksjoner'!$B$8:$B$1006))</f>
        <v>0</v>
      </c>
      <c r="E387" s="72" t="str">
        <f>IFERROR(INDEX(Kontoplan!$E$6:$E$1048576,MATCH(B387,Kontoplan!$D$6:$D$125,0)),"")</f>
        <v/>
      </c>
      <c r="F387" s="308">
        <f>INDEX('5. Registrere Transaksjoner'!$E$8:$E$1006,MATCH('Underlag HB'!A387,'5. Registrere Transaksjoner'!$B$8:$B$1006,0))</f>
        <v>0</v>
      </c>
      <c r="G387" s="72">
        <f>INDEX('5. Registrere Transaksjoner'!$F$8:$F$1006,MATCH('Underlag HB'!A387,'5. Registrere Transaksjoner'!$B$8:$B$1006,0))</f>
        <v>0</v>
      </c>
      <c r="H387" s="309" t="str">
        <f t="shared" ref="H387:H450" si="6">IF(I387=0,"",I387)</f>
        <v/>
      </c>
      <c r="I387" s="310">
        <f>INDEX('5. Registrere Transaksjoner'!$H$8:$H$1006,MATCH('Underlag HB'!A387,'5. Registrere Transaksjoner'!$B$8:$B$1006,0))</f>
        <v>0</v>
      </c>
      <c r="J387" s="72"/>
      <c r="K387" s="72"/>
    </row>
    <row r="388" spans="1:11" x14ac:dyDescent="0.25">
      <c r="A388" s="116">
        <f>'5. Registrere Transaksjoner'!B394</f>
        <v>387</v>
      </c>
      <c r="B388" s="72">
        <f>INDEX('5. Registrere Transaksjoner'!$I$8:$I$1006,MATCH('Underlag HB'!A388,'5. Registrere Transaksjoner'!$B$8:$B$1006))</f>
        <v>0</v>
      </c>
      <c r="C388" s="72">
        <f>INDEX('5. Registrere Transaksjoner'!$Q$8:$Q$1006,MATCH('Underlag HB'!A388,'5. Registrere Transaksjoner'!$B$8:$B$1006))</f>
        <v>0</v>
      </c>
      <c r="D388" s="307">
        <f>INDEX('5. Registrere Transaksjoner'!$D$8:$D$1006,MATCH('Underlag HB'!A388,'5. Registrere Transaksjoner'!$B$8:$B$1006))</f>
        <v>0</v>
      </c>
      <c r="E388" s="72" t="str">
        <f>IFERROR(INDEX(Kontoplan!$E$6:$E$1048576,MATCH(B388,Kontoplan!$D$6:$D$125,0)),"")</f>
        <v/>
      </c>
      <c r="F388" s="308">
        <f>INDEX('5. Registrere Transaksjoner'!$E$8:$E$1006,MATCH('Underlag HB'!A388,'5. Registrere Transaksjoner'!$B$8:$B$1006,0))</f>
        <v>0</v>
      </c>
      <c r="G388" s="72">
        <f>INDEX('5. Registrere Transaksjoner'!$F$8:$F$1006,MATCH('Underlag HB'!A388,'5. Registrere Transaksjoner'!$B$8:$B$1006,0))</f>
        <v>0</v>
      </c>
      <c r="H388" s="309" t="str">
        <f t="shared" si="6"/>
        <v/>
      </c>
      <c r="I388" s="310">
        <f>INDEX('5. Registrere Transaksjoner'!$H$8:$H$1006,MATCH('Underlag HB'!A388,'5. Registrere Transaksjoner'!$B$8:$B$1006,0))</f>
        <v>0</v>
      </c>
      <c r="J388" s="72"/>
      <c r="K388" s="72"/>
    </row>
    <row r="389" spans="1:11" x14ac:dyDescent="0.25">
      <c r="A389" s="116">
        <f>'5. Registrere Transaksjoner'!B395</f>
        <v>388</v>
      </c>
      <c r="B389" s="72">
        <f>INDEX('5. Registrere Transaksjoner'!$I$8:$I$1006,MATCH('Underlag HB'!A389,'5. Registrere Transaksjoner'!$B$8:$B$1006))</f>
        <v>0</v>
      </c>
      <c r="C389" s="72">
        <f>INDEX('5. Registrere Transaksjoner'!$Q$8:$Q$1006,MATCH('Underlag HB'!A389,'5. Registrere Transaksjoner'!$B$8:$B$1006))</f>
        <v>0</v>
      </c>
      <c r="D389" s="307">
        <f>INDEX('5. Registrere Transaksjoner'!$D$8:$D$1006,MATCH('Underlag HB'!A389,'5. Registrere Transaksjoner'!$B$8:$B$1006))</f>
        <v>0</v>
      </c>
      <c r="E389" s="72" t="str">
        <f>IFERROR(INDEX(Kontoplan!$E$6:$E$1048576,MATCH(B389,Kontoplan!$D$6:$D$125,0)),"")</f>
        <v/>
      </c>
      <c r="F389" s="308">
        <f>INDEX('5. Registrere Transaksjoner'!$E$8:$E$1006,MATCH('Underlag HB'!A389,'5. Registrere Transaksjoner'!$B$8:$B$1006,0))</f>
        <v>0</v>
      </c>
      <c r="G389" s="72">
        <f>INDEX('5. Registrere Transaksjoner'!$F$8:$F$1006,MATCH('Underlag HB'!A389,'5. Registrere Transaksjoner'!$B$8:$B$1006,0))</f>
        <v>0</v>
      </c>
      <c r="H389" s="309" t="str">
        <f t="shared" si="6"/>
        <v/>
      </c>
      <c r="I389" s="310">
        <f>INDEX('5. Registrere Transaksjoner'!$H$8:$H$1006,MATCH('Underlag HB'!A389,'5. Registrere Transaksjoner'!$B$8:$B$1006,0))</f>
        <v>0</v>
      </c>
      <c r="J389" s="72"/>
      <c r="K389" s="72"/>
    </row>
    <row r="390" spans="1:11" x14ac:dyDescent="0.25">
      <c r="A390" s="116">
        <f>'5. Registrere Transaksjoner'!B396</f>
        <v>389</v>
      </c>
      <c r="B390" s="72">
        <f>INDEX('5. Registrere Transaksjoner'!$I$8:$I$1006,MATCH('Underlag HB'!A390,'5. Registrere Transaksjoner'!$B$8:$B$1006))</f>
        <v>0</v>
      </c>
      <c r="C390" s="72">
        <f>INDEX('5. Registrere Transaksjoner'!$Q$8:$Q$1006,MATCH('Underlag HB'!A390,'5. Registrere Transaksjoner'!$B$8:$B$1006))</f>
        <v>0</v>
      </c>
      <c r="D390" s="307">
        <f>INDEX('5. Registrere Transaksjoner'!$D$8:$D$1006,MATCH('Underlag HB'!A390,'5. Registrere Transaksjoner'!$B$8:$B$1006))</f>
        <v>0</v>
      </c>
      <c r="E390" s="72" t="str">
        <f>IFERROR(INDEX(Kontoplan!$E$6:$E$1048576,MATCH(B390,Kontoplan!$D$6:$D$125,0)),"")</f>
        <v/>
      </c>
      <c r="F390" s="308">
        <f>INDEX('5. Registrere Transaksjoner'!$E$8:$E$1006,MATCH('Underlag HB'!A390,'5. Registrere Transaksjoner'!$B$8:$B$1006,0))</f>
        <v>0</v>
      </c>
      <c r="G390" s="72">
        <f>INDEX('5. Registrere Transaksjoner'!$F$8:$F$1006,MATCH('Underlag HB'!A390,'5. Registrere Transaksjoner'!$B$8:$B$1006,0))</f>
        <v>0</v>
      </c>
      <c r="H390" s="309" t="str">
        <f t="shared" si="6"/>
        <v/>
      </c>
      <c r="I390" s="310">
        <f>INDEX('5. Registrere Transaksjoner'!$H$8:$H$1006,MATCH('Underlag HB'!A390,'5. Registrere Transaksjoner'!$B$8:$B$1006,0))</f>
        <v>0</v>
      </c>
      <c r="J390" s="72"/>
      <c r="K390" s="72"/>
    </row>
    <row r="391" spans="1:11" x14ac:dyDescent="0.25">
      <c r="A391" s="116">
        <f>'5. Registrere Transaksjoner'!B397</f>
        <v>390</v>
      </c>
      <c r="B391" s="72">
        <f>INDEX('5. Registrere Transaksjoner'!$I$8:$I$1006,MATCH('Underlag HB'!A391,'5. Registrere Transaksjoner'!$B$8:$B$1006))</f>
        <v>0</v>
      </c>
      <c r="C391" s="72">
        <f>INDEX('5. Registrere Transaksjoner'!$Q$8:$Q$1006,MATCH('Underlag HB'!A391,'5. Registrere Transaksjoner'!$B$8:$B$1006))</f>
        <v>0</v>
      </c>
      <c r="D391" s="307">
        <f>INDEX('5. Registrere Transaksjoner'!$D$8:$D$1006,MATCH('Underlag HB'!A391,'5. Registrere Transaksjoner'!$B$8:$B$1006))</f>
        <v>0</v>
      </c>
      <c r="E391" s="72" t="str">
        <f>IFERROR(INDEX(Kontoplan!$E$6:$E$1048576,MATCH(B391,Kontoplan!$D$6:$D$125,0)),"")</f>
        <v/>
      </c>
      <c r="F391" s="308">
        <f>INDEX('5. Registrere Transaksjoner'!$E$8:$E$1006,MATCH('Underlag HB'!A391,'5. Registrere Transaksjoner'!$B$8:$B$1006,0))</f>
        <v>0</v>
      </c>
      <c r="G391" s="72">
        <f>INDEX('5. Registrere Transaksjoner'!$F$8:$F$1006,MATCH('Underlag HB'!A391,'5. Registrere Transaksjoner'!$B$8:$B$1006,0))</f>
        <v>0</v>
      </c>
      <c r="H391" s="309" t="str">
        <f t="shared" si="6"/>
        <v/>
      </c>
      <c r="I391" s="310">
        <f>INDEX('5. Registrere Transaksjoner'!$H$8:$H$1006,MATCH('Underlag HB'!A391,'5. Registrere Transaksjoner'!$B$8:$B$1006,0))</f>
        <v>0</v>
      </c>
      <c r="J391" s="72"/>
      <c r="K391" s="72"/>
    </row>
    <row r="392" spans="1:11" x14ac:dyDescent="0.25">
      <c r="A392" s="116">
        <f>'5. Registrere Transaksjoner'!B398</f>
        <v>391</v>
      </c>
      <c r="B392" s="72">
        <f>INDEX('5. Registrere Transaksjoner'!$I$8:$I$1006,MATCH('Underlag HB'!A392,'5. Registrere Transaksjoner'!$B$8:$B$1006))</f>
        <v>0</v>
      </c>
      <c r="C392" s="72">
        <f>INDEX('5. Registrere Transaksjoner'!$Q$8:$Q$1006,MATCH('Underlag HB'!A392,'5. Registrere Transaksjoner'!$B$8:$B$1006))</f>
        <v>0</v>
      </c>
      <c r="D392" s="307">
        <f>INDEX('5. Registrere Transaksjoner'!$D$8:$D$1006,MATCH('Underlag HB'!A392,'5. Registrere Transaksjoner'!$B$8:$B$1006))</f>
        <v>0</v>
      </c>
      <c r="E392" s="72" t="str">
        <f>IFERROR(INDEX(Kontoplan!$E$6:$E$1048576,MATCH(B392,Kontoplan!$D$6:$D$125,0)),"")</f>
        <v/>
      </c>
      <c r="F392" s="308">
        <f>INDEX('5. Registrere Transaksjoner'!$E$8:$E$1006,MATCH('Underlag HB'!A392,'5. Registrere Transaksjoner'!$B$8:$B$1006,0))</f>
        <v>0</v>
      </c>
      <c r="G392" s="72">
        <f>INDEX('5. Registrere Transaksjoner'!$F$8:$F$1006,MATCH('Underlag HB'!A392,'5. Registrere Transaksjoner'!$B$8:$B$1006,0))</f>
        <v>0</v>
      </c>
      <c r="H392" s="309" t="str">
        <f t="shared" si="6"/>
        <v/>
      </c>
      <c r="I392" s="310">
        <f>INDEX('5. Registrere Transaksjoner'!$H$8:$H$1006,MATCH('Underlag HB'!A392,'5. Registrere Transaksjoner'!$B$8:$B$1006,0))</f>
        <v>0</v>
      </c>
      <c r="J392" s="72"/>
      <c r="K392" s="72"/>
    </row>
    <row r="393" spans="1:11" x14ac:dyDescent="0.25">
      <c r="A393" s="116">
        <f>'5. Registrere Transaksjoner'!B399</f>
        <v>392</v>
      </c>
      <c r="B393" s="72">
        <f>INDEX('5. Registrere Transaksjoner'!$I$8:$I$1006,MATCH('Underlag HB'!A393,'5. Registrere Transaksjoner'!$B$8:$B$1006))</f>
        <v>0</v>
      </c>
      <c r="C393" s="72">
        <f>INDEX('5. Registrere Transaksjoner'!$Q$8:$Q$1006,MATCH('Underlag HB'!A393,'5. Registrere Transaksjoner'!$B$8:$B$1006))</f>
        <v>0</v>
      </c>
      <c r="D393" s="307">
        <f>INDEX('5. Registrere Transaksjoner'!$D$8:$D$1006,MATCH('Underlag HB'!A393,'5. Registrere Transaksjoner'!$B$8:$B$1006))</f>
        <v>0</v>
      </c>
      <c r="E393" s="72" t="str">
        <f>IFERROR(INDEX(Kontoplan!$E$6:$E$1048576,MATCH(B393,Kontoplan!$D$6:$D$125,0)),"")</f>
        <v/>
      </c>
      <c r="F393" s="308">
        <f>INDEX('5. Registrere Transaksjoner'!$E$8:$E$1006,MATCH('Underlag HB'!A393,'5. Registrere Transaksjoner'!$B$8:$B$1006,0))</f>
        <v>0</v>
      </c>
      <c r="G393" s="72">
        <f>INDEX('5. Registrere Transaksjoner'!$F$8:$F$1006,MATCH('Underlag HB'!A393,'5. Registrere Transaksjoner'!$B$8:$B$1006,0))</f>
        <v>0</v>
      </c>
      <c r="H393" s="309" t="str">
        <f t="shared" si="6"/>
        <v/>
      </c>
      <c r="I393" s="310">
        <f>INDEX('5. Registrere Transaksjoner'!$H$8:$H$1006,MATCH('Underlag HB'!A393,'5. Registrere Transaksjoner'!$B$8:$B$1006,0))</f>
        <v>0</v>
      </c>
      <c r="J393" s="72"/>
      <c r="K393" s="72"/>
    </row>
    <row r="394" spans="1:11" x14ac:dyDescent="0.25">
      <c r="A394" s="116">
        <f>'5. Registrere Transaksjoner'!B400</f>
        <v>393</v>
      </c>
      <c r="B394" s="72">
        <f>INDEX('5. Registrere Transaksjoner'!$I$8:$I$1006,MATCH('Underlag HB'!A394,'5. Registrere Transaksjoner'!$B$8:$B$1006))</f>
        <v>0</v>
      </c>
      <c r="C394" s="72">
        <f>INDEX('5. Registrere Transaksjoner'!$Q$8:$Q$1006,MATCH('Underlag HB'!A394,'5. Registrere Transaksjoner'!$B$8:$B$1006))</f>
        <v>0</v>
      </c>
      <c r="D394" s="307">
        <f>INDEX('5. Registrere Transaksjoner'!$D$8:$D$1006,MATCH('Underlag HB'!A394,'5. Registrere Transaksjoner'!$B$8:$B$1006))</f>
        <v>0</v>
      </c>
      <c r="E394" s="72" t="str">
        <f>IFERROR(INDEX(Kontoplan!$E$6:$E$1048576,MATCH(B394,Kontoplan!$D$6:$D$125,0)),"")</f>
        <v/>
      </c>
      <c r="F394" s="308">
        <f>INDEX('5. Registrere Transaksjoner'!$E$8:$E$1006,MATCH('Underlag HB'!A394,'5. Registrere Transaksjoner'!$B$8:$B$1006,0))</f>
        <v>0</v>
      </c>
      <c r="G394" s="72">
        <f>INDEX('5. Registrere Transaksjoner'!$F$8:$F$1006,MATCH('Underlag HB'!A394,'5. Registrere Transaksjoner'!$B$8:$B$1006,0))</f>
        <v>0</v>
      </c>
      <c r="H394" s="309" t="str">
        <f t="shared" si="6"/>
        <v/>
      </c>
      <c r="I394" s="310">
        <f>INDEX('5. Registrere Transaksjoner'!$H$8:$H$1006,MATCH('Underlag HB'!A394,'5. Registrere Transaksjoner'!$B$8:$B$1006,0))</f>
        <v>0</v>
      </c>
      <c r="J394" s="72"/>
      <c r="K394" s="72"/>
    </row>
    <row r="395" spans="1:11" x14ac:dyDescent="0.25">
      <c r="A395" s="116">
        <f>'5. Registrere Transaksjoner'!B401</f>
        <v>394</v>
      </c>
      <c r="B395" s="72">
        <f>INDEX('5. Registrere Transaksjoner'!$I$8:$I$1006,MATCH('Underlag HB'!A395,'5. Registrere Transaksjoner'!$B$8:$B$1006))</f>
        <v>0</v>
      </c>
      <c r="C395" s="72">
        <f>INDEX('5. Registrere Transaksjoner'!$Q$8:$Q$1006,MATCH('Underlag HB'!A395,'5. Registrere Transaksjoner'!$B$8:$B$1006))</f>
        <v>0</v>
      </c>
      <c r="D395" s="307">
        <f>INDEX('5. Registrere Transaksjoner'!$D$8:$D$1006,MATCH('Underlag HB'!A395,'5. Registrere Transaksjoner'!$B$8:$B$1006))</f>
        <v>0</v>
      </c>
      <c r="E395" s="72" t="str">
        <f>IFERROR(INDEX(Kontoplan!$E$6:$E$1048576,MATCH(B395,Kontoplan!$D$6:$D$125,0)),"")</f>
        <v/>
      </c>
      <c r="F395" s="308">
        <f>INDEX('5. Registrere Transaksjoner'!$E$8:$E$1006,MATCH('Underlag HB'!A395,'5. Registrere Transaksjoner'!$B$8:$B$1006,0))</f>
        <v>0</v>
      </c>
      <c r="G395" s="72">
        <f>INDEX('5. Registrere Transaksjoner'!$F$8:$F$1006,MATCH('Underlag HB'!A395,'5. Registrere Transaksjoner'!$B$8:$B$1006,0))</f>
        <v>0</v>
      </c>
      <c r="H395" s="309" t="str">
        <f t="shared" si="6"/>
        <v/>
      </c>
      <c r="I395" s="310">
        <f>INDEX('5. Registrere Transaksjoner'!$H$8:$H$1006,MATCH('Underlag HB'!A395,'5. Registrere Transaksjoner'!$B$8:$B$1006,0))</f>
        <v>0</v>
      </c>
      <c r="J395" s="72"/>
      <c r="K395" s="72"/>
    </row>
    <row r="396" spans="1:11" x14ac:dyDescent="0.25">
      <c r="A396" s="116">
        <f>'5. Registrere Transaksjoner'!B402</f>
        <v>395</v>
      </c>
      <c r="B396" s="72">
        <f>INDEX('5. Registrere Transaksjoner'!$I$8:$I$1006,MATCH('Underlag HB'!A396,'5. Registrere Transaksjoner'!$B$8:$B$1006))</f>
        <v>0</v>
      </c>
      <c r="C396" s="72">
        <f>INDEX('5. Registrere Transaksjoner'!$Q$8:$Q$1006,MATCH('Underlag HB'!A396,'5. Registrere Transaksjoner'!$B$8:$B$1006))</f>
        <v>0</v>
      </c>
      <c r="D396" s="307">
        <f>INDEX('5. Registrere Transaksjoner'!$D$8:$D$1006,MATCH('Underlag HB'!A396,'5. Registrere Transaksjoner'!$B$8:$B$1006))</f>
        <v>0</v>
      </c>
      <c r="E396" s="72" t="str">
        <f>IFERROR(INDEX(Kontoplan!$E$6:$E$1048576,MATCH(B396,Kontoplan!$D$6:$D$125,0)),"")</f>
        <v/>
      </c>
      <c r="F396" s="308">
        <f>INDEX('5. Registrere Transaksjoner'!$E$8:$E$1006,MATCH('Underlag HB'!A396,'5. Registrere Transaksjoner'!$B$8:$B$1006,0))</f>
        <v>0</v>
      </c>
      <c r="G396" s="72">
        <f>INDEX('5. Registrere Transaksjoner'!$F$8:$F$1006,MATCH('Underlag HB'!A396,'5. Registrere Transaksjoner'!$B$8:$B$1006,0))</f>
        <v>0</v>
      </c>
      <c r="H396" s="309" t="str">
        <f t="shared" si="6"/>
        <v/>
      </c>
      <c r="I396" s="310">
        <f>INDEX('5. Registrere Transaksjoner'!$H$8:$H$1006,MATCH('Underlag HB'!A396,'5. Registrere Transaksjoner'!$B$8:$B$1006,0))</f>
        <v>0</v>
      </c>
      <c r="J396" s="72"/>
      <c r="K396" s="72"/>
    </row>
    <row r="397" spans="1:11" x14ac:dyDescent="0.25">
      <c r="A397" s="116">
        <f>'5. Registrere Transaksjoner'!B403</f>
        <v>396</v>
      </c>
      <c r="B397" s="72">
        <f>INDEX('5. Registrere Transaksjoner'!$I$8:$I$1006,MATCH('Underlag HB'!A397,'5. Registrere Transaksjoner'!$B$8:$B$1006))</f>
        <v>0</v>
      </c>
      <c r="C397" s="72">
        <f>INDEX('5. Registrere Transaksjoner'!$Q$8:$Q$1006,MATCH('Underlag HB'!A397,'5. Registrere Transaksjoner'!$B$8:$B$1006))</f>
        <v>0</v>
      </c>
      <c r="D397" s="307">
        <f>INDEX('5. Registrere Transaksjoner'!$D$8:$D$1006,MATCH('Underlag HB'!A397,'5. Registrere Transaksjoner'!$B$8:$B$1006))</f>
        <v>0</v>
      </c>
      <c r="E397" s="72" t="str">
        <f>IFERROR(INDEX(Kontoplan!$E$6:$E$1048576,MATCH(B397,Kontoplan!$D$6:$D$125,0)),"")</f>
        <v/>
      </c>
      <c r="F397" s="308">
        <f>INDEX('5. Registrere Transaksjoner'!$E$8:$E$1006,MATCH('Underlag HB'!A397,'5. Registrere Transaksjoner'!$B$8:$B$1006,0))</f>
        <v>0</v>
      </c>
      <c r="G397" s="72">
        <f>INDEX('5. Registrere Transaksjoner'!$F$8:$F$1006,MATCH('Underlag HB'!A397,'5. Registrere Transaksjoner'!$B$8:$B$1006,0))</f>
        <v>0</v>
      </c>
      <c r="H397" s="309" t="str">
        <f t="shared" si="6"/>
        <v/>
      </c>
      <c r="I397" s="310">
        <f>INDEX('5. Registrere Transaksjoner'!$H$8:$H$1006,MATCH('Underlag HB'!A397,'5. Registrere Transaksjoner'!$B$8:$B$1006,0))</f>
        <v>0</v>
      </c>
      <c r="J397" s="72"/>
      <c r="K397" s="72"/>
    </row>
    <row r="398" spans="1:11" x14ac:dyDescent="0.25">
      <c r="A398" s="116">
        <f>'5. Registrere Transaksjoner'!B404</f>
        <v>397</v>
      </c>
      <c r="B398" s="72">
        <f>INDEX('5. Registrere Transaksjoner'!$I$8:$I$1006,MATCH('Underlag HB'!A398,'5. Registrere Transaksjoner'!$B$8:$B$1006))</f>
        <v>0</v>
      </c>
      <c r="C398" s="72">
        <f>INDEX('5. Registrere Transaksjoner'!$Q$8:$Q$1006,MATCH('Underlag HB'!A398,'5. Registrere Transaksjoner'!$B$8:$B$1006))</f>
        <v>0</v>
      </c>
      <c r="D398" s="307">
        <f>INDEX('5. Registrere Transaksjoner'!$D$8:$D$1006,MATCH('Underlag HB'!A398,'5. Registrere Transaksjoner'!$B$8:$B$1006))</f>
        <v>0</v>
      </c>
      <c r="E398" s="72" t="str">
        <f>IFERROR(INDEX(Kontoplan!$E$6:$E$1048576,MATCH(B398,Kontoplan!$D$6:$D$125,0)),"")</f>
        <v/>
      </c>
      <c r="F398" s="308">
        <f>INDEX('5. Registrere Transaksjoner'!$E$8:$E$1006,MATCH('Underlag HB'!A398,'5. Registrere Transaksjoner'!$B$8:$B$1006,0))</f>
        <v>0</v>
      </c>
      <c r="G398" s="72">
        <f>INDEX('5. Registrere Transaksjoner'!$F$8:$F$1006,MATCH('Underlag HB'!A398,'5. Registrere Transaksjoner'!$B$8:$B$1006,0))</f>
        <v>0</v>
      </c>
      <c r="H398" s="309" t="str">
        <f t="shared" si="6"/>
        <v/>
      </c>
      <c r="I398" s="310">
        <f>INDEX('5. Registrere Transaksjoner'!$H$8:$H$1006,MATCH('Underlag HB'!A398,'5. Registrere Transaksjoner'!$B$8:$B$1006,0))</f>
        <v>0</v>
      </c>
      <c r="J398" s="72"/>
      <c r="K398" s="72"/>
    </row>
    <row r="399" spans="1:11" x14ac:dyDescent="0.25">
      <c r="A399" s="116">
        <f>'5. Registrere Transaksjoner'!B405</f>
        <v>398</v>
      </c>
      <c r="B399" s="72">
        <f>INDEX('5. Registrere Transaksjoner'!$I$8:$I$1006,MATCH('Underlag HB'!A399,'5. Registrere Transaksjoner'!$B$8:$B$1006))</f>
        <v>0</v>
      </c>
      <c r="C399" s="72">
        <f>INDEX('5. Registrere Transaksjoner'!$Q$8:$Q$1006,MATCH('Underlag HB'!A399,'5. Registrere Transaksjoner'!$B$8:$B$1006))</f>
        <v>0</v>
      </c>
      <c r="D399" s="307">
        <f>INDEX('5. Registrere Transaksjoner'!$D$8:$D$1006,MATCH('Underlag HB'!A399,'5. Registrere Transaksjoner'!$B$8:$B$1006))</f>
        <v>0</v>
      </c>
      <c r="E399" s="72" t="str">
        <f>IFERROR(INDEX(Kontoplan!$E$6:$E$1048576,MATCH(B399,Kontoplan!$D$6:$D$125,0)),"")</f>
        <v/>
      </c>
      <c r="F399" s="308">
        <f>INDEX('5. Registrere Transaksjoner'!$E$8:$E$1006,MATCH('Underlag HB'!A399,'5. Registrere Transaksjoner'!$B$8:$B$1006,0))</f>
        <v>0</v>
      </c>
      <c r="G399" s="72">
        <f>INDEX('5. Registrere Transaksjoner'!$F$8:$F$1006,MATCH('Underlag HB'!A399,'5. Registrere Transaksjoner'!$B$8:$B$1006,0))</f>
        <v>0</v>
      </c>
      <c r="H399" s="309" t="str">
        <f t="shared" si="6"/>
        <v/>
      </c>
      <c r="I399" s="310">
        <f>INDEX('5. Registrere Transaksjoner'!$H$8:$H$1006,MATCH('Underlag HB'!A399,'5. Registrere Transaksjoner'!$B$8:$B$1006,0))</f>
        <v>0</v>
      </c>
      <c r="J399" s="72"/>
      <c r="K399" s="72"/>
    </row>
    <row r="400" spans="1:11" x14ac:dyDescent="0.25">
      <c r="A400" s="116">
        <f>'5. Registrere Transaksjoner'!B406</f>
        <v>399</v>
      </c>
      <c r="B400" s="72">
        <f>INDEX('5. Registrere Transaksjoner'!$I$8:$I$1006,MATCH('Underlag HB'!A400,'5. Registrere Transaksjoner'!$B$8:$B$1006))</f>
        <v>0</v>
      </c>
      <c r="C400" s="72">
        <f>INDEX('5. Registrere Transaksjoner'!$Q$8:$Q$1006,MATCH('Underlag HB'!A400,'5. Registrere Transaksjoner'!$B$8:$B$1006))</f>
        <v>0</v>
      </c>
      <c r="D400" s="307">
        <f>INDEX('5. Registrere Transaksjoner'!$D$8:$D$1006,MATCH('Underlag HB'!A400,'5. Registrere Transaksjoner'!$B$8:$B$1006))</f>
        <v>0</v>
      </c>
      <c r="E400" s="72" t="str">
        <f>IFERROR(INDEX(Kontoplan!$E$6:$E$1048576,MATCH(B400,Kontoplan!$D$6:$D$125,0)),"")</f>
        <v/>
      </c>
      <c r="F400" s="308">
        <f>INDEX('5. Registrere Transaksjoner'!$E$8:$E$1006,MATCH('Underlag HB'!A400,'5. Registrere Transaksjoner'!$B$8:$B$1006,0))</f>
        <v>0</v>
      </c>
      <c r="G400" s="72">
        <f>INDEX('5. Registrere Transaksjoner'!$F$8:$F$1006,MATCH('Underlag HB'!A400,'5. Registrere Transaksjoner'!$B$8:$B$1006,0))</f>
        <v>0</v>
      </c>
      <c r="H400" s="309" t="str">
        <f t="shared" si="6"/>
        <v/>
      </c>
      <c r="I400" s="310">
        <f>INDEX('5. Registrere Transaksjoner'!$H$8:$H$1006,MATCH('Underlag HB'!A400,'5. Registrere Transaksjoner'!$B$8:$B$1006,0))</f>
        <v>0</v>
      </c>
      <c r="J400" s="72"/>
      <c r="K400" s="72"/>
    </row>
    <row r="401" spans="1:11" x14ac:dyDescent="0.25">
      <c r="A401" s="116">
        <f>'5. Registrere Transaksjoner'!B407</f>
        <v>400</v>
      </c>
      <c r="B401" s="72">
        <f>INDEX('5. Registrere Transaksjoner'!$I$8:$I$1006,MATCH('Underlag HB'!A401,'5. Registrere Transaksjoner'!$B$8:$B$1006))</f>
        <v>0</v>
      </c>
      <c r="C401" s="72">
        <f>INDEX('5. Registrere Transaksjoner'!$Q$8:$Q$1006,MATCH('Underlag HB'!A401,'5. Registrere Transaksjoner'!$B$8:$B$1006))</f>
        <v>0</v>
      </c>
      <c r="D401" s="307">
        <f>INDEX('5. Registrere Transaksjoner'!$D$8:$D$1006,MATCH('Underlag HB'!A401,'5. Registrere Transaksjoner'!$B$8:$B$1006))</f>
        <v>0</v>
      </c>
      <c r="E401" s="72" t="str">
        <f>IFERROR(INDEX(Kontoplan!$E$6:$E$1048576,MATCH(B401,Kontoplan!$D$6:$D$125,0)),"")</f>
        <v/>
      </c>
      <c r="F401" s="308">
        <f>INDEX('5. Registrere Transaksjoner'!$E$8:$E$1006,MATCH('Underlag HB'!A401,'5. Registrere Transaksjoner'!$B$8:$B$1006,0))</f>
        <v>0</v>
      </c>
      <c r="G401" s="72">
        <f>INDEX('5. Registrere Transaksjoner'!$F$8:$F$1006,MATCH('Underlag HB'!A401,'5. Registrere Transaksjoner'!$B$8:$B$1006,0))</f>
        <v>0</v>
      </c>
      <c r="H401" s="309" t="str">
        <f t="shared" si="6"/>
        <v/>
      </c>
      <c r="I401" s="310">
        <f>INDEX('5. Registrere Transaksjoner'!$H$8:$H$1006,MATCH('Underlag HB'!A401,'5. Registrere Transaksjoner'!$B$8:$B$1006,0))</f>
        <v>0</v>
      </c>
      <c r="J401" s="72"/>
      <c r="K401" s="72"/>
    </row>
    <row r="402" spans="1:11" x14ac:dyDescent="0.25">
      <c r="A402" s="116">
        <f>'5. Registrere Transaksjoner'!B408</f>
        <v>401</v>
      </c>
      <c r="B402" s="72">
        <f>INDEX('5. Registrere Transaksjoner'!$I$8:$I$1006,MATCH('Underlag HB'!A402,'5. Registrere Transaksjoner'!$B$8:$B$1006))</f>
        <v>0</v>
      </c>
      <c r="C402" s="72">
        <f>INDEX('5. Registrere Transaksjoner'!$Q$8:$Q$1006,MATCH('Underlag HB'!A402,'5. Registrere Transaksjoner'!$B$8:$B$1006))</f>
        <v>0</v>
      </c>
      <c r="D402" s="307">
        <f>INDEX('5. Registrere Transaksjoner'!$D$8:$D$1006,MATCH('Underlag HB'!A402,'5. Registrere Transaksjoner'!$B$8:$B$1006))</f>
        <v>0</v>
      </c>
      <c r="E402" s="72" t="str">
        <f>IFERROR(INDEX(Kontoplan!$E$6:$E$1048576,MATCH(B402,Kontoplan!$D$6:$D$125,0)),"")</f>
        <v/>
      </c>
      <c r="F402" s="308">
        <f>INDEX('5. Registrere Transaksjoner'!$E$8:$E$1006,MATCH('Underlag HB'!A402,'5. Registrere Transaksjoner'!$B$8:$B$1006,0))</f>
        <v>0</v>
      </c>
      <c r="G402" s="72">
        <f>INDEX('5. Registrere Transaksjoner'!$F$8:$F$1006,MATCH('Underlag HB'!A402,'5. Registrere Transaksjoner'!$B$8:$B$1006,0))</f>
        <v>0</v>
      </c>
      <c r="H402" s="309" t="str">
        <f t="shared" si="6"/>
        <v/>
      </c>
      <c r="I402" s="310">
        <f>INDEX('5. Registrere Transaksjoner'!$H$8:$H$1006,MATCH('Underlag HB'!A402,'5. Registrere Transaksjoner'!$B$8:$B$1006,0))</f>
        <v>0</v>
      </c>
      <c r="J402" s="72"/>
      <c r="K402" s="72"/>
    </row>
    <row r="403" spans="1:11" x14ac:dyDescent="0.25">
      <c r="A403" s="116">
        <f>'5. Registrere Transaksjoner'!B409</f>
        <v>402</v>
      </c>
      <c r="B403" s="72">
        <f>INDEX('5. Registrere Transaksjoner'!$I$8:$I$1006,MATCH('Underlag HB'!A403,'5. Registrere Transaksjoner'!$B$8:$B$1006))</f>
        <v>0</v>
      </c>
      <c r="C403" s="72">
        <f>INDEX('5. Registrere Transaksjoner'!$Q$8:$Q$1006,MATCH('Underlag HB'!A403,'5. Registrere Transaksjoner'!$B$8:$B$1006))</f>
        <v>0</v>
      </c>
      <c r="D403" s="307">
        <f>INDEX('5. Registrere Transaksjoner'!$D$8:$D$1006,MATCH('Underlag HB'!A403,'5. Registrere Transaksjoner'!$B$8:$B$1006))</f>
        <v>0</v>
      </c>
      <c r="E403" s="72" t="str">
        <f>IFERROR(INDEX(Kontoplan!$E$6:$E$1048576,MATCH(B403,Kontoplan!$D$6:$D$125,0)),"")</f>
        <v/>
      </c>
      <c r="F403" s="308">
        <f>INDEX('5. Registrere Transaksjoner'!$E$8:$E$1006,MATCH('Underlag HB'!A403,'5. Registrere Transaksjoner'!$B$8:$B$1006,0))</f>
        <v>0</v>
      </c>
      <c r="G403" s="72">
        <f>INDEX('5. Registrere Transaksjoner'!$F$8:$F$1006,MATCH('Underlag HB'!A403,'5. Registrere Transaksjoner'!$B$8:$B$1006,0))</f>
        <v>0</v>
      </c>
      <c r="H403" s="309" t="str">
        <f t="shared" si="6"/>
        <v/>
      </c>
      <c r="I403" s="310">
        <f>INDEX('5. Registrere Transaksjoner'!$H$8:$H$1006,MATCH('Underlag HB'!A403,'5. Registrere Transaksjoner'!$B$8:$B$1006,0))</f>
        <v>0</v>
      </c>
      <c r="J403" s="72"/>
      <c r="K403" s="72"/>
    </row>
    <row r="404" spans="1:11" x14ac:dyDescent="0.25">
      <c r="A404" s="116">
        <f>'5. Registrere Transaksjoner'!B410</f>
        <v>403</v>
      </c>
      <c r="B404" s="72">
        <f>INDEX('5. Registrere Transaksjoner'!$I$8:$I$1006,MATCH('Underlag HB'!A404,'5. Registrere Transaksjoner'!$B$8:$B$1006))</f>
        <v>0</v>
      </c>
      <c r="C404" s="72">
        <f>INDEX('5. Registrere Transaksjoner'!$Q$8:$Q$1006,MATCH('Underlag HB'!A404,'5. Registrere Transaksjoner'!$B$8:$B$1006))</f>
        <v>0</v>
      </c>
      <c r="D404" s="307">
        <f>INDEX('5. Registrere Transaksjoner'!$D$8:$D$1006,MATCH('Underlag HB'!A404,'5. Registrere Transaksjoner'!$B$8:$B$1006))</f>
        <v>0</v>
      </c>
      <c r="E404" s="72" t="str">
        <f>IFERROR(INDEX(Kontoplan!$E$6:$E$1048576,MATCH(B404,Kontoplan!$D$6:$D$125,0)),"")</f>
        <v/>
      </c>
      <c r="F404" s="308">
        <f>INDEX('5. Registrere Transaksjoner'!$E$8:$E$1006,MATCH('Underlag HB'!A404,'5. Registrere Transaksjoner'!$B$8:$B$1006,0))</f>
        <v>0</v>
      </c>
      <c r="G404" s="72">
        <f>INDEX('5. Registrere Transaksjoner'!$F$8:$F$1006,MATCH('Underlag HB'!A404,'5. Registrere Transaksjoner'!$B$8:$B$1006,0))</f>
        <v>0</v>
      </c>
      <c r="H404" s="309" t="str">
        <f t="shared" si="6"/>
        <v/>
      </c>
      <c r="I404" s="310">
        <f>INDEX('5. Registrere Transaksjoner'!$H$8:$H$1006,MATCH('Underlag HB'!A404,'5. Registrere Transaksjoner'!$B$8:$B$1006,0))</f>
        <v>0</v>
      </c>
      <c r="J404" s="72"/>
      <c r="K404" s="72"/>
    </row>
    <row r="405" spans="1:11" x14ac:dyDescent="0.25">
      <c r="A405" s="116">
        <f>'5. Registrere Transaksjoner'!B411</f>
        <v>404</v>
      </c>
      <c r="B405" s="72">
        <f>INDEX('5. Registrere Transaksjoner'!$I$8:$I$1006,MATCH('Underlag HB'!A405,'5. Registrere Transaksjoner'!$B$8:$B$1006))</f>
        <v>0</v>
      </c>
      <c r="C405" s="72">
        <f>INDEX('5. Registrere Transaksjoner'!$Q$8:$Q$1006,MATCH('Underlag HB'!A405,'5. Registrere Transaksjoner'!$B$8:$B$1006))</f>
        <v>0</v>
      </c>
      <c r="D405" s="307">
        <f>INDEX('5. Registrere Transaksjoner'!$D$8:$D$1006,MATCH('Underlag HB'!A405,'5. Registrere Transaksjoner'!$B$8:$B$1006))</f>
        <v>0</v>
      </c>
      <c r="E405" s="72" t="str">
        <f>IFERROR(INDEX(Kontoplan!$E$6:$E$1048576,MATCH(B405,Kontoplan!$D$6:$D$125,0)),"")</f>
        <v/>
      </c>
      <c r="F405" s="308">
        <f>INDEX('5. Registrere Transaksjoner'!$E$8:$E$1006,MATCH('Underlag HB'!A405,'5. Registrere Transaksjoner'!$B$8:$B$1006,0))</f>
        <v>0</v>
      </c>
      <c r="G405" s="72">
        <f>INDEX('5. Registrere Transaksjoner'!$F$8:$F$1006,MATCH('Underlag HB'!A405,'5. Registrere Transaksjoner'!$B$8:$B$1006,0))</f>
        <v>0</v>
      </c>
      <c r="H405" s="309" t="str">
        <f t="shared" si="6"/>
        <v/>
      </c>
      <c r="I405" s="310">
        <f>INDEX('5. Registrere Transaksjoner'!$H$8:$H$1006,MATCH('Underlag HB'!A405,'5. Registrere Transaksjoner'!$B$8:$B$1006,0))</f>
        <v>0</v>
      </c>
      <c r="J405" s="72"/>
      <c r="K405" s="72"/>
    </row>
    <row r="406" spans="1:11" x14ac:dyDescent="0.25">
      <c r="A406" s="116">
        <f>'5. Registrere Transaksjoner'!B412</f>
        <v>405</v>
      </c>
      <c r="B406" s="72">
        <f>INDEX('5. Registrere Transaksjoner'!$I$8:$I$1006,MATCH('Underlag HB'!A406,'5. Registrere Transaksjoner'!$B$8:$B$1006))</f>
        <v>0</v>
      </c>
      <c r="C406" s="72">
        <f>INDEX('5. Registrere Transaksjoner'!$Q$8:$Q$1006,MATCH('Underlag HB'!A406,'5. Registrere Transaksjoner'!$B$8:$B$1006))</f>
        <v>0</v>
      </c>
      <c r="D406" s="307">
        <f>INDEX('5. Registrere Transaksjoner'!$D$8:$D$1006,MATCH('Underlag HB'!A406,'5. Registrere Transaksjoner'!$B$8:$B$1006))</f>
        <v>0</v>
      </c>
      <c r="E406" s="72" t="str">
        <f>IFERROR(INDEX(Kontoplan!$E$6:$E$1048576,MATCH(B406,Kontoplan!$D$6:$D$125,0)),"")</f>
        <v/>
      </c>
      <c r="F406" s="308">
        <f>INDEX('5. Registrere Transaksjoner'!$E$8:$E$1006,MATCH('Underlag HB'!A406,'5. Registrere Transaksjoner'!$B$8:$B$1006,0))</f>
        <v>0</v>
      </c>
      <c r="G406" s="72">
        <f>INDEX('5. Registrere Transaksjoner'!$F$8:$F$1006,MATCH('Underlag HB'!A406,'5. Registrere Transaksjoner'!$B$8:$B$1006,0))</f>
        <v>0</v>
      </c>
      <c r="H406" s="309" t="str">
        <f t="shared" si="6"/>
        <v/>
      </c>
      <c r="I406" s="310">
        <f>INDEX('5. Registrere Transaksjoner'!$H$8:$H$1006,MATCH('Underlag HB'!A406,'5. Registrere Transaksjoner'!$B$8:$B$1006,0))</f>
        <v>0</v>
      </c>
      <c r="J406" s="72"/>
      <c r="K406" s="72"/>
    </row>
    <row r="407" spans="1:11" x14ac:dyDescent="0.25">
      <c r="A407" s="116">
        <f>'5. Registrere Transaksjoner'!B413</f>
        <v>406</v>
      </c>
      <c r="B407" s="72">
        <f>INDEX('5. Registrere Transaksjoner'!$I$8:$I$1006,MATCH('Underlag HB'!A407,'5. Registrere Transaksjoner'!$B$8:$B$1006))</f>
        <v>0</v>
      </c>
      <c r="C407" s="72">
        <f>INDEX('5. Registrere Transaksjoner'!$Q$8:$Q$1006,MATCH('Underlag HB'!A407,'5. Registrere Transaksjoner'!$B$8:$B$1006))</f>
        <v>0</v>
      </c>
      <c r="D407" s="307">
        <f>INDEX('5. Registrere Transaksjoner'!$D$8:$D$1006,MATCH('Underlag HB'!A407,'5. Registrere Transaksjoner'!$B$8:$B$1006))</f>
        <v>0</v>
      </c>
      <c r="E407" s="72" t="str">
        <f>IFERROR(INDEX(Kontoplan!$E$6:$E$1048576,MATCH(B407,Kontoplan!$D$6:$D$125,0)),"")</f>
        <v/>
      </c>
      <c r="F407" s="308">
        <f>INDEX('5. Registrere Transaksjoner'!$E$8:$E$1006,MATCH('Underlag HB'!A407,'5. Registrere Transaksjoner'!$B$8:$B$1006,0))</f>
        <v>0</v>
      </c>
      <c r="G407" s="72">
        <f>INDEX('5. Registrere Transaksjoner'!$F$8:$F$1006,MATCH('Underlag HB'!A407,'5. Registrere Transaksjoner'!$B$8:$B$1006,0))</f>
        <v>0</v>
      </c>
      <c r="H407" s="309" t="str">
        <f t="shared" si="6"/>
        <v/>
      </c>
      <c r="I407" s="310">
        <f>INDEX('5. Registrere Transaksjoner'!$H$8:$H$1006,MATCH('Underlag HB'!A407,'5. Registrere Transaksjoner'!$B$8:$B$1006,0))</f>
        <v>0</v>
      </c>
      <c r="J407" s="72"/>
      <c r="K407" s="72"/>
    </row>
    <row r="408" spans="1:11" x14ac:dyDescent="0.25">
      <c r="A408" s="116">
        <f>'5. Registrere Transaksjoner'!B414</f>
        <v>407</v>
      </c>
      <c r="B408" s="72">
        <f>INDEX('5. Registrere Transaksjoner'!$I$8:$I$1006,MATCH('Underlag HB'!A408,'5. Registrere Transaksjoner'!$B$8:$B$1006))</f>
        <v>0</v>
      </c>
      <c r="C408" s="72">
        <f>INDEX('5. Registrere Transaksjoner'!$Q$8:$Q$1006,MATCH('Underlag HB'!A408,'5. Registrere Transaksjoner'!$B$8:$B$1006))</f>
        <v>0</v>
      </c>
      <c r="D408" s="307">
        <f>INDEX('5. Registrere Transaksjoner'!$D$8:$D$1006,MATCH('Underlag HB'!A408,'5. Registrere Transaksjoner'!$B$8:$B$1006))</f>
        <v>0</v>
      </c>
      <c r="E408" s="72" t="str">
        <f>IFERROR(INDEX(Kontoplan!$E$6:$E$1048576,MATCH(B408,Kontoplan!$D$6:$D$125,0)),"")</f>
        <v/>
      </c>
      <c r="F408" s="308">
        <f>INDEX('5. Registrere Transaksjoner'!$E$8:$E$1006,MATCH('Underlag HB'!A408,'5. Registrere Transaksjoner'!$B$8:$B$1006,0))</f>
        <v>0</v>
      </c>
      <c r="G408" s="72">
        <f>INDEX('5. Registrere Transaksjoner'!$F$8:$F$1006,MATCH('Underlag HB'!A408,'5. Registrere Transaksjoner'!$B$8:$B$1006,0))</f>
        <v>0</v>
      </c>
      <c r="H408" s="309" t="str">
        <f t="shared" si="6"/>
        <v/>
      </c>
      <c r="I408" s="310">
        <f>INDEX('5. Registrere Transaksjoner'!$H$8:$H$1006,MATCH('Underlag HB'!A408,'5. Registrere Transaksjoner'!$B$8:$B$1006,0))</f>
        <v>0</v>
      </c>
      <c r="J408" s="72"/>
      <c r="K408" s="72"/>
    </row>
    <row r="409" spans="1:11" x14ac:dyDescent="0.25">
      <c r="A409" s="116">
        <f>'5. Registrere Transaksjoner'!B415</f>
        <v>408</v>
      </c>
      <c r="B409" s="72">
        <f>INDEX('5. Registrere Transaksjoner'!$I$8:$I$1006,MATCH('Underlag HB'!A409,'5. Registrere Transaksjoner'!$B$8:$B$1006))</f>
        <v>0</v>
      </c>
      <c r="C409" s="72">
        <f>INDEX('5. Registrere Transaksjoner'!$Q$8:$Q$1006,MATCH('Underlag HB'!A409,'5. Registrere Transaksjoner'!$B$8:$B$1006))</f>
        <v>0</v>
      </c>
      <c r="D409" s="307">
        <f>INDEX('5. Registrere Transaksjoner'!$D$8:$D$1006,MATCH('Underlag HB'!A409,'5. Registrere Transaksjoner'!$B$8:$B$1006))</f>
        <v>0</v>
      </c>
      <c r="E409" s="72" t="str">
        <f>IFERROR(INDEX(Kontoplan!$E$6:$E$1048576,MATCH(B409,Kontoplan!$D$6:$D$125,0)),"")</f>
        <v/>
      </c>
      <c r="F409" s="308">
        <f>INDEX('5. Registrere Transaksjoner'!$E$8:$E$1006,MATCH('Underlag HB'!A409,'5. Registrere Transaksjoner'!$B$8:$B$1006,0))</f>
        <v>0</v>
      </c>
      <c r="G409" s="72">
        <f>INDEX('5. Registrere Transaksjoner'!$F$8:$F$1006,MATCH('Underlag HB'!A409,'5. Registrere Transaksjoner'!$B$8:$B$1006,0))</f>
        <v>0</v>
      </c>
      <c r="H409" s="309" t="str">
        <f t="shared" si="6"/>
        <v/>
      </c>
      <c r="I409" s="310">
        <f>INDEX('5. Registrere Transaksjoner'!$H$8:$H$1006,MATCH('Underlag HB'!A409,'5. Registrere Transaksjoner'!$B$8:$B$1006,0))</f>
        <v>0</v>
      </c>
      <c r="J409" s="72"/>
      <c r="K409" s="72"/>
    </row>
    <row r="410" spans="1:11" x14ac:dyDescent="0.25">
      <c r="A410" s="116">
        <f>'5. Registrere Transaksjoner'!B416</f>
        <v>409</v>
      </c>
      <c r="B410" s="72">
        <f>INDEX('5. Registrere Transaksjoner'!$I$8:$I$1006,MATCH('Underlag HB'!A410,'5. Registrere Transaksjoner'!$B$8:$B$1006))</f>
        <v>0</v>
      </c>
      <c r="C410" s="72">
        <f>INDEX('5. Registrere Transaksjoner'!$Q$8:$Q$1006,MATCH('Underlag HB'!A410,'5. Registrere Transaksjoner'!$B$8:$B$1006))</f>
        <v>0</v>
      </c>
      <c r="D410" s="307">
        <f>INDEX('5. Registrere Transaksjoner'!$D$8:$D$1006,MATCH('Underlag HB'!A410,'5. Registrere Transaksjoner'!$B$8:$B$1006))</f>
        <v>0</v>
      </c>
      <c r="E410" s="72" t="str">
        <f>IFERROR(INDEX(Kontoplan!$E$6:$E$1048576,MATCH(B410,Kontoplan!$D$6:$D$125,0)),"")</f>
        <v/>
      </c>
      <c r="F410" s="308">
        <f>INDEX('5. Registrere Transaksjoner'!$E$8:$E$1006,MATCH('Underlag HB'!A410,'5. Registrere Transaksjoner'!$B$8:$B$1006,0))</f>
        <v>0</v>
      </c>
      <c r="G410" s="72">
        <f>INDEX('5. Registrere Transaksjoner'!$F$8:$F$1006,MATCH('Underlag HB'!A410,'5. Registrere Transaksjoner'!$B$8:$B$1006,0))</f>
        <v>0</v>
      </c>
      <c r="H410" s="309" t="str">
        <f t="shared" si="6"/>
        <v/>
      </c>
      <c r="I410" s="310">
        <f>INDEX('5. Registrere Transaksjoner'!$H$8:$H$1006,MATCH('Underlag HB'!A410,'5. Registrere Transaksjoner'!$B$8:$B$1006,0))</f>
        <v>0</v>
      </c>
      <c r="J410" s="72"/>
      <c r="K410" s="72"/>
    </row>
    <row r="411" spans="1:11" x14ac:dyDescent="0.25">
      <c r="A411" s="116">
        <f>'5. Registrere Transaksjoner'!B417</f>
        <v>410</v>
      </c>
      <c r="B411" s="72">
        <f>INDEX('5. Registrere Transaksjoner'!$I$8:$I$1006,MATCH('Underlag HB'!A411,'5. Registrere Transaksjoner'!$B$8:$B$1006))</f>
        <v>0</v>
      </c>
      <c r="C411" s="72">
        <f>INDEX('5. Registrere Transaksjoner'!$Q$8:$Q$1006,MATCH('Underlag HB'!A411,'5. Registrere Transaksjoner'!$B$8:$B$1006))</f>
        <v>0</v>
      </c>
      <c r="D411" s="307">
        <f>INDEX('5. Registrere Transaksjoner'!$D$8:$D$1006,MATCH('Underlag HB'!A411,'5. Registrere Transaksjoner'!$B$8:$B$1006))</f>
        <v>0</v>
      </c>
      <c r="E411" s="72" t="str">
        <f>IFERROR(INDEX(Kontoplan!$E$6:$E$1048576,MATCH(B411,Kontoplan!$D$6:$D$125,0)),"")</f>
        <v/>
      </c>
      <c r="F411" s="308">
        <f>INDEX('5. Registrere Transaksjoner'!$E$8:$E$1006,MATCH('Underlag HB'!A411,'5. Registrere Transaksjoner'!$B$8:$B$1006,0))</f>
        <v>0</v>
      </c>
      <c r="G411" s="72">
        <f>INDEX('5. Registrere Transaksjoner'!$F$8:$F$1006,MATCH('Underlag HB'!A411,'5. Registrere Transaksjoner'!$B$8:$B$1006,0))</f>
        <v>0</v>
      </c>
      <c r="H411" s="309" t="str">
        <f t="shared" si="6"/>
        <v/>
      </c>
      <c r="I411" s="310">
        <f>INDEX('5. Registrere Transaksjoner'!$H$8:$H$1006,MATCH('Underlag HB'!A411,'5. Registrere Transaksjoner'!$B$8:$B$1006,0))</f>
        <v>0</v>
      </c>
      <c r="J411" s="72"/>
      <c r="K411" s="72"/>
    </row>
    <row r="412" spans="1:11" x14ac:dyDescent="0.25">
      <c r="A412" s="116">
        <f>'5. Registrere Transaksjoner'!B418</f>
        <v>411</v>
      </c>
      <c r="B412" s="72">
        <f>INDEX('5. Registrere Transaksjoner'!$I$8:$I$1006,MATCH('Underlag HB'!A412,'5. Registrere Transaksjoner'!$B$8:$B$1006))</f>
        <v>0</v>
      </c>
      <c r="C412" s="72">
        <f>INDEX('5. Registrere Transaksjoner'!$Q$8:$Q$1006,MATCH('Underlag HB'!A412,'5. Registrere Transaksjoner'!$B$8:$B$1006))</f>
        <v>0</v>
      </c>
      <c r="D412" s="307">
        <f>INDEX('5. Registrere Transaksjoner'!$D$8:$D$1006,MATCH('Underlag HB'!A412,'5. Registrere Transaksjoner'!$B$8:$B$1006))</f>
        <v>0</v>
      </c>
      <c r="E412" s="72" t="str">
        <f>IFERROR(INDEX(Kontoplan!$E$6:$E$1048576,MATCH(B412,Kontoplan!$D$6:$D$125,0)),"")</f>
        <v/>
      </c>
      <c r="F412" s="308">
        <f>INDEX('5. Registrere Transaksjoner'!$E$8:$E$1006,MATCH('Underlag HB'!A412,'5. Registrere Transaksjoner'!$B$8:$B$1006,0))</f>
        <v>0</v>
      </c>
      <c r="G412" s="72">
        <f>INDEX('5. Registrere Transaksjoner'!$F$8:$F$1006,MATCH('Underlag HB'!A412,'5. Registrere Transaksjoner'!$B$8:$B$1006,0))</f>
        <v>0</v>
      </c>
      <c r="H412" s="309" t="str">
        <f t="shared" si="6"/>
        <v/>
      </c>
      <c r="I412" s="310">
        <f>INDEX('5. Registrere Transaksjoner'!$H$8:$H$1006,MATCH('Underlag HB'!A412,'5. Registrere Transaksjoner'!$B$8:$B$1006,0))</f>
        <v>0</v>
      </c>
      <c r="J412" s="72"/>
      <c r="K412" s="72"/>
    </row>
    <row r="413" spans="1:11" x14ac:dyDescent="0.25">
      <c r="A413" s="116">
        <f>'5. Registrere Transaksjoner'!B419</f>
        <v>412</v>
      </c>
      <c r="B413" s="72">
        <f>INDEX('5. Registrere Transaksjoner'!$I$8:$I$1006,MATCH('Underlag HB'!A413,'5. Registrere Transaksjoner'!$B$8:$B$1006))</f>
        <v>0</v>
      </c>
      <c r="C413" s="72">
        <f>INDEX('5. Registrere Transaksjoner'!$Q$8:$Q$1006,MATCH('Underlag HB'!A413,'5. Registrere Transaksjoner'!$B$8:$B$1006))</f>
        <v>0</v>
      </c>
      <c r="D413" s="307">
        <f>INDEX('5. Registrere Transaksjoner'!$D$8:$D$1006,MATCH('Underlag HB'!A413,'5. Registrere Transaksjoner'!$B$8:$B$1006))</f>
        <v>0</v>
      </c>
      <c r="E413" s="72" t="str">
        <f>IFERROR(INDEX(Kontoplan!$E$6:$E$1048576,MATCH(B413,Kontoplan!$D$6:$D$125,0)),"")</f>
        <v/>
      </c>
      <c r="F413" s="308">
        <f>INDEX('5. Registrere Transaksjoner'!$E$8:$E$1006,MATCH('Underlag HB'!A413,'5. Registrere Transaksjoner'!$B$8:$B$1006,0))</f>
        <v>0</v>
      </c>
      <c r="G413" s="72">
        <f>INDEX('5. Registrere Transaksjoner'!$F$8:$F$1006,MATCH('Underlag HB'!A413,'5. Registrere Transaksjoner'!$B$8:$B$1006,0))</f>
        <v>0</v>
      </c>
      <c r="H413" s="309" t="str">
        <f t="shared" si="6"/>
        <v/>
      </c>
      <c r="I413" s="310">
        <f>INDEX('5. Registrere Transaksjoner'!$H$8:$H$1006,MATCH('Underlag HB'!A413,'5. Registrere Transaksjoner'!$B$8:$B$1006,0))</f>
        <v>0</v>
      </c>
      <c r="J413" s="72"/>
      <c r="K413" s="72"/>
    </row>
    <row r="414" spans="1:11" x14ac:dyDescent="0.25">
      <c r="A414" s="116">
        <f>'5. Registrere Transaksjoner'!B420</f>
        <v>413</v>
      </c>
      <c r="B414" s="72">
        <f>INDEX('5. Registrere Transaksjoner'!$I$8:$I$1006,MATCH('Underlag HB'!A414,'5. Registrere Transaksjoner'!$B$8:$B$1006))</f>
        <v>0</v>
      </c>
      <c r="C414" s="72">
        <f>INDEX('5. Registrere Transaksjoner'!$Q$8:$Q$1006,MATCH('Underlag HB'!A414,'5. Registrere Transaksjoner'!$B$8:$B$1006))</f>
        <v>0</v>
      </c>
      <c r="D414" s="307">
        <f>INDEX('5. Registrere Transaksjoner'!$D$8:$D$1006,MATCH('Underlag HB'!A414,'5. Registrere Transaksjoner'!$B$8:$B$1006))</f>
        <v>0</v>
      </c>
      <c r="E414" s="72" t="str">
        <f>IFERROR(INDEX(Kontoplan!$E$6:$E$1048576,MATCH(B414,Kontoplan!$D$6:$D$125,0)),"")</f>
        <v/>
      </c>
      <c r="F414" s="308">
        <f>INDEX('5. Registrere Transaksjoner'!$E$8:$E$1006,MATCH('Underlag HB'!A414,'5. Registrere Transaksjoner'!$B$8:$B$1006,0))</f>
        <v>0</v>
      </c>
      <c r="G414" s="72">
        <f>INDEX('5. Registrere Transaksjoner'!$F$8:$F$1006,MATCH('Underlag HB'!A414,'5. Registrere Transaksjoner'!$B$8:$B$1006,0))</f>
        <v>0</v>
      </c>
      <c r="H414" s="309" t="str">
        <f t="shared" si="6"/>
        <v/>
      </c>
      <c r="I414" s="310">
        <f>INDEX('5. Registrere Transaksjoner'!$H$8:$H$1006,MATCH('Underlag HB'!A414,'5. Registrere Transaksjoner'!$B$8:$B$1006,0))</f>
        <v>0</v>
      </c>
      <c r="J414" s="72"/>
      <c r="K414" s="72"/>
    </row>
    <row r="415" spans="1:11" x14ac:dyDescent="0.25">
      <c r="A415" s="116">
        <f>'5. Registrere Transaksjoner'!B421</f>
        <v>414</v>
      </c>
      <c r="B415" s="72">
        <f>INDEX('5. Registrere Transaksjoner'!$I$8:$I$1006,MATCH('Underlag HB'!A415,'5. Registrere Transaksjoner'!$B$8:$B$1006))</f>
        <v>0</v>
      </c>
      <c r="C415" s="72">
        <f>INDEX('5. Registrere Transaksjoner'!$Q$8:$Q$1006,MATCH('Underlag HB'!A415,'5. Registrere Transaksjoner'!$B$8:$B$1006))</f>
        <v>0</v>
      </c>
      <c r="D415" s="307">
        <f>INDEX('5. Registrere Transaksjoner'!$D$8:$D$1006,MATCH('Underlag HB'!A415,'5. Registrere Transaksjoner'!$B$8:$B$1006))</f>
        <v>0</v>
      </c>
      <c r="E415" s="72" t="str">
        <f>IFERROR(INDEX(Kontoplan!$E$6:$E$1048576,MATCH(B415,Kontoplan!$D$6:$D$125,0)),"")</f>
        <v/>
      </c>
      <c r="F415" s="308">
        <f>INDEX('5. Registrere Transaksjoner'!$E$8:$E$1006,MATCH('Underlag HB'!A415,'5. Registrere Transaksjoner'!$B$8:$B$1006,0))</f>
        <v>0</v>
      </c>
      <c r="G415" s="72">
        <f>INDEX('5. Registrere Transaksjoner'!$F$8:$F$1006,MATCH('Underlag HB'!A415,'5. Registrere Transaksjoner'!$B$8:$B$1006,0))</f>
        <v>0</v>
      </c>
      <c r="H415" s="309" t="str">
        <f t="shared" si="6"/>
        <v/>
      </c>
      <c r="I415" s="310">
        <f>INDEX('5. Registrere Transaksjoner'!$H$8:$H$1006,MATCH('Underlag HB'!A415,'5. Registrere Transaksjoner'!$B$8:$B$1006,0))</f>
        <v>0</v>
      </c>
      <c r="J415" s="72"/>
      <c r="K415" s="72"/>
    </row>
    <row r="416" spans="1:11" x14ac:dyDescent="0.25">
      <c r="A416" s="116">
        <f>'5. Registrere Transaksjoner'!B422</f>
        <v>415</v>
      </c>
      <c r="B416" s="72">
        <f>INDEX('5. Registrere Transaksjoner'!$I$8:$I$1006,MATCH('Underlag HB'!A416,'5. Registrere Transaksjoner'!$B$8:$B$1006))</f>
        <v>0</v>
      </c>
      <c r="C416" s="72">
        <f>INDEX('5. Registrere Transaksjoner'!$Q$8:$Q$1006,MATCH('Underlag HB'!A416,'5. Registrere Transaksjoner'!$B$8:$B$1006))</f>
        <v>0</v>
      </c>
      <c r="D416" s="307">
        <f>INDEX('5. Registrere Transaksjoner'!$D$8:$D$1006,MATCH('Underlag HB'!A416,'5. Registrere Transaksjoner'!$B$8:$B$1006))</f>
        <v>0</v>
      </c>
      <c r="E416" s="72" t="str">
        <f>IFERROR(INDEX(Kontoplan!$E$6:$E$1048576,MATCH(B416,Kontoplan!$D$6:$D$125,0)),"")</f>
        <v/>
      </c>
      <c r="F416" s="308">
        <f>INDEX('5. Registrere Transaksjoner'!$E$8:$E$1006,MATCH('Underlag HB'!A416,'5. Registrere Transaksjoner'!$B$8:$B$1006,0))</f>
        <v>0</v>
      </c>
      <c r="G416" s="72">
        <f>INDEX('5. Registrere Transaksjoner'!$F$8:$F$1006,MATCH('Underlag HB'!A416,'5. Registrere Transaksjoner'!$B$8:$B$1006,0))</f>
        <v>0</v>
      </c>
      <c r="H416" s="309" t="str">
        <f t="shared" si="6"/>
        <v/>
      </c>
      <c r="I416" s="310">
        <f>INDEX('5. Registrere Transaksjoner'!$H$8:$H$1006,MATCH('Underlag HB'!A416,'5. Registrere Transaksjoner'!$B$8:$B$1006,0))</f>
        <v>0</v>
      </c>
      <c r="J416" s="72"/>
      <c r="K416" s="72"/>
    </row>
    <row r="417" spans="1:11" x14ac:dyDescent="0.25">
      <c r="A417" s="116">
        <f>'5. Registrere Transaksjoner'!B423</f>
        <v>416</v>
      </c>
      <c r="B417" s="72">
        <f>INDEX('5. Registrere Transaksjoner'!$I$8:$I$1006,MATCH('Underlag HB'!A417,'5. Registrere Transaksjoner'!$B$8:$B$1006))</f>
        <v>0</v>
      </c>
      <c r="C417" s="72">
        <f>INDEX('5. Registrere Transaksjoner'!$Q$8:$Q$1006,MATCH('Underlag HB'!A417,'5. Registrere Transaksjoner'!$B$8:$B$1006))</f>
        <v>0</v>
      </c>
      <c r="D417" s="307">
        <f>INDEX('5. Registrere Transaksjoner'!$D$8:$D$1006,MATCH('Underlag HB'!A417,'5. Registrere Transaksjoner'!$B$8:$B$1006))</f>
        <v>0</v>
      </c>
      <c r="E417" s="72" t="str">
        <f>IFERROR(INDEX(Kontoplan!$E$6:$E$1048576,MATCH(B417,Kontoplan!$D$6:$D$125,0)),"")</f>
        <v/>
      </c>
      <c r="F417" s="308">
        <f>INDEX('5. Registrere Transaksjoner'!$E$8:$E$1006,MATCH('Underlag HB'!A417,'5. Registrere Transaksjoner'!$B$8:$B$1006,0))</f>
        <v>0</v>
      </c>
      <c r="G417" s="72">
        <f>INDEX('5. Registrere Transaksjoner'!$F$8:$F$1006,MATCH('Underlag HB'!A417,'5. Registrere Transaksjoner'!$B$8:$B$1006,0))</f>
        <v>0</v>
      </c>
      <c r="H417" s="309" t="str">
        <f t="shared" si="6"/>
        <v/>
      </c>
      <c r="I417" s="310">
        <f>INDEX('5. Registrere Transaksjoner'!$H$8:$H$1006,MATCH('Underlag HB'!A417,'5. Registrere Transaksjoner'!$B$8:$B$1006,0))</f>
        <v>0</v>
      </c>
      <c r="J417" s="72"/>
      <c r="K417" s="72"/>
    </row>
    <row r="418" spans="1:11" x14ac:dyDescent="0.25">
      <c r="A418" s="116">
        <f>'5. Registrere Transaksjoner'!B424</f>
        <v>417</v>
      </c>
      <c r="B418" s="72">
        <f>INDEX('5. Registrere Transaksjoner'!$I$8:$I$1006,MATCH('Underlag HB'!A418,'5. Registrere Transaksjoner'!$B$8:$B$1006))</f>
        <v>0</v>
      </c>
      <c r="C418" s="72">
        <f>INDEX('5. Registrere Transaksjoner'!$Q$8:$Q$1006,MATCH('Underlag HB'!A418,'5. Registrere Transaksjoner'!$B$8:$B$1006))</f>
        <v>0</v>
      </c>
      <c r="D418" s="307">
        <f>INDEX('5. Registrere Transaksjoner'!$D$8:$D$1006,MATCH('Underlag HB'!A418,'5. Registrere Transaksjoner'!$B$8:$B$1006))</f>
        <v>0</v>
      </c>
      <c r="E418" s="72" t="str">
        <f>IFERROR(INDEX(Kontoplan!$E$6:$E$1048576,MATCH(B418,Kontoplan!$D$6:$D$125,0)),"")</f>
        <v/>
      </c>
      <c r="F418" s="308">
        <f>INDEX('5. Registrere Transaksjoner'!$E$8:$E$1006,MATCH('Underlag HB'!A418,'5. Registrere Transaksjoner'!$B$8:$B$1006,0))</f>
        <v>0</v>
      </c>
      <c r="G418" s="72">
        <f>INDEX('5. Registrere Transaksjoner'!$F$8:$F$1006,MATCH('Underlag HB'!A418,'5. Registrere Transaksjoner'!$B$8:$B$1006,0))</f>
        <v>0</v>
      </c>
      <c r="H418" s="309" t="str">
        <f t="shared" si="6"/>
        <v/>
      </c>
      <c r="I418" s="310">
        <f>INDEX('5. Registrere Transaksjoner'!$H$8:$H$1006,MATCH('Underlag HB'!A418,'5. Registrere Transaksjoner'!$B$8:$B$1006,0))</f>
        <v>0</v>
      </c>
      <c r="J418" s="72"/>
      <c r="K418" s="72"/>
    </row>
    <row r="419" spans="1:11" x14ac:dyDescent="0.25">
      <c r="A419" s="116">
        <f>'5. Registrere Transaksjoner'!B425</f>
        <v>418</v>
      </c>
      <c r="B419" s="72">
        <f>INDEX('5. Registrere Transaksjoner'!$I$8:$I$1006,MATCH('Underlag HB'!A419,'5. Registrere Transaksjoner'!$B$8:$B$1006))</f>
        <v>0</v>
      </c>
      <c r="C419" s="72">
        <f>INDEX('5. Registrere Transaksjoner'!$Q$8:$Q$1006,MATCH('Underlag HB'!A419,'5. Registrere Transaksjoner'!$B$8:$B$1006))</f>
        <v>0</v>
      </c>
      <c r="D419" s="307">
        <f>INDEX('5. Registrere Transaksjoner'!$D$8:$D$1006,MATCH('Underlag HB'!A419,'5. Registrere Transaksjoner'!$B$8:$B$1006))</f>
        <v>0</v>
      </c>
      <c r="E419" s="72" t="str">
        <f>IFERROR(INDEX(Kontoplan!$E$6:$E$1048576,MATCH(B419,Kontoplan!$D$6:$D$125,0)),"")</f>
        <v/>
      </c>
      <c r="F419" s="308">
        <f>INDEX('5. Registrere Transaksjoner'!$E$8:$E$1006,MATCH('Underlag HB'!A419,'5. Registrere Transaksjoner'!$B$8:$B$1006,0))</f>
        <v>0</v>
      </c>
      <c r="G419" s="72">
        <f>INDEX('5. Registrere Transaksjoner'!$F$8:$F$1006,MATCH('Underlag HB'!A419,'5. Registrere Transaksjoner'!$B$8:$B$1006,0))</f>
        <v>0</v>
      </c>
      <c r="H419" s="309" t="str">
        <f t="shared" si="6"/>
        <v/>
      </c>
      <c r="I419" s="310">
        <f>INDEX('5. Registrere Transaksjoner'!$H$8:$H$1006,MATCH('Underlag HB'!A419,'5. Registrere Transaksjoner'!$B$8:$B$1006,0))</f>
        <v>0</v>
      </c>
      <c r="J419" s="72"/>
      <c r="K419" s="72"/>
    </row>
    <row r="420" spans="1:11" x14ac:dyDescent="0.25">
      <c r="A420" s="116">
        <f>'5. Registrere Transaksjoner'!B426</f>
        <v>419</v>
      </c>
      <c r="B420" s="72">
        <f>INDEX('5. Registrere Transaksjoner'!$I$8:$I$1006,MATCH('Underlag HB'!A420,'5. Registrere Transaksjoner'!$B$8:$B$1006))</f>
        <v>0</v>
      </c>
      <c r="C420" s="72">
        <f>INDEX('5. Registrere Transaksjoner'!$Q$8:$Q$1006,MATCH('Underlag HB'!A420,'5. Registrere Transaksjoner'!$B$8:$B$1006))</f>
        <v>0</v>
      </c>
      <c r="D420" s="307">
        <f>INDEX('5. Registrere Transaksjoner'!$D$8:$D$1006,MATCH('Underlag HB'!A420,'5. Registrere Transaksjoner'!$B$8:$B$1006))</f>
        <v>0</v>
      </c>
      <c r="E420" s="72" t="str">
        <f>IFERROR(INDEX(Kontoplan!$E$6:$E$1048576,MATCH(B420,Kontoplan!$D$6:$D$125,0)),"")</f>
        <v/>
      </c>
      <c r="F420" s="308">
        <f>INDEX('5. Registrere Transaksjoner'!$E$8:$E$1006,MATCH('Underlag HB'!A420,'5. Registrere Transaksjoner'!$B$8:$B$1006,0))</f>
        <v>0</v>
      </c>
      <c r="G420" s="72">
        <f>INDEX('5. Registrere Transaksjoner'!$F$8:$F$1006,MATCH('Underlag HB'!A420,'5. Registrere Transaksjoner'!$B$8:$B$1006,0))</f>
        <v>0</v>
      </c>
      <c r="H420" s="309" t="str">
        <f t="shared" si="6"/>
        <v/>
      </c>
      <c r="I420" s="310">
        <f>INDEX('5. Registrere Transaksjoner'!$H$8:$H$1006,MATCH('Underlag HB'!A420,'5. Registrere Transaksjoner'!$B$8:$B$1006,0))</f>
        <v>0</v>
      </c>
      <c r="J420" s="72"/>
      <c r="K420" s="72"/>
    </row>
    <row r="421" spans="1:11" x14ac:dyDescent="0.25">
      <c r="A421" s="116">
        <f>'5. Registrere Transaksjoner'!B427</f>
        <v>420</v>
      </c>
      <c r="B421" s="72">
        <f>INDEX('5. Registrere Transaksjoner'!$I$8:$I$1006,MATCH('Underlag HB'!A421,'5. Registrere Transaksjoner'!$B$8:$B$1006))</f>
        <v>0</v>
      </c>
      <c r="C421" s="72">
        <f>INDEX('5. Registrere Transaksjoner'!$Q$8:$Q$1006,MATCH('Underlag HB'!A421,'5. Registrere Transaksjoner'!$B$8:$B$1006))</f>
        <v>0</v>
      </c>
      <c r="D421" s="307">
        <f>INDEX('5. Registrere Transaksjoner'!$D$8:$D$1006,MATCH('Underlag HB'!A421,'5. Registrere Transaksjoner'!$B$8:$B$1006))</f>
        <v>0</v>
      </c>
      <c r="E421" s="72" t="str">
        <f>IFERROR(INDEX(Kontoplan!$E$6:$E$1048576,MATCH(B421,Kontoplan!$D$6:$D$125,0)),"")</f>
        <v/>
      </c>
      <c r="F421" s="308">
        <f>INDEX('5. Registrere Transaksjoner'!$E$8:$E$1006,MATCH('Underlag HB'!A421,'5. Registrere Transaksjoner'!$B$8:$B$1006,0))</f>
        <v>0</v>
      </c>
      <c r="G421" s="72">
        <f>INDEX('5. Registrere Transaksjoner'!$F$8:$F$1006,MATCH('Underlag HB'!A421,'5. Registrere Transaksjoner'!$B$8:$B$1006,0))</f>
        <v>0</v>
      </c>
      <c r="H421" s="309" t="str">
        <f t="shared" si="6"/>
        <v/>
      </c>
      <c r="I421" s="310">
        <f>INDEX('5. Registrere Transaksjoner'!$H$8:$H$1006,MATCH('Underlag HB'!A421,'5. Registrere Transaksjoner'!$B$8:$B$1006,0))</f>
        <v>0</v>
      </c>
      <c r="J421" s="72"/>
      <c r="K421" s="72"/>
    </row>
    <row r="422" spans="1:11" x14ac:dyDescent="0.25">
      <c r="A422" s="116">
        <f>'5. Registrere Transaksjoner'!B428</f>
        <v>421</v>
      </c>
      <c r="B422" s="72">
        <f>INDEX('5. Registrere Transaksjoner'!$I$8:$I$1006,MATCH('Underlag HB'!A422,'5. Registrere Transaksjoner'!$B$8:$B$1006))</f>
        <v>0</v>
      </c>
      <c r="C422" s="72">
        <f>INDEX('5. Registrere Transaksjoner'!$Q$8:$Q$1006,MATCH('Underlag HB'!A422,'5. Registrere Transaksjoner'!$B$8:$B$1006))</f>
        <v>0</v>
      </c>
      <c r="D422" s="307">
        <f>INDEX('5. Registrere Transaksjoner'!$D$8:$D$1006,MATCH('Underlag HB'!A422,'5. Registrere Transaksjoner'!$B$8:$B$1006))</f>
        <v>0</v>
      </c>
      <c r="E422" s="72" t="str">
        <f>IFERROR(INDEX(Kontoplan!$E$6:$E$1048576,MATCH(B422,Kontoplan!$D$6:$D$125,0)),"")</f>
        <v/>
      </c>
      <c r="F422" s="308">
        <f>INDEX('5. Registrere Transaksjoner'!$E$8:$E$1006,MATCH('Underlag HB'!A422,'5. Registrere Transaksjoner'!$B$8:$B$1006,0))</f>
        <v>0</v>
      </c>
      <c r="G422" s="72">
        <f>INDEX('5. Registrere Transaksjoner'!$F$8:$F$1006,MATCH('Underlag HB'!A422,'5. Registrere Transaksjoner'!$B$8:$B$1006,0))</f>
        <v>0</v>
      </c>
      <c r="H422" s="309" t="str">
        <f t="shared" si="6"/>
        <v/>
      </c>
      <c r="I422" s="310">
        <f>INDEX('5. Registrere Transaksjoner'!$H$8:$H$1006,MATCH('Underlag HB'!A422,'5. Registrere Transaksjoner'!$B$8:$B$1006,0))</f>
        <v>0</v>
      </c>
      <c r="J422" s="72"/>
      <c r="K422" s="72"/>
    </row>
    <row r="423" spans="1:11" x14ac:dyDescent="0.25">
      <c r="A423" s="116">
        <f>'5. Registrere Transaksjoner'!B429</f>
        <v>422</v>
      </c>
      <c r="B423" s="72">
        <f>INDEX('5. Registrere Transaksjoner'!$I$8:$I$1006,MATCH('Underlag HB'!A423,'5. Registrere Transaksjoner'!$B$8:$B$1006))</f>
        <v>0</v>
      </c>
      <c r="C423" s="72">
        <f>INDEX('5. Registrere Transaksjoner'!$Q$8:$Q$1006,MATCH('Underlag HB'!A423,'5. Registrere Transaksjoner'!$B$8:$B$1006))</f>
        <v>0</v>
      </c>
      <c r="D423" s="307">
        <f>INDEX('5. Registrere Transaksjoner'!$D$8:$D$1006,MATCH('Underlag HB'!A423,'5. Registrere Transaksjoner'!$B$8:$B$1006))</f>
        <v>0</v>
      </c>
      <c r="E423" s="72" t="str">
        <f>IFERROR(INDEX(Kontoplan!$E$6:$E$1048576,MATCH(B423,Kontoplan!$D$6:$D$125,0)),"")</f>
        <v/>
      </c>
      <c r="F423" s="308">
        <f>INDEX('5. Registrere Transaksjoner'!$E$8:$E$1006,MATCH('Underlag HB'!A423,'5. Registrere Transaksjoner'!$B$8:$B$1006,0))</f>
        <v>0</v>
      </c>
      <c r="G423" s="72">
        <f>INDEX('5. Registrere Transaksjoner'!$F$8:$F$1006,MATCH('Underlag HB'!A423,'5. Registrere Transaksjoner'!$B$8:$B$1006,0))</f>
        <v>0</v>
      </c>
      <c r="H423" s="309" t="str">
        <f t="shared" si="6"/>
        <v/>
      </c>
      <c r="I423" s="310">
        <f>INDEX('5. Registrere Transaksjoner'!$H$8:$H$1006,MATCH('Underlag HB'!A423,'5. Registrere Transaksjoner'!$B$8:$B$1006,0))</f>
        <v>0</v>
      </c>
      <c r="J423" s="72"/>
      <c r="K423" s="72"/>
    </row>
    <row r="424" spans="1:11" x14ac:dyDescent="0.25">
      <c r="A424" s="116">
        <f>'5. Registrere Transaksjoner'!B430</f>
        <v>423</v>
      </c>
      <c r="B424" s="72">
        <f>INDEX('5. Registrere Transaksjoner'!$I$8:$I$1006,MATCH('Underlag HB'!A424,'5. Registrere Transaksjoner'!$B$8:$B$1006))</f>
        <v>0</v>
      </c>
      <c r="C424" s="72">
        <f>INDEX('5. Registrere Transaksjoner'!$Q$8:$Q$1006,MATCH('Underlag HB'!A424,'5. Registrere Transaksjoner'!$B$8:$B$1006))</f>
        <v>0</v>
      </c>
      <c r="D424" s="307">
        <f>INDEX('5. Registrere Transaksjoner'!$D$8:$D$1006,MATCH('Underlag HB'!A424,'5. Registrere Transaksjoner'!$B$8:$B$1006))</f>
        <v>0</v>
      </c>
      <c r="E424" s="72" t="str">
        <f>IFERROR(INDEX(Kontoplan!$E$6:$E$1048576,MATCH(B424,Kontoplan!$D$6:$D$125,0)),"")</f>
        <v/>
      </c>
      <c r="F424" s="308">
        <f>INDEX('5. Registrere Transaksjoner'!$E$8:$E$1006,MATCH('Underlag HB'!A424,'5. Registrere Transaksjoner'!$B$8:$B$1006,0))</f>
        <v>0</v>
      </c>
      <c r="G424" s="72">
        <f>INDEX('5. Registrere Transaksjoner'!$F$8:$F$1006,MATCH('Underlag HB'!A424,'5. Registrere Transaksjoner'!$B$8:$B$1006,0))</f>
        <v>0</v>
      </c>
      <c r="H424" s="309" t="str">
        <f t="shared" si="6"/>
        <v/>
      </c>
      <c r="I424" s="310">
        <f>INDEX('5. Registrere Transaksjoner'!$H$8:$H$1006,MATCH('Underlag HB'!A424,'5. Registrere Transaksjoner'!$B$8:$B$1006,0))</f>
        <v>0</v>
      </c>
      <c r="J424" s="72"/>
      <c r="K424" s="72"/>
    </row>
    <row r="425" spans="1:11" x14ac:dyDescent="0.25">
      <c r="A425" s="116">
        <f>'5. Registrere Transaksjoner'!B431</f>
        <v>424</v>
      </c>
      <c r="B425" s="72">
        <f>INDEX('5. Registrere Transaksjoner'!$I$8:$I$1006,MATCH('Underlag HB'!A425,'5. Registrere Transaksjoner'!$B$8:$B$1006))</f>
        <v>0</v>
      </c>
      <c r="C425" s="72">
        <f>INDEX('5. Registrere Transaksjoner'!$Q$8:$Q$1006,MATCH('Underlag HB'!A425,'5. Registrere Transaksjoner'!$B$8:$B$1006))</f>
        <v>0</v>
      </c>
      <c r="D425" s="307">
        <f>INDEX('5. Registrere Transaksjoner'!$D$8:$D$1006,MATCH('Underlag HB'!A425,'5. Registrere Transaksjoner'!$B$8:$B$1006))</f>
        <v>0</v>
      </c>
      <c r="E425" s="72" t="str">
        <f>IFERROR(INDEX(Kontoplan!$E$6:$E$1048576,MATCH(B425,Kontoplan!$D$6:$D$125,0)),"")</f>
        <v/>
      </c>
      <c r="F425" s="308">
        <f>INDEX('5. Registrere Transaksjoner'!$E$8:$E$1006,MATCH('Underlag HB'!A425,'5. Registrere Transaksjoner'!$B$8:$B$1006,0))</f>
        <v>0</v>
      </c>
      <c r="G425" s="72">
        <f>INDEX('5. Registrere Transaksjoner'!$F$8:$F$1006,MATCH('Underlag HB'!A425,'5. Registrere Transaksjoner'!$B$8:$B$1006,0))</f>
        <v>0</v>
      </c>
      <c r="H425" s="309" t="str">
        <f t="shared" si="6"/>
        <v/>
      </c>
      <c r="I425" s="310">
        <f>INDEX('5. Registrere Transaksjoner'!$H$8:$H$1006,MATCH('Underlag HB'!A425,'5. Registrere Transaksjoner'!$B$8:$B$1006,0))</f>
        <v>0</v>
      </c>
      <c r="J425" s="72"/>
      <c r="K425" s="72"/>
    </row>
    <row r="426" spans="1:11" x14ac:dyDescent="0.25">
      <c r="A426" s="116">
        <f>'5. Registrere Transaksjoner'!B432</f>
        <v>425</v>
      </c>
      <c r="B426" s="72">
        <f>INDEX('5. Registrere Transaksjoner'!$I$8:$I$1006,MATCH('Underlag HB'!A426,'5. Registrere Transaksjoner'!$B$8:$B$1006))</f>
        <v>0</v>
      </c>
      <c r="C426" s="72">
        <f>INDEX('5. Registrere Transaksjoner'!$Q$8:$Q$1006,MATCH('Underlag HB'!A426,'5. Registrere Transaksjoner'!$B$8:$B$1006))</f>
        <v>0</v>
      </c>
      <c r="D426" s="307">
        <f>INDEX('5. Registrere Transaksjoner'!$D$8:$D$1006,MATCH('Underlag HB'!A426,'5. Registrere Transaksjoner'!$B$8:$B$1006))</f>
        <v>0</v>
      </c>
      <c r="E426" s="72" t="str">
        <f>IFERROR(INDEX(Kontoplan!$E$6:$E$1048576,MATCH(B426,Kontoplan!$D$6:$D$125,0)),"")</f>
        <v/>
      </c>
      <c r="F426" s="308">
        <f>INDEX('5. Registrere Transaksjoner'!$E$8:$E$1006,MATCH('Underlag HB'!A426,'5. Registrere Transaksjoner'!$B$8:$B$1006,0))</f>
        <v>0</v>
      </c>
      <c r="G426" s="72">
        <f>INDEX('5. Registrere Transaksjoner'!$F$8:$F$1006,MATCH('Underlag HB'!A426,'5. Registrere Transaksjoner'!$B$8:$B$1006,0))</f>
        <v>0</v>
      </c>
      <c r="H426" s="309" t="str">
        <f t="shared" si="6"/>
        <v/>
      </c>
      <c r="I426" s="310">
        <f>INDEX('5. Registrere Transaksjoner'!$H$8:$H$1006,MATCH('Underlag HB'!A426,'5. Registrere Transaksjoner'!$B$8:$B$1006,0))</f>
        <v>0</v>
      </c>
      <c r="J426" s="72"/>
      <c r="K426" s="72"/>
    </row>
    <row r="427" spans="1:11" x14ac:dyDescent="0.25">
      <c r="A427" s="116">
        <f>'5. Registrere Transaksjoner'!B433</f>
        <v>426</v>
      </c>
      <c r="B427" s="72">
        <f>INDEX('5. Registrere Transaksjoner'!$I$8:$I$1006,MATCH('Underlag HB'!A427,'5. Registrere Transaksjoner'!$B$8:$B$1006))</f>
        <v>0</v>
      </c>
      <c r="C427" s="72">
        <f>INDEX('5. Registrere Transaksjoner'!$Q$8:$Q$1006,MATCH('Underlag HB'!A427,'5. Registrere Transaksjoner'!$B$8:$B$1006))</f>
        <v>0</v>
      </c>
      <c r="D427" s="307">
        <f>INDEX('5. Registrere Transaksjoner'!$D$8:$D$1006,MATCH('Underlag HB'!A427,'5. Registrere Transaksjoner'!$B$8:$B$1006))</f>
        <v>0</v>
      </c>
      <c r="E427" s="72" t="str">
        <f>IFERROR(INDEX(Kontoplan!$E$6:$E$1048576,MATCH(B427,Kontoplan!$D$6:$D$125,0)),"")</f>
        <v/>
      </c>
      <c r="F427" s="308">
        <f>INDEX('5. Registrere Transaksjoner'!$E$8:$E$1006,MATCH('Underlag HB'!A427,'5. Registrere Transaksjoner'!$B$8:$B$1006,0))</f>
        <v>0</v>
      </c>
      <c r="G427" s="72">
        <f>INDEX('5. Registrere Transaksjoner'!$F$8:$F$1006,MATCH('Underlag HB'!A427,'5. Registrere Transaksjoner'!$B$8:$B$1006,0))</f>
        <v>0</v>
      </c>
      <c r="H427" s="309" t="str">
        <f t="shared" si="6"/>
        <v/>
      </c>
      <c r="I427" s="310">
        <f>INDEX('5. Registrere Transaksjoner'!$H$8:$H$1006,MATCH('Underlag HB'!A427,'5. Registrere Transaksjoner'!$B$8:$B$1006,0))</f>
        <v>0</v>
      </c>
      <c r="J427" s="72"/>
      <c r="K427" s="72"/>
    </row>
    <row r="428" spans="1:11" x14ac:dyDescent="0.25">
      <c r="A428" s="116">
        <f>'5. Registrere Transaksjoner'!B434</f>
        <v>427</v>
      </c>
      <c r="B428" s="72">
        <f>INDEX('5. Registrere Transaksjoner'!$I$8:$I$1006,MATCH('Underlag HB'!A428,'5. Registrere Transaksjoner'!$B$8:$B$1006))</f>
        <v>0</v>
      </c>
      <c r="C428" s="72">
        <f>INDEX('5. Registrere Transaksjoner'!$Q$8:$Q$1006,MATCH('Underlag HB'!A428,'5. Registrere Transaksjoner'!$B$8:$B$1006))</f>
        <v>0</v>
      </c>
      <c r="D428" s="307">
        <f>INDEX('5. Registrere Transaksjoner'!$D$8:$D$1006,MATCH('Underlag HB'!A428,'5. Registrere Transaksjoner'!$B$8:$B$1006))</f>
        <v>0</v>
      </c>
      <c r="E428" s="72" t="str">
        <f>IFERROR(INDEX(Kontoplan!$E$6:$E$1048576,MATCH(B428,Kontoplan!$D$6:$D$125,0)),"")</f>
        <v/>
      </c>
      <c r="F428" s="308">
        <f>INDEX('5. Registrere Transaksjoner'!$E$8:$E$1006,MATCH('Underlag HB'!A428,'5. Registrere Transaksjoner'!$B$8:$B$1006,0))</f>
        <v>0</v>
      </c>
      <c r="G428" s="72">
        <f>INDEX('5. Registrere Transaksjoner'!$F$8:$F$1006,MATCH('Underlag HB'!A428,'5. Registrere Transaksjoner'!$B$8:$B$1006,0))</f>
        <v>0</v>
      </c>
      <c r="H428" s="309" t="str">
        <f t="shared" si="6"/>
        <v/>
      </c>
      <c r="I428" s="310">
        <f>INDEX('5. Registrere Transaksjoner'!$H$8:$H$1006,MATCH('Underlag HB'!A428,'5. Registrere Transaksjoner'!$B$8:$B$1006,0))</f>
        <v>0</v>
      </c>
      <c r="J428" s="72"/>
      <c r="K428" s="72"/>
    </row>
    <row r="429" spans="1:11" x14ac:dyDescent="0.25">
      <c r="A429" s="116">
        <f>'5. Registrere Transaksjoner'!B435</f>
        <v>428</v>
      </c>
      <c r="B429" s="72">
        <f>INDEX('5. Registrere Transaksjoner'!$I$8:$I$1006,MATCH('Underlag HB'!A429,'5. Registrere Transaksjoner'!$B$8:$B$1006))</f>
        <v>0</v>
      </c>
      <c r="C429" s="72">
        <f>INDEX('5. Registrere Transaksjoner'!$Q$8:$Q$1006,MATCH('Underlag HB'!A429,'5. Registrere Transaksjoner'!$B$8:$B$1006))</f>
        <v>0</v>
      </c>
      <c r="D429" s="307">
        <f>INDEX('5. Registrere Transaksjoner'!$D$8:$D$1006,MATCH('Underlag HB'!A429,'5. Registrere Transaksjoner'!$B$8:$B$1006))</f>
        <v>0</v>
      </c>
      <c r="E429" s="72" t="str">
        <f>IFERROR(INDEX(Kontoplan!$E$6:$E$1048576,MATCH(B429,Kontoplan!$D$6:$D$125,0)),"")</f>
        <v/>
      </c>
      <c r="F429" s="308">
        <f>INDEX('5. Registrere Transaksjoner'!$E$8:$E$1006,MATCH('Underlag HB'!A429,'5. Registrere Transaksjoner'!$B$8:$B$1006,0))</f>
        <v>0</v>
      </c>
      <c r="G429" s="72">
        <f>INDEX('5. Registrere Transaksjoner'!$F$8:$F$1006,MATCH('Underlag HB'!A429,'5. Registrere Transaksjoner'!$B$8:$B$1006,0))</f>
        <v>0</v>
      </c>
      <c r="H429" s="309" t="str">
        <f t="shared" si="6"/>
        <v/>
      </c>
      <c r="I429" s="310">
        <f>INDEX('5. Registrere Transaksjoner'!$H$8:$H$1006,MATCH('Underlag HB'!A429,'5. Registrere Transaksjoner'!$B$8:$B$1006,0))</f>
        <v>0</v>
      </c>
      <c r="J429" s="72"/>
      <c r="K429" s="72"/>
    </row>
    <row r="430" spans="1:11" x14ac:dyDescent="0.25">
      <c r="A430" s="116">
        <f>'5. Registrere Transaksjoner'!B436</f>
        <v>429</v>
      </c>
      <c r="B430" s="72">
        <f>INDEX('5. Registrere Transaksjoner'!$I$8:$I$1006,MATCH('Underlag HB'!A430,'5. Registrere Transaksjoner'!$B$8:$B$1006))</f>
        <v>0</v>
      </c>
      <c r="C430" s="72">
        <f>INDEX('5. Registrere Transaksjoner'!$Q$8:$Q$1006,MATCH('Underlag HB'!A430,'5. Registrere Transaksjoner'!$B$8:$B$1006))</f>
        <v>0</v>
      </c>
      <c r="D430" s="307">
        <f>INDEX('5. Registrere Transaksjoner'!$D$8:$D$1006,MATCH('Underlag HB'!A430,'5. Registrere Transaksjoner'!$B$8:$B$1006))</f>
        <v>0</v>
      </c>
      <c r="E430" s="72" t="str">
        <f>IFERROR(INDEX(Kontoplan!$E$6:$E$1048576,MATCH(B430,Kontoplan!$D$6:$D$125,0)),"")</f>
        <v/>
      </c>
      <c r="F430" s="308">
        <f>INDEX('5. Registrere Transaksjoner'!$E$8:$E$1006,MATCH('Underlag HB'!A430,'5. Registrere Transaksjoner'!$B$8:$B$1006,0))</f>
        <v>0</v>
      </c>
      <c r="G430" s="72">
        <f>INDEX('5. Registrere Transaksjoner'!$F$8:$F$1006,MATCH('Underlag HB'!A430,'5. Registrere Transaksjoner'!$B$8:$B$1006,0))</f>
        <v>0</v>
      </c>
      <c r="H430" s="309" t="str">
        <f t="shared" si="6"/>
        <v/>
      </c>
      <c r="I430" s="310">
        <f>INDEX('5. Registrere Transaksjoner'!$H$8:$H$1006,MATCH('Underlag HB'!A430,'5. Registrere Transaksjoner'!$B$8:$B$1006,0))</f>
        <v>0</v>
      </c>
      <c r="J430" s="72"/>
      <c r="K430" s="72"/>
    </row>
    <row r="431" spans="1:11" x14ac:dyDescent="0.25">
      <c r="A431" s="116">
        <f>'5. Registrere Transaksjoner'!B437</f>
        <v>430</v>
      </c>
      <c r="B431" s="72">
        <f>INDEX('5. Registrere Transaksjoner'!$I$8:$I$1006,MATCH('Underlag HB'!A431,'5. Registrere Transaksjoner'!$B$8:$B$1006))</f>
        <v>0</v>
      </c>
      <c r="C431" s="72">
        <f>INDEX('5. Registrere Transaksjoner'!$Q$8:$Q$1006,MATCH('Underlag HB'!A431,'5. Registrere Transaksjoner'!$B$8:$B$1006))</f>
        <v>0</v>
      </c>
      <c r="D431" s="307">
        <f>INDEX('5. Registrere Transaksjoner'!$D$8:$D$1006,MATCH('Underlag HB'!A431,'5. Registrere Transaksjoner'!$B$8:$B$1006))</f>
        <v>0</v>
      </c>
      <c r="E431" s="72" t="str">
        <f>IFERROR(INDEX(Kontoplan!$E$6:$E$1048576,MATCH(B431,Kontoplan!$D$6:$D$125,0)),"")</f>
        <v/>
      </c>
      <c r="F431" s="308">
        <f>INDEX('5. Registrere Transaksjoner'!$E$8:$E$1006,MATCH('Underlag HB'!A431,'5. Registrere Transaksjoner'!$B$8:$B$1006,0))</f>
        <v>0</v>
      </c>
      <c r="G431" s="72">
        <f>INDEX('5. Registrere Transaksjoner'!$F$8:$F$1006,MATCH('Underlag HB'!A431,'5. Registrere Transaksjoner'!$B$8:$B$1006,0))</f>
        <v>0</v>
      </c>
      <c r="H431" s="309" t="str">
        <f t="shared" si="6"/>
        <v/>
      </c>
      <c r="I431" s="310">
        <f>INDEX('5. Registrere Transaksjoner'!$H$8:$H$1006,MATCH('Underlag HB'!A431,'5. Registrere Transaksjoner'!$B$8:$B$1006,0))</f>
        <v>0</v>
      </c>
      <c r="J431" s="72"/>
      <c r="K431" s="72"/>
    </row>
    <row r="432" spans="1:11" x14ac:dyDescent="0.25">
      <c r="A432" s="116">
        <f>'5. Registrere Transaksjoner'!B438</f>
        <v>431</v>
      </c>
      <c r="B432" s="72">
        <f>INDEX('5. Registrere Transaksjoner'!$I$8:$I$1006,MATCH('Underlag HB'!A432,'5. Registrere Transaksjoner'!$B$8:$B$1006))</f>
        <v>0</v>
      </c>
      <c r="C432" s="72">
        <f>INDEX('5. Registrere Transaksjoner'!$Q$8:$Q$1006,MATCH('Underlag HB'!A432,'5. Registrere Transaksjoner'!$B$8:$B$1006))</f>
        <v>0</v>
      </c>
      <c r="D432" s="307">
        <f>INDEX('5. Registrere Transaksjoner'!$D$8:$D$1006,MATCH('Underlag HB'!A432,'5. Registrere Transaksjoner'!$B$8:$B$1006))</f>
        <v>0</v>
      </c>
      <c r="E432" s="72" t="str">
        <f>IFERROR(INDEX(Kontoplan!$E$6:$E$1048576,MATCH(B432,Kontoplan!$D$6:$D$125,0)),"")</f>
        <v/>
      </c>
      <c r="F432" s="308">
        <f>INDEX('5. Registrere Transaksjoner'!$E$8:$E$1006,MATCH('Underlag HB'!A432,'5. Registrere Transaksjoner'!$B$8:$B$1006,0))</f>
        <v>0</v>
      </c>
      <c r="G432" s="72">
        <f>INDEX('5. Registrere Transaksjoner'!$F$8:$F$1006,MATCH('Underlag HB'!A432,'5. Registrere Transaksjoner'!$B$8:$B$1006,0))</f>
        <v>0</v>
      </c>
      <c r="H432" s="309" t="str">
        <f t="shared" si="6"/>
        <v/>
      </c>
      <c r="I432" s="310">
        <f>INDEX('5. Registrere Transaksjoner'!$H$8:$H$1006,MATCH('Underlag HB'!A432,'5. Registrere Transaksjoner'!$B$8:$B$1006,0))</f>
        <v>0</v>
      </c>
      <c r="J432" s="72"/>
      <c r="K432" s="72"/>
    </row>
    <row r="433" spans="1:11" x14ac:dyDescent="0.25">
      <c r="A433" s="116">
        <f>'5. Registrere Transaksjoner'!B439</f>
        <v>432</v>
      </c>
      <c r="B433" s="72">
        <f>INDEX('5. Registrere Transaksjoner'!$I$8:$I$1006,MATCH('Underlag HB'!A433,'5. Registrere Transaksjoner'!$B$8:$B$1006))</f>
        <v>0</v>
      </c>
      <c r="C433" s="72">
        <f>INDEX('5. Registrere Transaksjoner'!$Q$8:$Q$1006,MATCH('Underlag HB'!A433,'5. Registrere Transaksjoner'!$B$8:$B$1006))</f>
        <v>0</v>
      </c>
      <c r="D433" s="307">
        <f>INDEX('5. Registrere Transaksjoner'!$D$8:$D$1006,MATCH('Underlag HB'!A433,'5. Registrere Transaksjoner'!$B$8:$B$1006))</f>
        <v>0</v>
      </c>
      <c r="E433" s="72" t="str">
        <f>IFERROR(INDEX(Kontoplan!$E$6:$E$1048576,MATCH(B433,Kontoplan!$D$6:$D$125,0)),"")</f>
        <v/>
      </c>
      <c r="F433" s="308">
        <f>INDEX('5. Registrere Transaksjoner'!$E$8:$E$1006,MATCH('Underlag HB'!A433,'5. Registrere Transaksjoner'!$B$8:$B$1006,0))</f>
        <v>0</v>
      </c>
      <c r="G433" s="72">
        <f>INDEX('5. Registrere Transaksjoner'!$F$8:$F$1006,MATCH('Underlag HB'!A433,'5. Registrere Transaksjoner'!$B$8:$B$1006,0))</f>
        <v>0</v>
      </c>
      <c r="H433" s="309" t="str">
        <f t="shared" si="6"/>
        <v/>
      </c>
      <c r="I433" s="310">
        <f>INDEX('5. Registrere Transaksjoner'!$H$8:$H$1006,MATCH('Underlag HB'!A433,'5. Registrere Transaksjoner'!$B$8:$B$1006,0))</f>
        <v>0</v>
      </c>
      <c r="J433" s="72"/>
      <c r="K433" s="72"/>
    </row>
    <row r="434" spans="1:11" x14ac:dyDescent="0.25">
      <c r="A434" s="116">
        <f>'5. Registrere Transaksjoner'!B440</f>
        <v>433</v>
      </c>
      <c r="B434" s="72">
        <f>INDEX('5. Registrere Transaksjoner'!$I$8:$I$1006,MATCH('Underlag HB'!A434,'5. Registrere Transaksjoner'!$B$8:$B$1006))</f>
        <v>0</v>
      </c>
      <c r="C434" s="72">
        <f>INDEX('5. Registrere Transaksjoner'!$Q$8:$Q$1006,MATCH('Underlag HB'!A434,'5. Registrere Transaksjoner'!$B$8:$B$1006))</f>
        <v>0</v>
      </c>
      <c r="D434" s="307">
        <f>INDEX('5. Registrere Transaksjoner'!$D$8:$D$1006,MATCH('Underlag HB'!A434,'5. Registrere Transaksjoner'!$B$8:$B$1006))</f>
        <v>0</v>
      </c>
      <c r="E434" s="72" t="str">
        <f>IFERROR(INDEX(Kontoplan!$E$6:$E$1048576,MATCH(B434,Kontoplan!$D$6:$D$125,0)),"")</f>
        <v/>
      </c>
      <c r="F434" s="308">
        <f>INDEX('5. Registrere Transaksjoner'!$E$8:$E$1006,MATCH('Underlag HB'!A434,'5. Registrere Transaksjoner'!$B$8:$B$1006,0))</f>
        <v>0</v>
      </c>
      <c r="G434" s="72">
        <f>INDEX('5. Registrere Transaksjoner'!$F$8:$F$1006,MATCH('Underlag HB'!A434,'5. Registrere Transaksjoner'!$B$8:$B$1006,0))</f>
        <v>0</v>
      </c>
      <c r="H434" s="309" t="str">
        <f t="shared" si="6"/>
        <v/>
      </c>
      <c r="I434" s="310">
        <f>INDEX('5. Registrere Transaksjoner'!$H$8:$H$1006,MATCH('Underlag HB'!A434,'5. Registrere Transaksjoner'!$B$8:$B$1006,0))</f>
        <v>0</v>
      </c>
      <c r="J434" s="72"/>
      <c r="K434" s="72"/>
    </row>
    <row r="435" spans="1:11" x14ac:dyDescent="0.25">
      <c r="A435" s="116">
        <f>'5. Registrere Transaksjoner'!B441</f>
        <v>434</v>
      </c>
      <c r="B435" s="72">
        <f>INDEX('5. Registrere Transaksjoner'!$I$8:$I$1006,MATCH('Underlag HB'!A435,'5. Registrere Transaksjoner'!$B$8:$B$1006))</f>
        <v>0</v>
      </c>
      <c r="C435" s="72">
        <f>INDEX('5. Registrere Transaksjoner'!$Q$8:$Q$1006,MATCH('Underlag HB'!A435,'5. Registrere Transaksjoner'!$B$8:$B$1006))</f>
        <v>0</v>
      </c>
      <c r="D435" s="307">
        <f>INDEX('5. Registrere Transaksjoner'!$D$8:$D$1006,MATCH('Underlag HB'!A435,'5. Registrere Transaksjoner'!$B$8:$B$1006))</f>
        <v>0</v>
      </c>
      <c r="E435" s="72" t="str">
        <f>IFERROR(INDEX(Kontoplan!$E$6:$E$1048576,MATCH(B435,Kontoplan!$D$6:$D$125,0)),"")</f>
        <v/>
      </c>
      <c r="F435" s="308">
        <f>INDEX('5. Registrere Transaksjoner'!$E$8:$E$1006,MATCH('Underlag HB'!A435,'5. Registrere Transaksjoner'!$B$8:$B$1006,0))</f>
        <v>0</v>
      </c>
      <c r="G435" s="72">
        <f>INDEX('5. Registrere Transaksjoner'!$F$8:$F$1006,MATCH('Underlag HB'!A435,'5. Registrere Transaksjoner'!$B$8:$B$1006,0))</f>
        <v>0</v>
      </c>
      <c r="H435" s="309" t="str">
        <f t="shared" si="6"/>
        <v/>
      </c>
      <c r="I435" s="310">
        <f>INDEX('5. Registrere Transaksjoner'!$H$8:$H$1006,MATCH('Underlag HB'!A435,'5. Registrere Transaksjoner'!$B$8:$B$1006,0))</f>
        <v>0</v>
      </c>
      <c r="J435" s="72"/>
      <c r="K435" s="72"/>
    </row>
    <row r="436" spans="1:11" x14ac:dyDescent="0.25">
      <c r="A436" s="116">
        <f>'5. Registrere Transaksjoner'!B442</f>
        <v>435</v>
      </c>
      <c r="B436" s="72">
        <f>INDEX('5. Registrere Transaksjoner'!$I$8:$I$1006,MATCH('Underlag HB'!A436,'5. Registrere Transaksjoner'!$B$8:$B$1006))</f>
        <v>0</v>
      </c>
      <c r="C436" s="72">
        <f>INDEX('5. Registrere Transaksjoner'!$Q$8:$Q$1006,MATCH('Underlag HB'!A436,'5. Registrere Transaksjoner'!$B$8:$B$1006))</f>
        <v>0</v>
      </c>
      <c r="D436" s="307">
        <f>INDEX('5. Registrere Transaksjoner'!$D$8:$D$1006,MATCH('Underlag HB'!A436,'5. Registrere Transaksjoner'!$B$8:$B$1006))</f>
        <v>0</v>
      </c>
      <c r="E436" s="72" t="str">
        <f>IFERROR(INDEX(Kontoplan!$E$6:$E$1048576,MATCH(B436,Kontoplan!$D$6:$D$125,0)),"")</f>
        <v/>
      </c>
      <c r="F436" s="308">
        <f>INDEX('5. Registrere Transaksjoner'!$E$8:$E$1006,MATCH('Underlag HB'!A436,'5. Registrere Transaksjoner'!$B$8:$B$1006,0))</f>
        <v>0</v>
      </c>
      <c r="G436" s="72">
        <f>INDEX('5. Registrere Transaksjoner'!$F$8:$F$1006,MATCH('Underlag HB'!A436,'5. Registrere Transaksjoner'!$B$8:$B$1006,0))</f>
        <v>0</v>
      </c>
      <c r="H436" s="309" t="str">
        <f t="shared" si="6"/>
        <v/>
      </c>
      <c r="I436" s="310">
        <f>INDEX('5. Registrere Transaksjoner'!$H$8:$H$1006,MATCH('Underlag HB'!A436,'5. Registrere Transaksjoner'!$B$8:$B$1006,0))</f>
        <v>0</v>
      </c>
      <c r="J436" s="72"/>
      <c r="K436" s="72"/>
    </row>
    <row r="437" spans="1:11" x14ac:dyDescent="0.25">
      <c r="A437" s="116">
        <f>'5. Registrere Transaksjoner'!B443</f>
        <v>436</v>
      </c>
      <c r="B437" s="72">
        <f>INDEX('5. Registrere Transaksjoner'!$I$8:$I$1006,MATCH('Underlag HB'!A437,'5. Registrere Transaksjoner'!$B$8:$B$1006))</f>
        <v>0</v>
      </c>
      <c r="C437" s="72">
        <f>INDEX('5. Registrere Transaksjoner'!$Q$8:$Q$1006,MATCH('Underlag HB'!A437,'5. Registrere Transaksjoner'!$B$8:$B$1006))</f>
        <v>0</v>
      </c>
      <c r="D437" s="307">
        <f>INDEX('5. Registrere Transaksjoner'!$D$8:$D$1006,MATCH('Underlag HB'!A437,'5. Registrere Transaksjoner'!$B$8:$B$1006))</f>
        <v>0</v>
      </c>
      <c r="E437" s="72" t="str">
        <f>IFERROR(INDEX(Kontoplan!$E$6:$E$1048576,MATCH(B437,Kontoplan!$D$6:$D$125,0)),"")</f>
        <v/>
      </c>
      <c r="F437" s="308">
        <f>INDEX('5. Registrere Transaksjoner'!$E$8:$E$1006,MATCH('Underlag HB'!A437,'5. Registrere Transaksjoner'!$B$8:$B$1006,0))</f>
        <v>0</v>
      </c>
      <c r="G437" s="72">
        <f>INDEX('5. Registrere Transaksjoner'!$F$8:$F$1006,MATCH('Underlag HB'!A437,'5. Registrere Transaksjoner'!$B$8:$B$1006,0))</f>
        <v>0</v>
      </c>
      <c r="H437" s="309" t="str">
        <f t="shared" si="6"/>
        <v/>
      </c>
      <c r="I437" s="310">
        <f>INDEX('5. Registrere Transaksjoner'!$H$8:$H$1006,MATCH('Underlag HB'!A437,'5. Registrere Transaksjoner'!$B$8:$B$1006,0))</f>
        <v>0</v>
      </c>
      <c r="J437" s="72"/>
      <c r="K437" s="72"/>
    </row>
    <row r="438" spans="1:11" x14ac:dyDescent="0.25">
      <c r="A438" s="116">
        <f>'5. Registrere Transaksjoner'!B444</f>
        <v>437</v>
      </c>
      <c r="B438" s="72">
        <f>INDEX('5. Registrere Transaksjoner'!$I$8:$I$1006,MATCH('Underlag HB'!A438,'5. Registrere Transaksjoner'!$B$8:$B$1006))</f>
        <v>0</v>
      </c>
      <c r="C438" s="72">
        <f>INDEX('5. Registrere Transaksjoner'!$Q$8:$Q$1006,MATCH('Underlag HB'!A438,'5. Registrere Transaksjoner'!$B$8:$B$1006))</f>
        <v>0</v>
      </c>
      <c r="D438" s="307">
        <f>INDEX('5. Registrere Transaksjoner'!$D$8:$D$1006,MATCH('Underlag HB'!A438,'5. Registrere Transaksjoner'!$B$8:$B$1006))</f>
        <v>0</v>
      </c>
      <c r="E438" s="72" t="str">
        <f>IFERROR(INDEX(Kontoplan!$E$6:$E$1048576,MATCH(B438,Kontoplan!$D$6:$D$125,0)),"")</f>
        <v/>
      </c>
      <c r="F438" s="308">
        <f>INDEX('5. Registrere Transaksjoner'!$E$8:$E$1006,MATCH('Underlag HB'!A438,'5. Registrere Transaksjoner'!$B$8:$B$1006,0))</f>
        <v>0</v>
      </c>
      <c r="G438" s="72">
        <f>INDEX('5. Registrere Transaksjoner'!$F$8:$F$1006,MATCH('Underlag HB'!A438,'5. Registrere Transaksjoner'!$B$8:$B$1006,0))</f>
        <v>0</v>
      </c>
      <c r="H438" s="309" t="str">
        <f t="shared" si="6"/>
        <v/>
      </c>
      <c r="I438" s="310">
        <f>INDEX('5. Registrere Transaksjoner'!$H$8:$H$1006,MATCH('Underlag HB'!A438,'5. Registrere Transaksjoner'!$B$8:$B$1006,0))</f>
        <v>0</v>
      </c>
      <c r="J438" s="72"/>
      <c r="K438" s="72"/>
    </row>
    <row r="439" spans="1:11" x14ac:dyDescent="0.25">
      <c r="A439" s="116">
        <f>'5. Registrere Transaksjoner'!B445</f>
        <v>438</v>
      </c>
      <c r="B439" s="72">
        <f>INDEX('5. Registrere Transaksjoner'!$I$8:$I$1006,MATCH('Underlag HB'!A439,'5. Registrere Transaksjoner'!$B$8:$B$1006))</f>
        <v>0</v>
      </c>
      <c r="C439" s="72">
        <f>INDEX('5. Registrere Transaksjoner'!$Q$8:$Q$1006,MATCH('Underlag HB'!A439,'5. Registrere Transaksjoner'!$B$8:$B$1006))</f>
        <v>0</v>
      </c>
      <c r="D439" s="307">
        <f>INDEX('5. Registrere Transaksjoner'!$D$8:$D$1006,MATCH('Underlag HB'!A439,'5. Registrere Transaksjoner'!$B$8:$B$1006))</f>
        <v>0</v>
      </c>
      <c r="E439" s="72" t="str">
        <f>IFERROR(INDEX(Kontoplan!$E$6:$E$1048576,MATCH(B439,Kontoplan!$D$6:$D$125,0)),"")</f>
        <v/>
      </c>
      <c r="F439" s="308">
        <f>INDEX('5. Registrere Transaksjoner'!$E$8:$E$1006,MATCH('Underlag HB'!A439,'5. Registrere Transaksjoner'!$B$8:$B$1006,0))</f>
        <v>0</v>
      </c>
      <c r="G439" s="72">
        <f>INDEX('5. Registrere Transaksjoner'!$F$8:$F$1006,MATCH('Underlag HB'!A439,'5. Registrere Transaksjoner'!$B$8:$B$1006,0))</f>
        <v>0</v>
      </c>
      <c r="H439" s="309" t="str">
        <f t="shared" si="6"/>
        <v/>
      </c>
      <c r="I439" s="310">
        <f>INDEX('5. Registrere Transaksjoner'!$H$8:$H$1006,MATCH('Underlag HB'!A439,'5. Registrere Transaksjoner'!$B$8:$B$1006,0))</f>
        <v>0</v>
      </c>
      <c r="J439" s="72"/>
      <c r="K439" s="72"/>
    </row>
    <row r="440" spans="1:11" x14ac:dyDescent="0.25">
      <c r="A440" s="116">
        <f>'5. Registrere Transaksjoner'!B446</f>
        <v>439</v>
      </c>
      <c r="B440" s="72">
        <f>INDEX('5. Registrere Transaksjoner'!$I$8:$I$1006,MATCH('Underlag HB'!A440,'5. Registrere Transaksjoner'!$B$8:$B$1006))</f>
        <v>0</v>
      </c>
      <c r="C440" s="72">
        <f>INDEX('5. Registrere Transaksjoner'!$Q$8:$Q$1006,MATCH('Underlag HB'!A440,'5. Registrere Transaksjoner'!$B$8:$B$1006))</f>
        <v>0</v>
      </c>
      <c r="D440" s="307">
        <f>INDEX('5. Registrere Transaksjoner'!$D$8:$D$1006,MATCH('Underlag HB'!A440,'5. Registrere Transaksjoner'!$B$8:$B$1006))</f>
        <v>0</v>
      </c>
      <c r="E440" s="72" t="str">
        <f>IFERROR(INDEX(Kontoplan!$E$6:$E$1048576,MATCH(B440,Kontoplan!$D$6:$D$125,0)),"")</f>
        <v/>
      </c>
      <c r="F440" s="308">
        <f>INDEX('5. Registrere Transaksjoner'!$E$8:$E$1006,MATCH('Underlag HB'!A440,'5. Registrere Transaksjoner'!$B$8:$B$1006,0))</f>
        <v>0</v>
      </c>
      <c r="G440" s="72">
        <f>INDEX('5. Registrere Transaksjoner'!$F$8:$F$1006,MATCH('Underlag HB'!A440,'5. Registrere Transaksjoner'!$B$8:$B$1006,0))</f>
        <v>0</v>
      </c>
      <c r="H440" s="309" t="str">
        <f t="shared" si="6"/>
        <v/>
      </c>
      <c r="I440" s="310">
        <f>INDEX('5. Registrere Transaksjoner'!$H$8:$H$1006,MATCH('Underlag HB'!A440,'5. Registrere Transaksjoner'!$B$8:$B$1006,0))</f>
        <v>0</v>
      </c>
      <c r="J440" s="72"/>
      <c r="K440" s="72"/>
    </row>
    <row r="441" spans="1:11" x14ac:dyDescent="0.25">
      <c r="A441" s="116">
        <f>'5. Registrere Transaksjoner'!B447</f>
        <v>440</v>
      </c>
      <c r="B441" s="72">
        <f>INDEX('5. Registrere Transaksjoner'!$I$8:$I$1006,MATCH('Underlag HB'!A441,'5. Registrere Transaksjoner'!$B$8:$B$1006))</f>
        <v>0</v>
      </c>
      <c r="C441" s="72">
        <f>INDEX('5. Registrere Transaksjoner'!$Q$8:$Q$1006,MATCH('Underlag HB'!A441,'5. Registrere Transaksjoner'!$B$8:$B$1006))</f>
        <v>0</v>
      </c>
      <c r="D441" s="307">
        <f>INDEX('5. Registrere Transaksjoner'!$D$8:$D$1006,MATCH('Underlag HB'!A441,'5. Registrere Transaksjoner'!$B$8:$B$1006))</f>
        <v>0</v>
      </c>
      <c r="E441" s="72" t="str">
        <f>IFERROR(INDEX(Kontoplan!$E$6:$E$1048576,MATCH(B441,Kontoplan!$D$6:$D$125,0)),"")</f>
        <v/>
      </c>
      <c r="F441" s="308">
        <f>INDEX('5. Registrere Transaksjoner'!$E$8:$E$1006,MATCH('Underlag HB'!A441,'5. Registrere Transaksjoner'!$B$8:$B$1006,0))</f>
        <v>0</v>
      </c>
      <c r="G441" s="72">
        <f>INDEX('5. Registrere Transaksjoner'!$F$8:$F$1006,MATCH('Underlag HB'!A441,'5. Registrere Transaksjoner'!$B$8:$B$1006,0))</f>
        <v>0</v>
      </c>
      <c r="H441" s="309" t="str">
        <f t="shared" si="6"/>
        <v/>
      </c>
      <c r="I441" s="310">
        <f>INDEX('5. Registrere Transaksjoner'!$H$8:$H$1006,MATCH('Underlag HB'!A441,'5. Registrere Transaksjoner'!$B$8:$B$1006,0))</f>
        <v>0</v>
      </c>
      <c r="J441" s="72"/>
      <c r="K441" s="72"/>
    </row>
    <row r="442" spans="1:11" x14ac:dyDescent="0.25">
      <c r="A442" s="116">
        <f>'5. Registrere Transaksjoner'!B448</f>
        <v>441</v>
      </c>
      <c r="B442" s="72">
        <f>INDEX('5. Registrere Transaksjoner'!$I$8:$I$1006,MATCH('Underlag HB'!A442,'5. Registrere Transaksjoner'!$B$8:$B$1006))</f>
        <v>0</v>
      </c>
      <c r="C442" s="72">
        <f>INDEX('5. Registrere Transaksjoner'!$Q$8:$Q$1006,MATCH('Underlag HB'!A442,'5. Registrere Transaksjoner'!$B$8:$B$1006))</f>
        <v>0</v>
      </c>
      <c r="D442" s="307">
        <f>INDEX('5. Registrere Transaksjoner'!$D$8:$D$1006,MATCH('Underlag HB'!A442,'5. Registrere Transaksjoner'!$B$8:$B$1006))</f>
        <v>0</v>
      </c>
      <c r="E442" s="72" t="str">
        <f>IFERROR(INDEX(Kontoplan!$E$6:$E$1048576,MATCH(B442,Kontoplan!$D$6:$D$125,0)),"")</f>
        <v/>
      </c>
      <c r="F442" s="308">
        <f>INDEX('5. Registrere Transaksjoner'!$E$8:$E$1006,MATCH('Underlag HB'!A442,'5. Registrere Transaksjoner'!$B$8:$B$1006,0))</f>
        <v>0</v>
      </c>
      <c r="G442" s="72">
        <f>INDEX('5. Registrere Transaksjoner'!$F$8:$F$1006,MATCH('Underlag HB'!A442,'5. Registrere Transaksjoner'!$B$8:$B$1006,0))</f>
        <v>0</v>
      </c>
      <c r="H442" s="309" t="str">
        <f t="shared" si="6"/>
        <v/>
      </c>
      <c r="I442" s="310">
        <f>INDEX('5. Registrere Transaksjoner'!$H$8:$H$1006,MATCH('Underlag HB'!A442,'5. Registrere Transaksjoner'!$B$8:$B$1006,0))</f>
        <v>0</v>
      </c>
      <c r="J442" s="72"/>
      <c r="K442" s="72"/>
    </row>
    <row r="443" spans="1:11" x14ac:dyDescent="0.25">
      <c r="A443" s="116">
        <f>'5. Registrere Transaksjoner'!B449</f>
        <v>442</v>
      </c>
      <c r="B443" s="72">
        <f>INDEX('5. Registrere Transaksjoner'!$I$8:$I$1006,MATCH('Underlag HB'!A443,'5. Registrere Transaksjoner'!$B$8:$B$1006))</f>
        <v>0</v>
      </c>
      <c r="C443" s="72">
        <f>INDEX('5. Registrere Transaksjoner'!$Q$8:$Q$1006,MATCH('Underlag HB'!A443,'5. Registrere Transaksjoner'!$B$8:$B$1006))</f>
        <v>0</v>
      </c>
      <c r="D443" s="307">
        <f>INDEX('5. Registrere Transaksjoner'!$D$8:$D$1006,MATCH('Underlag HB'!A443,'5. Registrere Transaksjoner'!$B$8:$B$1006))</f>
        <v>0</v>
      </c>
      <c r="E443" s="72" t="str">
        <f>IFERROR(INDEX(Kontoplan!$E$6:$E$1048576,MATCH(B443,Kontoplan!$D$6:$D$125,0)),"")</f>
        <v/>
      </c>
      <c r="F443" s="308">
        <f>INDEX('5. Registrere Transaksjoner'!$E$8:$E$1006,MATCH('Underlag HB'!A443,'5. Registrere Transaksjoner'!$B$8:$B$1006,0))</f>
        <v>0</v>
      </c>
      <c r="G443" s="72">
        <f>INDEX('5. Registrere Transaksjoner'!$F$8:$F$1006,MATCH('Underlag HB'!A443,'5. Registrere Transaksjoner'!$B$8:$B$1006,0))</f>
        <v>0</v>
      </c>
      <c r="H443" s="309" t="str">
        <f t="shared" si="6"/>
        <v/>
      </c>
      <c r="I443" s="310">
        <f>INDEX('5. Registrere Transaksjoner'!$H$8:$H$1006,MATCH('Underlag HB'!A443,'5. Registrere Transaksjoner'!$B$8:$B$1006,0))</f>
        <v>0</v>
      </c>
      <c r="J443" s="72"/>
      <c r="K443" s="72"/>
    </row>
    <row r="444" spans="1:11" x14ac:dyDescent="0.25">
      <c r="A444" s="116">
        <f>'5. Registrere Transaksjoner'!B450</f>
        <v>443</v>
      </c>
      <c r="B444" s="72">
        <f>INDEX('5. Registrere Transaksjoner'!$I$8:$I$1006,MATCH('Underlag HB'!A444,'5. Registrere Transaksjoner'!$B$8:$B$1006))</f>
        <v>0</v>
      </c>
      <c r="C444" s="72">
        <f>INDEX('5. Registrere Transaksjoner'!$Q$8:$Q$1006,MATCH('Underlag HB'!A444,'5. Registrere Transaksjoner'!$B$8:$B$1006))</f>
        <v>0</v>
      </c>
      <c r="D444" s="307">
        <f>INDEX('5. Registrere Transaksjoner'!$D$8:$D$1006,MATCH('Underlag HB'!A444,'5. Registrere Transaksjoner'!$B$8:$B$1006))</f>
        <v>0</v>
      </c>
      <c r="E444" s="72" t="str">
        <f>IFERROR(INDEX(Kontoplan!$E$6:$E$1048576,MATCH(B444,Kontoplan!$D$6:$D$125,0)),"")</f>
        <v/>
      </c>
      <c r="F444" s="308">
        <f>INDEX('5. Registrere Transaksjoner'!$E$8:$E$1006,MATCH('Underlag HB'!A444,'5. Registrere Transaksjoner'!$B$8:$B$1006,0))</f>
        <v>0</v>
      </c>
      <c r="G444" s="72">
        <f>INDEX('5. Registrere Transaksjoner'!$F$8:$F$1006,MATCH('Underlag HB'!A444,'5. Registrere Transaksjoner'!$B$8:$B$1006,0))</f>
        <v>0</v>
      </c>
      <c r="H444" s="309" t="str">
        <f t="shared" si="6"/>
        <v/>
      </c>
      <c r="I444" s="310">
        <f>INDEX('5. Registrere Transaksjoner'!$H$8:$H$1006,MATCH('Underlag HB'!A444,'5. Registrere Transaksjoner'!$B$8:$B$1006,0))</f>
        <v>0</v>
      </c>
      <c r="J444" s="72"/>
      <c r="K444" s="72"/>
    </row>
    <row r="445" spans="1:11" x14ac:dyDescent="0.25">
      <c r="A445" s="116">
        <f>'5. Registrere Transaksjoner'!B451</f>
        <v>444</v>
      </c>
      <c r="B445" s="72">
        <f>INDEX('5. Registrere Transaksjoner'!$I$8:$I$1006,MATCH('Underlag HB'!A445,'5. Registrere Transaksjoner'!$B$8:$B$1006))</f>
        <v>0</v>
      </c>
      <c r="C445" s="72">
        <f>INDEX('5. Registrere Transaksjoner'!$Q$8:$Q$1006,MATCH('Underlag HB'!A445,'5. Registrere Transaksjoner'!$B$8:$B$1006))</f>
        <v>0</v>
      </c>
      <c r="D445" s="307">
        <f>INDEX('5. Registrere Transaksjoner'!$D$8:$D$1006,MATCH('Underlag HB'!A445,'5. Registrere Transaksjoner'!$B$8:$B$1006))</f>
        <v>0</v>
      </c>
      <c r="E445" s="72" t="str">
        <f>IFERROR(INDEX(Kontoplan!$E$6:$E$1048576,MATCH(B445,Kontoplan!$D$6:$D$125,0)),"")</f>
        <v/>
      </c>
      <c r="F445" s="308">
        <f>INDEX('5. Registrere Transaksjoner'!$E$8:$E$1006,MATCH('Underlag HB'!A445,'5. Registrere Transaksjoner'!$B$8:$B$1006,0))</f>
        <v>0</v>
      </c>
      <c r="G445" s="72">
        <f>INDEX('5. Registrere Transaksjoner'!$F$8:$F$1006,MATCH('Underlag HB'!A445,'5. Registrere Transaksjoner'!$B$8:$B$1006,0))</f>
        <v>0</v>
      </c>
      <c r="H445" s="309" t="str">
        <f t="shared" si="6"/>
        <v/>
      </c>
      <c r="I445" s="310">
        <f>INDEX('5. Registrere Transaksjoner'!$H$8:$H$1006,MATCH('Underlag HB'!A445,'5. Registrere Transaksjoner'!$B$8:$B$1006,0))</f>
        <v>0</v>
      </c>
      <c r="J445" s="72"/>
      <c r="K445" s="72"/>
    </row>
    <row r="446" spans="1:11" x14ac:dyDescent="0.25">
      <c r="A446" s="116">
        <f>'5. Registrere Transaksjoner'!B452</f>
        <v>445</v>
      </c>
      <c r="B446" s="72">
        <f>INDEX('5. Registrere Transaksjoner'!$I$8:$I$1006,MATCH('Underlag HB'!A446,'5. Registrere Transaksjoner'!$B$8:$B$1006))</f>
        <v>0</v>
      </c>
      <c r="C446" s="72">
        <f>INDEX('5. Registrere Transaksjoner'!$Q$8:$Q$1006,MATCH('Underlag HB'!A446,'5. Registrere Transaksjoner'!$B$8:$B$1006))</f>
        <v>0</v>
      </c>
      <c r="D446" s="307">
        <f>INDEX('5. Registrere Transaksjoner'!$D$8:$D$1006,MATCH('Underlag HB'!A446,'5. Registrere Transaksjoner'!$B$8:$B$1006))</f>
        <v>0</v>
      </c>
      <c r="E446" s="72" t="str">
        <f>IFERROR(INDEX(Kontoplan!$E$6:$E$1048576,MATCH(B446,Kontoplan!$D$6:$D$125,0)),"")</f>
        <v/>
      </c>
      <c r="F446" s="308">
        <f>INDEX('5. Registrere Transaksjoner'!$E$8:$E$1006,MATCH('Underlag HB'!A446,'5. Registrere Transaksjoner'!$B$8:$B$1006,0))</f>
        <v>0</v>
      </c>
      <c r="G446" s="72">
        <f>INDEX('5. Registrere Transaksjoner'!$F$8:$F$1006,MATCH('Underlag HB'!A446,'5. Registrere Transaksjoner'!$B$8:$B$1006,0))</f>
        <v>0</v>
      </c>
      <c r="H446" s="309" t="str">
        <f t="shared" si="6"/>
        <v/>
      </c>
      <c r="I446" s="310">
        <f>INDEX('5. Registrere Transaksjoner'!$H$8:$H$1006,MATCH('Underlag HB'!A446,'5. Registrere Transaksjoner'!$B$8:$B$1006,0))</f>
        <v>0</v>
      </c>
      <c r="J446" s="72"/>
      <c r="K446" s="72"/>
    </row>
    <row r="447" spans="1:11" x14ac:dyDescent="0.25">
      <c r="A447" s="116">
        <f>'5. Registrere Transaksjoner'!B453</f>
        <v>446</v>
      </c>
      <c r="B447" s="72">
        <f>INDEX('5. Registrere Transaksjoner'!$I$8:$I$1006,MATCH('Underlag HB'!A447,'5. Registrere Transaksjoner'!$B$8:$B$1006))</f>
        <v>0</v>
      </c>
      <c r="C447" s="72">
        <f>INDEX('5. Registrere Transaksjoner'!$Q$8:$Q$1006,MATCH('Underlag HB'!A447,'5. Registrere Transaksjoner'!$B$8:$B$1006))</f>
        <v>0</v>
      </c>
      <c r="D447" s="307">
        <f>INDEX('5. Registrere Transaksjoner'!$D$8:$D$1006,MATCH('Underlag HB'!A447,'5. Registrere Transaksjoner'!$B$8:$B$1006))</f>
        <v>0</v>
      </c>
      <c r="E447" s="72" t="str">
        <f>IFERROR(INDEX(Kontoplan!$E$6:$E$1048576,MATCH(B447,Kontoplan!$D$6:$D$125,0)),"")</f>
        <v/>
      </c>
      <c r="F447" s="308">
        <f>INDEX('5. Registrere Transaksjoner'!$E$8:$E$1006,MATCH('Underlag HB'!A447,'5. Registrere Transaksjoner'!$B$8:$B$1006,0))</f>
        <v>0</v>
      </c>
      <c r="G447" s="72">
        <f>INDEX('5. Registrere Transaksjoner'!$F$8:$F$1006,MATCH('Underlag HB'!A447,'5. Registrere Transaksjoner'!$B$8:$B$1006,0))</f>
        <v>0</v>
      </c>
      <c r="H447" s="309" t="str">
        <f t="shared" si="6"/>
        <v/>
      </c>
      <c r="I447" s="310">
        <f>INDEX('5. Registrere Transaksjoner'!$H$8:$H$1006,MATCH('Underlag HB'!A447,'5. Registrere Transaksjoner'!$B$8:$B$1006,0))</f>
        <v>0</v>
      </c>
      <c r="J447" s="72"/>
      <c r="K447" s="72"/>
    </row>
    <row r="448" spans="1:11" x14ac:dyDescent="0.25">
      <c r="A448" s="116">
        <f>'5. Registrere Transaksjoner'!B454</f>
        <v>447</v>
      </c>
      <c r="B448" s="72">
        <f>INDEX('5. Registrere Transaksjoner'!$I$8:$I$1006,MATCH('Underlag HB'!A448,'5. Registrere Transaksjoner'!$B$8:$B$1006))</f>
        <v>0</v>
      </c>
      <c r="C448" s="72">
        <f>INDEX('5. Registrere Transaksjoner'!$Q$8:$Q$1006,MATCH('Underlag HB'!A448,'5. Registrere Transaksjoner'!$B$8:$B$1006))</f>
        <v>0</v>
      </c>
      <c r="D448" s="307">
        <f>INDEX('5. Registrere Transaksjoner'!$D$8:$D$1006,MATCH('Underlag HB'!A448,'5. Registrere Transaksjoner'!$B$8:$B$1006))</f>
        <v>0</v>
      </c>
      <c r="E448" s="72" t="str">
        <f>IFERROR(INDEX(Kontoplan!$E$6:$E$1048576,MATCH(B448,Kontoplan!$D$6:$D$125,0)),"")</f>
        <v/>
      </c>
      <c r="F448" s="308">
        <f>INDEX('5. Registrere Transaksjoner'!$E$8:$E$1006,MATCH('Underlag HB'!A448,'5. Registrere Transaksjoner'!$B$8:$B$1006,0))</f>
        <v>0</v>
      </c>
      <c r="G448" s="72">
        <f>INDEX('5. Registrere Transaksjoner'!$F$8:$F$1006,MATCH('Underlag HB'!A448,'5. Registrere Transaksjoner'!$B$8:$B$1006,0))</f>
        <v>0</v>
      </c>
      <c r="H448" s="309" t="str">
        <f t="shared" si="6"/>
        <v/>
      </c>
      <c r="I448" s="310">
        <f>INDEX('5. Registrere Transaksjoner'!$H$8:$H$1006,MATCH('Underlag HB'!A448,'5. Registrere Transaksjoner'!$B$8:$B$1006,0))</f>
        <v>0</v>
      </c>
      <c r="J448" s="72"/>
      <c r="K448" s="72"/>
    </row>
    <row r="449" spans="1:11" x14ac:dyDescent="0.25">
      <c r="A449" s="116">
        <f>'5. Registrere Transaksjoner'!B455</f>
        <v>448</v>
      </c>
      <c r="B449" s="72">
        <f>INDEX('5. Registrere Transaksjoner'!$I$8:$I$1006,MATCH('Underlag HB'!A449,'5. Registrere Transaksjoner'!$B$8:$B$1006))</f>
        <v>0</v>
      </c>
      <c r="C449" s="72">
        <f>INDEX('5. Registrere Transaksjoner'!$Q$8:$Q$1006,MATCH('Underlag HB'!A449,'5. Registrere Transaksjoner'!$B$8:$B$1006))</f>
        <v>0</v>
      </c>
      <c r="D449" s="307">
        <f>INDEX('5. Registrere Transaksjoner'!$D$8:$D$1006,MATCH('Underlag HB'!A449,'5. Registrere Transaksjoner'!$B$8:$B$1006))</f>
        <v>0</v>
      </c>
      <c r="E449" s="72" t="str">
        <f>IFERROR(INDEX(Kontoplan!$E$6:$E$1048576,MATCH(B449,Kontoplan!$D$6:$D$125,0)),"")</f>
        <v/>
      </c>
      <c r="F449" s="308">
        <f>INDEX('5. Registrere Transaksjoner'!$E$8:$E$1006,MATCH('Underlag HB'!A449,'5. Registrere Transaksjoner'!$B$8:$B$1006,0))</f>
        <v>0</v>
      </c>
      <c r="G449" s="72">
        <f>INDEX('5. Registrere Transaksjoner'!$F$8:$F$1006,MATCH('Underlag HB'!A449,'5. Registrere Transaksjoner'!$B$8:$B$1006,0))</f>
        <v>0</v>
      </c>
      <c r="H449" s="309" t="str">
        <f t="shared" si="6"/>
        <v/>
      </c>
      <c r="I449" s="310">
        <f>INDEX('5. Registrere Transaksjoner'!$H$8:$H$1006,MATCH('Underlag HB'!A449,'5. Registrere Transaksjoner'!$B$8:$B$1006,0))</f>
        <v>0</v>
      </c>
      <c r="J449" s="72"/>
      <c r="K449" s="72"/>
    </row>
    <row r="450" spans="1:11" x14ac:dyDescent="0.25">
      <c r="A450" s="116">
        <f>'5. Registrere Transaksjoner'!B456</f>
        <v>449</v>
      </c>
      <c r="B450" s="72">
        <f>INDEX('5. Registrere Transaksjoner'!$I$8:$I$1006,MATCH('Underlag HB'!A450,'5. Registrere Transaksjoner'!$B$8:$B$1006))</f>
        <v>0</v>
      </c>
      <c r="C450" s="72">
        <f>INDEX('5. Registrere Transaksjoner'!$Q$8:$Q$1006,MATCH('Underlag HB'!A450,'5. Registrere Transaksjoner'!$B$8:$B$1006))</f>
        <v>0</v>
      </c>
      <c r="D450" s="307">
        <f>INDEX('5. Registrere Transaksjoner'!$D$8:$D$1006,MATCH('Underlag HB'!A450,'5. Registrere Transaksjoner'!$B$8:$B$1006))</f>
        <v>0</v>
      </c>
      <c r="E450" s="72" t="str">
        <f>IFERROR(INDEX(Kontoplan!$E$6:$E$1048576,MATCH(B450,Kontoplan!$D$6:$D$125,0)),"")</f>
        <v/>
      </c>
      <c r="F450" s="308">
        <f>INDEX('5. Registrere Transaksjoner'!$E$8:$E$1006,MATCH('Underlag HB'!A450,'5. Registrere Transaksjoner'!$B$8:$B$1006,0))</f>
        <v>0</v>
      </c>
      <c r="G450" s="72">
        <f>INDEX('5. Registrere Transaksjoner'!$F$8:$F$1006,MATCH('Underlag HB'!A450,'5. Registrere Transaksjoner'!$B$8:$B$1006,0))</f>
        <v>0</v>
      </c>
      <c r="H450" s="309" t="str">
        <f t="shared" si="6"/>
        <v/>
      </c>
      <c r="I450" s="310">
        <f>INDEX('5. Registrere Transaksjoner'!$H$8:$H$1006,MATCH('Underlag HB'!A450,'5. Registrere Transaksjoner'!$B$8:$B$1006,0))</f>
        <v>0</v>
      </c>
      <c r="J450" s="72"/>
      <c r="K450" s="72"/>
    </row>
    <row r="451" spans="1:11" x14ac:dyDescent="0.25">
      <c r="A451" s="116">
        <f>'5. Registrere Transaksjoner'!B457</f>
        <v>450</v>
      </c>
      <c r="B451" s="72">
        <f>INDEX('5. Registrere Transaksjoner'!$I$8:$I$1006,MATCH('Underlag HB'!A451,'5. Registrere Transaksjoner'!$B$8:$B$1006))</f>
        <v>0</v>
      </c>
      <c r="C451" s="72">
        <f>INDEX('5. Registrere Transaksjoner'!$Q$8:$Q$1006,MATCH('Underlag HB'!A451,'5. Registrere Transaksjoner'!$B$8:$B$1006))</f>
        <v>0</v>
      </c>
      <c r="D451" s="307">
        <f>INDEX('5. Registrere Transaksjoner'!$D$8:$D$1006,MATCH('Underlag HB'!A451,'5. Registrere Transaksjoner'!$B$8:$B$1006))</f>
        <v>0</v>
      </c>
      <c r="E451" s="72" t="str">
        <f>IFERROR(INDEX(Kontoplan!$E$6:$E$1048576,MATCH(B451,Kontoplan!$D$6:$D$125,0)),"")</f>
        <v/>
      </c>
      <c r="F451" s="308">
        <f>INDEX('5. Registrere Transaksjoner'!$E$8:$E$1006,MATCH('Underlag HB'!A451,'5. Registrere Transaksjoner'!$B$8:$B$1006,0))</f>
        <v>0</v>
      </c>
      <c r="G451" s="72">
        <f>INDEX('5. Registrere Transaksjoner'!$F$8:$F$1006,MATCH('Underlag HB'!A451,'5. Registrere Transaksjoner'!$B$8:$B$1006,0))</f>
        <v>0</v>
      </c>
      <c r="H451" s="309" t="str">
        <f t="shared" ref="H451:H514" si="7">IF(I451=0,"",I451)</f>
        <v/>
      </c>
      <c r="I451" s="310">
        <f>INDEX('5. Registrere Transaksjoner'!$H$8:$H$1006,MATCH('Underlag HB'!A451,'5. Registrere Transaksjoner'!$B$8:$B$1006,0))</f>
        <v>0</v>
      </c>
      <c r="J451" s="72"/>
      <c r="K451" s="72"/>
    </row>
    <row r="452" spans="1:11" x14ac:dyDescent="0.25">
      <c r="A452" s="116">
        <f>'5. Registrere Transaksjoner'!B458</f>
        <v>451</v>
      </c>
      <c r="B452" s="72">
        <f>INDEX('5. Registrere Transaksjoner'!$I$8:$I$1006,MATCH('Underlag HB'!A452,'5. Registrere Transaksjoner'!$B$8:$B$1006))</f>
        <v>0</v>
      </c>
      <c r="C452" s="72">
        <f>INDEX('5. Registrere Transaksjoner'!$Q$8:$Q$1006,MATCH('Underlag HB'!A452,'5. Registrere Transaksjoner'!$B$8:$B$1006))</f>
        <v>0</v>
      </c>
      <c r="D452" s="307">
        <f>INDEX('5. Registrere Transaksjoner'!$D$8:$D$1006,MATCH('Underlag HB'!A452,'5. Registrere Transaksjoner'!$B$8:$B$1006))</f>
        <v>0</v>
      </c>
      <c r="E452" s="72" t="str">
        <f>IFERROR(INDEX(Kontoplan!$E$6:$E$1048576,MATCH(B452,Kontoplan!$D$6:$D$125,0)),"")</f>
        <v/>
      </c>
      <c r="F452" s="308">
        <f>INDEX('5. Registrere Transaksjoner'!$E$8:$E$1006,MATCH('Underlag HB'!A452,'5. Registrere Transaksjoner'!$B$8:$B$1006,0))</f>
        <v>0</v>
      </c>
      <c r="G452" s="72">
        <f>INDEX('5. Registrere Transaksjoner'!$F$8:$F$1006,MATCH('Underlag HB'!A452,'5. Registrere Transaksjoner'!$B$8:$B$1006,0))</f>
        <v>0</v>
      </c>
      <c r="H452" s="309" t="str">
        <f t="shared" si="7"/>
        <v/>
      </c>
      <c r="I452" s="310">
        <f>INDEX('5. Registrere Transaksjoner'!$H$8:$H$1006,MATCH('Underlag HB'!A452,'5. Registrere Transaksjoner'!$B$8:$B$1006,0))</f>
        <v>0</v>
      </c>
      <c r="J452" s="72"/>
      <c r="K452" s="72"/>
    </row>
    <row r="453" spans="1:11" x14ac:dyDescent="0.25">
      <c r="A453" s="116">
        <f>'5. Registrere Transaksjoner'!B459</f>
        <v>452</v>
      </c>
      <c r="B453" s="72">
        <f>INDEX('5. Registrere Transaksjoner'!$I$8:$I$1006,MATCH('Underlag HB'!A453,'5. Registrere Transaksjoner'!$B$8:$B$1006))</f>
        <v>0</v>
      </c>
      <c r="C453" s="72">
        <f>INDEX('5. Registrere Transaksjoner'!$Q$8:$Q$1006,MATCH('Underlag HB'!A453,'5. Registrere Transaksjoner'!$B$8:$B$1006))</f>
        <v>0</v>
      </c>
      <c r="D453" s="307">
        <f>INDEX('5. Registrere Transaksjoner'!$D$8:$D$1006,MATCH('Underlag HB'!A453,'5. Registrere Transaksjoner'!$B$8:$B$1006))</f>
        <v>0</v>
      </c>
      <c r="E453" s="72" t="str">
        <f>IFERROR(INDEX(Kontoplan!$E$6:$E$1048576,MATCH(B453,Kontoplan!$D$6:$D$125,0)),"")</f>
        <v/>
      </c>
      <c r="F453" s="308">
        <f>INDEX('5. Registrere Transaksjoner'!$E$8:$E$1006,MATCH('Underlag HB'!A453,'5. Registrere Transaksjoner'!$B$8:$B$1006,0))</f>
        <v>0</v>
      </c>
      <c r="G453" s="72">
        <f>INDEX('5. Registrere Transaksjoner'!$F$8:$F$1006,MATCH('Underlag HB'!A453,'5. Registrere Transaksjoner'!$B$8:$B$1006,0))</f>
        <v>0</v>
      </c>
      <c r="H453" s="309" t="str">
        <f t="shared" si="7"/>
        <v/>
      </c>
      <c r="I453" s="310">
        <f>INDEX('5. Registrere Transaksjoner'!$H$8:$H$1006,MATCH('Underlag HB'!A453,'5. Registrere Transaksjoner'!$B$8:$B$1006,0))</f>
        <v>0</v>
      </c>
      <c r="J453" s="72"/>
      <c r="K453" s="72"/>
    </row>
    <row r="454" spans="1:11" x14ac:dyDescent="0.25">
      <c r="A454" s="116">
        <f>'5. Registrere Transaksjoner'!B460</f>
        <v>453</v>
      </c>
      <c r="B454" s="72">
        <f>INDEX('5. Registrere Transaksjoner'!$I$8:$I$1006,MATCH('Underlag HB'!A454,'5. Registrere Transaksjoner'!$B$8:$B$1006))</f>
        <v>0</v>
      </c>
      <c r="C454" s="72">
        <f>INDEX('5. Registrere Transaksjoner'!$Q$8:$Q$1006,MATCH('Underlag HB'!A454,'5. Registrere Transaksjoner'!$B$8:$B$1006))</f>
        <v>0</v>
      </c>
      <c r="D454" s="307">
        <f>INDEX('5. Registrere Transaksjoner'!$D$8:$D$1006,MATCH('Underlag HB'!A454,'5. Registrere Transaksjoner'!$B$8:$B$1006))</f>
        <v>0</v>
      </c>
      <c r="E454" s="72" t="str">
        <f>IFERROR(INDEX(Kontoplan!$E$6:$E$1048576,MATCH(B454,Kontoplan!$D$6:$D$125,0)),"")</f>
        <v/>
      </c>
      <c r="F454" s="308">
        <f>INDEX('5. Registrere Transaksjoner'!$E$8:$E$1006,MATCH('Underlag HB'!A454,'5. Registrere Transaksjoner'!$B$8:$B$1006,0))</f>
        <v>0</v>
      </c>
      <c r="G454" s="72">
        <f>INDEX('5. Registrere Transaksjoner'!$F$8:$F$1006,MATCH('Underlag HB'!A454,'5. Registrere Transaksjoner'!$B$8:$B$1006,0))</f>
        <v>0</v>
      </c>
      <c r="H454" s="309" t="str">
        <f t="shared" si="7"/>
        <v/>
      </c>
      <c r="I454" s="310">
        <f>INDEX('5. Registrere Transaksjoner'!$H$8:$H$1006,MATCH('Underlag HB'!A454,'5. Registrere Transaksjoner'!$B$8:$B$1006,0))</f>
        <v>0</v>
      </c>
      <c r="J454" s="72"/>
      <c r="K454" s="72"/>
    </row>
    <row r="455" spans="1:11" x14ac:dyDescent="0.25">
      <c r="A455" s="116">
        <f>'5. Registrere Transaksjoner'!B461</f>
        <v>454</v>
      </c>
      <c r="B455" s="72">
        <f>INDEX('5. Registrere Transaksjoner'!$I$8:$I$1006,MATCH('Underlag HB'!A455,'5. Registrere Transaksjoner'!$B$8:$B$1006))</f>
        <v>0</v>
      </c>
      <c r="C455" s="72">
        <f>INDEX('5. Registrere Transaksjoner'!$Q$8:$Q$1006,MATCH('Underlag HB'!A455,'5. Registrere Transaksjoner'!$B$8:$B$1006))</f>
        <v>0</v>
      </c>
      <c r="D455" s="307">
        <f>INDEX('5. Registrere Transaksjoner'!$D$8:$D$1006,MATCH('Underlag HB'!A455,'5. Registrere Transaksjoner'!$B$8:$B$1006))</f>
        <v>0</v>
      </c>
      <c r="E455" s="72" t="str">
        <f>IFERROR(INDEX(Kontoplan!$E$6:$E$1048576,MATCH(B455,Kontoplan!$D$6:$D$125,0)),"")</f>
        <v/>
      </c>
      <c r="F455" s="308">
        <f>INDEX('5. Registrere Transaksjoner'!$E$8:$E$1006,MATCH('Underlag HB'!A455,'5. Registrere Transaksjoner'!$B$8:$B$1006,0))</f>
        <v>0</v>
      </c>
      <c r="G455" s="72">
        <f>INDEX('5. Registrere Transaksjoner'!$F$8:$F$1006,MATCH('Underlag HB'!A455,'5. Registrere Transaksjoner'!$B$8:$B$1006,0))</f>
        <v>0</v>
      </c>
      <c r="H455" s="309" t="str">
        <f t="shared" si="7"/>
        <v/>
      </c>
      <c r="I455" s="310">
        <f>INDEX('5. Registrere Transaksjoner'!$H$8:$H$1006,MATCH('Underlag HB'!A455,'5. Registrere Transaksjoner'!$B$8:$B$1006,0))</f>
        <v>0</v>
      </c>
      <c r="J455" s="72"/>
      <c r="K455" s="72"/>
    </row>
    <row r="456" spans="1:11" x14ac:dyDescent="0.25">
      <c r="A456" s="116">
        <f>'5. Registrere Transaksjoner'!B462</f>
        <v>455</v>
      </c>
      <c r="B456" s="72">
        <f>INDEX('5. Registrere Transaksjoner'!$I$8:$I$1006,MATCH('Underlag HB'!A456,'5. Registrere Transaksjoner'!$B$8:$B$1006))</f>
        <v>0</v>
      </c>
      <c r="C456" s="72">
        <f>INDEX('5. Registrere Transaksjoner'!$Q$8:$Q$1006,MATCH('Underlag HB'!A456,'5. Registrere Transaksjoner'!$B$8:$B$1006))</f>
        <v>0</v>
      </c>
      <c r="D456" s="307">
        <f>INDEX('5. Registrere Transaksjoner'!$D$8:$D$1006,MATCH('Underlag HB'!A456,'5. Registrere Transaksjoner'!$B$8:$B$1006))</f>
        <v>0</v>
      </c>
      <c r="E456" s="72" t="str">
        <f>IFERROR(INDEX(Kontoplan!$E$6:$E$1048576,MATCH(B456,Kontoplan!$D$6:$D$125,0)),"")</f>
        <v/>
      </c>
      <c r="F456" s="308">
        <f>INDEX('5. Registrere Transaksjoner'!$E$8:$E$1006,MATCH('Underlag HB'!A456,'5. Registrere Transaksjoner'!$B$8:$B$1006,0))</f>
        <v>0</v>
      </c>
      <c r="G456" s="72">
        <f>INDEX('5. Registrere Transaksjoner'!$F$8:$F$1006,MATCH('Underlag HB'!A456,'5. Registrere Transaksjoner'!$B$8:$B$1006,0))</f>
        <v>0</v>
      </c>
      <c r="H456" s="309" t="str">
        <f t="shared" si="7"/>
        <v/>
      </c>
      <c r="I456" s="310">
        <f>INDEX('5. Registrere Transaksjoner'!$H$8:$H$1006,MATCH('Underlag HB'!A456,'5. Registrere Transaksjoner'!$B$8:$B$1006,0))</f>
        <v>0</v>
      </c>
      <c r="J456" s="72"/>
      <c r="K456" s="72"/>
    </row>
    <row r="457" spans="1:11" x14ac:dyDescent="0.25">
      <c r="A457" s="116">
        <f>'5. Registrere Transaksjoner'!B463</f>
        <v>456</v>
      </c>
      <c r="B457" s="72">
        <f>INDEX('5. Registrere Transaksjoner'!$I$8:$I$1006,MATCH('Underlag HB'!A457,'5. Registrere Transaksjoner'!$B$8:$B$1006))</f>
        <v>0</v>
      </c>
      <c r="C457" s="72">
        <f>INDEX('5. Registrere Transaksjoner'!$Q$8:$Q$1006,MATCH('Underlag HB'!A457,'5. Registrere Transaksjoner'!$B$8:$B$1006))</f>
        <v>0</v>
      </c>
      <c r="D457" s="307">
        <f>INDEX('5. Registrere Transaksjoner'!$D$8:$D$1006,MATCH('Underlag HB'!A457,'5. Registrere Transaksjoner'!$B$8:$B$1006))</f>
        <v>0</v>
      </c>
      <c r="E457" s="72" t="str">
        <f>IFERROR(INDEX(Kontoplan!$E$6:$E$1048576,MATCH(B457,Kontoplan!$D$6:$D$125,0)),"")</f>
        <v/>
      </c>
      <c r="F457" s="308">
        <f>INDEX('5. Registrere Transaksjoner'!$E$8:$E$1006,MATCH('Underlag HB'!A457,'5. Registrere Transaksjoner'!$B$8:$B$1006,0))</f>
        <v>0</v>
      </c>
      <c r="G457" s="72">
        <f>INDEX('5. Registrere Transaksjoner'!$F$8:$F$1006,MATCH('Underlag HB'!A457,'5. Registrere Transaksjoner'!$B$8:$B$1006,0))</f>
        <v>0</v>
      </c>
      <c r="H457" s="309" t="str">
        <f t="shared" si="7"/>
        <v/>
      </c>
      <c r="I457" s="310">
        <f>INDEX('5. Registrere Transaksjoner'!$H$8:$H$1006,MATCH('Underlag HB'!A457,'5. Registrere Transaksjoner'!$B$8:$B$1006,0))</f>
        <v>0</v>
      </c>
      <c r="J457" s="72"/>
      <c r="K457" s="72"/>
    </row>
    <row r="458" spans="1:11" x14ac:dyDescent="0.25">
      <c r="A458" s="116">
        <f>'5. Registrere Transaksjoner'!B464</f>
        <v>457</v>
      </c>
      <c r="B458" s="72">
        <f>INDEX('5. Registrere Transaksjoner'!$I$8:$I$1006,MATCH('Underlag HB'!A458,'5. Registrere Transaksjoner'!$B$8:$B$1006))</f>
        <v>0</v>
      </c>
      <c r="C458" s="72">
        <f>INDEX('5. Registrere Transaksjoner'!$Q$8:$Q$1006,MATCH('Underlag HB'!A458,'5. Registrere Transaksjoner'!$B$8:$B$1006))</f>
        <v>0</v>
      </c>
      <c r="D458" s="307">
        <f>INDEX('5. Registrere Transaksjoner'!$D$8:$D$1006,MATCH('Underlag HB'!A458,'5. Registrere Transaksjoner'!$B$8:$B$1006))</f>
        <v>0</v>
      </c>
      <c r="E458" s="72" t="str">
        <f>IFERROR(INDEX(Kontoplan!$E$6:$E$1048576,MATCH(B458,Kontoplan!$D$6:$D$125,0)),"")</f>
        <v/>
      </c>
      <c r="F458" s="308">
        <f>INDEX('5. Registrere Transaksjoner'!$E$8:$E$1006,MATCH('Underlag HB'!A458,'5. Registrere Transaksjoner'!$B$8:$B$1006,0))</f>
        <v>0</v>
      </c>
      <c r="G458" s="72">
        <f>INDEX('5. Registrere Transaksjoner'!$F$8:$F$1006,MATCH('Underlag HB'!A458,'5. Registrere Transaksjoner'!$B$8:$B$1006,0))</f>
        <v>0</v>
      </c>
      <c r="H458" s="309" t="str">
        <f t="shared" si="7"/>
        <v/>
      </c>
      <c r="I458" s="310">
        <f>INDEX('5. Registrere Transaksjoner'!$H$8:$H$1006,MATCH('Underlag HB'!A458,'5. Registrere Transaksjoner'!$B$8:$B$1006,0))</f>
        <v>0</v>
      </c>
      <c r="J458" s="72"/>
      <c r="K458" s="72"/>
    </row>
    <row r="459" spans="1:11" x14ac:dyDescent="0.25">
      <c r="A459" s="116">
        <f>'5. Registrere Transaksjoner'!B465</f>
        <v>458</v>
      </c>
      <c r="B459" s="72">
        <f>INDEX('5. Registrere Transaksjoner'!$I$8:$I$1006,MATCH('Underlag HB'!A459,'5. Registrere Transaksjoner'!$B$8:$B$1006))</f>
        <v>0</v>
      </c>
      <c r="C459" s="72">
        <f>INDEX('5. Registrere Transaksjoner'!$Q$8:$Q$1006,MATCH('Underlag HB'!A459,'5. Registrere Transaksjoner'!$B$8:$B$1006))</f>
        <v>0</v>
      </c>
      <c r="D459" s="307">
        <f>INDEX('5. Registrere Transaksjoner'!$D$8:$D$1006,MATCH('Underlag HB'!A459,'5. Registrere Transaksjoner'!$B$8:$B$1006))</f>
        <v>0</v>
      </c>
      <c r="E459" s="72" t="str">
        <f>IFERROR(INDEX(Kontoplan!$E$6:$E$1048576,MATCH(B459,Kontoplan!$D$6:$D$125,0)),"")</f>
        <v/>
      </c>
      <c r="F459" s="308">
        <f>INDEX('5. Registrere Transaksjoner'!$E$8:$E$1006,MATCH('Underlag HB'!A459,'5. Registrere Transaksjoner'!$B$8:$B$1006,0))</f>
        <v>0</v>
      </c>
      <c r="G459" s="72">
        <f>INDEX('5. Registrere Transaksjoner'!$F$8:$F$1006,MATCH('Underlag HB'!A459,'5. Registrere Transaksjoner'!$B$8:$B$1006,0))</f>
        <v>0</v>
      </c>
      <c r="H459" s="309" t="str">
        <f t="shared" si="7"/>
        <v/>
      </c>
      <c r="I459" s="310">
        <f>INDEX('5. Registrere Transaksjoner'!$H$8:$H$1006,MATCH('Underlag HB'!A459,'5. Registrere Transaksjoner'!$B$8:$B$1006,0))</f>
        <v>0</v>
      </c>
      <c r="J459" s="72"/>
      <c r="K459" s="72"/>
    </row>
    <row r="460" spans="1:11" x14ac:dyDescent="0.25">
      <c r="A460" s="116">
        <f>'5. Registrere Transaksjoner'!B466</f>
        <v>459</v>
      </c>
      <c r="B460" s="72">
        <f>INDEX('5. Registrere Transaksjoner'!$I$8:$I$1006,MATCH('Underlag HB'!A460,'5. Registrere Transaksjoner'!$B$8:$B$1006))</f>
        <v>0</v>
      </c>
      <c r="C460" s="72">
        <f>INDEX('5. Registrere Transaksjoner'!$Q$8:$Q$1006,MATCH('Underlag HB'!A460,'5. Registrere Transaksjoner'!$B$8:$B$1006))</f>
        <v>0</v>
      </c>
      <c r="D460" s="307">
        <f>INDEX('5. Registrere Transaksjoner'!$D$8:$D$1006,MATCH('Underlag HB'!A460,'5. Registrere Transaksjoner'!$B$8:$B$1006))</f>
        <v>0</v>
      </c>
      <c r="E460" s="72" t="str">
        <f>IFERROR(INDEX(Kontoplan!$E$6:$E$1048576,MATCH(B460,Kontoplan!$D$6:$D$125,0)),"")</f>
        <v/>
      </c>
      <c r="F460" s="308">
        <f>INDEX('5. Registrere Transaksjoner'!$E$8:$E$1006,MATCH('Underlag HB'!A460,'5. Registrere Transaksjoner'!$B$8:$B$1006,0))</f>
        <v>0</v>
      </c>
      <c r="G460" s="72">
        <f>INDEX('5. Registrere Transaksjoner'!$F$8:$F$1006,MATCH('Underlag HB'!A460,'5. Registrere Transaksjoner'!$B$8:$B$1006,0))</f>
        <v>0</v>
      </c>
      <c r="H460" s="309" t="str">
        <f t="shared" si="7"/>
        <v/>
      </c>
      <c r="I460" s="310">
        <f>INDEX('5. Registrere Transaksjoner'!$H$8:$H$1006,MATCH('Underlag HB'!A460,'5. Registrere Transaksjoner'!$B$8:$B$1006,0))</f>
        <v>0</v>
      </c>
      <c r="J460" s="72"/>
      <c r="K460" s="72"/>
    </row>
    <row r="461" spans="1:11" x14ac:dyDescent="0.25">
      <c r="A461" s="116">
        <f>'5. Registrere Transaksjoner'!B467</f>
        <v>460</v>
      </c>
      <c r="B461" s="72">
        <f>INDEX('5. Registrere Transaksjoner'!$I$8:$I$1006,MATCH('Underlag HB'!A461,'5. Registrere Transaksjoner'!$B$8:$B$1006))</f>
        <v>0</v>
      </c>
      <c r="C461" s="72">
        <f>INDEX('5. Registrere Transaksjoner'!$Q$8:$Q$1006,MATCH('Underlag HB'!A461,'5. Registrere Transaksjoner'!$B$8:$B$1006))</f>
        <v>0</v>
      </c>
      <c r="D461" s="307">
        <f>INDEX('5. Registrere Transaksjoner'!$D$8:$D$1006,MATCH('Underlag HB'!A461,'5. Registrere Transaksjoner'!$B$8:$B$1006))</f>
        <v>0</v>
      </c>
      <c r="E461" s="72" t="str">
        <f>IFERROR(INDEX(Kontoplan!$E$6:$E$1048576,MATCH(B461,Kontoplan!$D$6:$D$125,0)),"")</f>
        <v/>
      </c>
      <c r="F461" s="308">
        <f>INDEX('5. Registrere Transaksjoner'!$E$8:$E$1006,MATCH('Underlag HB'!A461,'5. Registrere Transaksjoner'!$B$8:$B$1006,0))</f>
        <v>0</v>
      </c>
      <c r="G461" s="72">
        <f>INDEX('5. Registrere Transaksjoner'!$F$8:$F$1006,MATCH('Underlag HB'!A461,'5. Registrere Transaksjoner'!$B$8:$B$1006,0))</f>
        <v>0</v>
      </c>
      <c r="H461" s="309" t="str">
        <f t="shared" si="7"/>
        <v/>
      </c>
      <c r="I461" s="310">
        <f>INDEX('5. Registrere Transaksjoner'!$H$8:$H$1006,MATCH('Underlag HB'!A461,'5. Registrere Transaksjoner'!$B$8:$B$1006,0))</f>
        <v>0</v>
      </c>
      <c r="J461" s="72"/>
      <c r="K461" s="72"/>
    </row>
    <row r="462" spans="1:11" x14ac:dyDescent="0.25">
      <c r="A462" s="116">
        <f>'5. Registrere Transaksjoner'!B468</f>
        <v>461</v>
      </c>
      <c r="B462" s="72">
        <f>INDEX('5. Registrere Transaksjoner'!$I$8:$I$1006,MATCH('Underlag HB'!A462,'5. Registrere Transaksjoner'!$B$8:$B$1006))</f>
        <v>0</v>
      </c>
      <c r="C462" s="72">
        <f>INDEX('5. Registrere Transaksjoner'!$Q$8:$Q$1006,MATCH('Underlag HB'!A462,'5. Registrere Transaksjoner'!$B$8:$B$1006))</f>
        <v>0</v>
      </c>
      <c r="D462" s="307">
        <f>INDEX('5. Registrere Transaksjoner'!$D$8:$D$1006,MATCH('Underlag HB'!A462,'5. Registrere Transaksjoner'!$B$8:$B$1006))</f>
        <v>0</v>
      </c>
      <c r="E462" s="72" t="str">
        <f>IFERROR(INDEX(Kontoplan!$E$6:$E$1048576,MATCH(B462,Kontoplan!$D$6:$D$125,0)),"")</f>
        <v/>
      </c>
      <c r="F462" s="308">
        <f>INDEX('5. Registrere Transaksjoner'!$E$8:$E$1006,MATCH('Underlag HB'!A462,'5. Registrere Transaksjoner'!$B$8:$B$1006,0))</f>
        <v>0</v>
      </c>
      <c r="G462" s="72">
        <f>INDEX('5. Registrere Transaksjoner'!$F$8:$F$1006,MATCH('Underlag HB'!A462,'5. Registrere Transaksjoner'!$B$8:$B$1006,0))</f>
        <v>0</v>
      </c>
      <c r="H462" s="309" t="str">
        <f t="shared" si="7"/>
        <v/>
      </c>
      <c r="I462" s="310">
        <f>INDEX('5. Registrere Transaksjoner'!$H$8:$H$1006,MATCH('Underlag HB'!A462,'5. Registrere Transaksjoner'!$B$8:$B$1006,0))</f>
        <v>0</v>
      </c>
      <c r="J462" s="72"/>
      <c r="K462" s="72"/>
    </row>
    <row r="463" spans="1:11" x14ac:dyDescent="0.25">
      <c r="A463" s="116">
        <f>'5. Registrere Transaksjoner'!B469</f>
        <v>462</v>
      </c>
      <c r="B463" s="72">
        <f>INDEX('5. Registrere Transaksjoner'!$I$8:$I$1006,MATCH('Underlag HB'!A463,'5. Registrere Transaksjoner'!$B$8:$B$1006))</f>
        <v>0</v>
      </c>
      <c r="C463" s="72">
        <f>INDEX('5. Registrere Transaksjoner'!$Q$8:$Q$1006,MATCH('Underlag HB'!A463,'5. Registrere Transaksjoner'!$B$8:$B$1006))</f>
        <v>0</v>
      </c>
      <c r="D463" s="307">
        <f>INDEX('5. Registrere Transaksjoner'!$D$8:$D$1006,MATCH('Underlag HB'!A463,'5. Registrere Transaksjoner'!$B$8:$B$1006))</f>
        <v>0</v>
      </c>
      <c r="E463" s="72" t="str">
        <f>IFERROR(INDEX(Kontoplan!$E$6:$E$1048576,MATCH(B463,Kontoplan!$D$6:$D$125,0)),"")</f>
        <v/>
      </c>
      <c r="F463" s="308">
        <f>INDEX('5. Registrere Transaksjoner'!$E$8:$E$1006,MATCH('Underlag HB'!A463,'5. Registrere Transaksjoner'!$B$8:$B$1006,0))</f>
        <v>0</v>
      </c>
      <c r="G463" s="72">
        <f>INDEX('5. Registrere Transaksjoner'!$F$8:$F$1006,MATCH('Underlag HB'!A463,'5. Registrere Transaksjoner'!$B$8:$B$1006,0))</f>
        <v>0</v>
      </c>
      <c r="H463" s="309" t="str">
        <f t="shared" si="7"/>
        <v/>
      </c>
      <c r="I463" s="310">
        <f>INDEX('5. Registrere Transaksjoner'!$H$8:$H$1006,MATCH('Underlag HB'!A463,'5. Registrere Transaksjoner'!$B$8:$B$1006,0))</f>
        <v>0</v>
      </c>
      <c r="J463" s="72"/>
      <c r="K463" s="72"/>
    </row>
    <row r="464" spans="1:11" x14ac:dyDescent="0.25">
      <c r="A464" s="116">
        <f>'5. Registrere Transaksjoner'!B470</f>
        <v>463</v>
      </c>
      <c r="B464" s="72">
        <f>INDEX('5. Registrere Transaksjoner'!$I$8:$I$1006,MATCH('Underlag HB'!A464,'5. Registrere Transaksjoner'!$B$8:$B$1006))</f>
        <v>0</v>
      </c>
      <c r="C464" s="72">
        <f>INDEX('5. Registrere Transaksjoner'!$Q$8:$Q$1006,MATCH('Underlag HB'!A464,'5. Registrere Transaksjoner'!$B$8:$B$1006))</f>
        <v>0</v>
      </c>
      <c r="D464" s="307">
        <f>INDEX('5. Registrere Transaksjoner'!$D$8:$D$1006,MATCH('Underlag HB'!A464,'5. Registrere Transaksjoner'!$B$8:$B$1006))</f>
        <v>0</v>
      </c>
      <c r="E464" s="72" t="str">
        <f>IFERROR(INDEX(Kontoplan!$E$6:$E$1048576,MATCH(B464,Kontoplan!$D$6:$D$125,0)),"")</f>
        <v/>
      </c>
      <c r="F464" s="308">
        <f>INDEX('5. Registrere Transaksjoner'!$E$8:$E$1006,MATCH('Underlag HB'!A464,'5. Registrere Transaksjoner'!$B$8:$B$1006,0))</f>
        <v>0</v>
      </c>
      <c r="G464" s="72">
        <f>INDEX('5. Registrere Transaksjoner'!$F$8:$F$1006,MATCH('Underlag HB'!A464,'5. Registrere Transaksjoner'!$B$8:$B$1006,0))</f>
        <v>0</v>
      </c>
      <c r="H464" s="309" t="str">
        <f t="shared" si="7"/>
        <v/>
      </c>
      <c r="I464" s="310">
        <f>INDEX('5. Registrere Transaksjoner'!$H$8:$H$1006,MATCH('Underlag HB'!A464,'5. Registrere Transaksjoner'!$B$8:$B$1006,0))</f>
        <v>0</v>
      </c>
      <c r="J464" s="72"/>
      <c r="K464" s="72"/>
    </row>
    <row r="465" spans="1:11" x14ac:dyDescent="0.25">
      <c r="A465" s="116">
        <f>'5. Registrere Transaksjoner'!B471</f>
        <v>464</v>
      </c>
      <c r="B465" s="72">
        <f>INDEX('5. Registrere Transaksjoner'!$I$8:$I$1006,MATCH('Underlag HB'!A465,'5. Registrere Transaksjoner'!$B$8:$B$1006))</f>
        <v>0</v>
      </c>
      <c r="C465" s="72">
        <f>INDEX('5. Registrere Transaksjoner'!$Q$8:$Q$1006,MATCH('Underlag HB'!A465,'5. Registrere Transaksjoner'!$B$8:$B$1006))</f>
        <v>0</v>
      </c>
      <c r="D465" s="307">
        <f>INDEX('5. Registrere Transaksjoner'!$D$8:$D$1006,MATCH('Underlag HB'!A465,'5. Registrere Transaksjoner'!$B$8:$B$1006))</f>
        <v>0</v>
      </c>
      <c r="E465" s="72" t="str">
        <f>IFERROR(INDEX(Kontoplan!$E$6:$E$1048576,MATCH(B465,Kontoplan!$D$6:$D$125,0)),"")</f>
        <v/>
      </c>
      <c r="F465" s="308">
        <f>INDEX('5. Registrere Transaksjoner'!$E$8:$E$1006,MATCH('Underlag HB'!A465,'5. Registrere Transaksjoner'!$B$8:$B$1006,0))</f>
        <v>0</v>
      </c>
      <c r="G465" s="72">
        <f>INDEX('5. Registrere Transaksjoner'!$F$8:$F$1006,MATCH('Underlag HB'!A465,'5. Registrere Transaksjoner'!$B$8:$B$1006,0))</f>
        <v>0</v>
      </c>
      <c r="H465" s="309" t="str">
        <f t="shared" si="7"/>
        <v/>
      </c>
      <c r="I465" s="310">
        <f>INDEX('5. Registrere Transaksjoner'!$H$8:$H$1006,MATCH('Underlag HB'!A465,'5. Registrere Transaksjoner'!$B$8:$B$1006,0))</f>
        <v>0</v>
      </c>
      <c r="J465" s="72"/>
      <c r="K465" s="72"/>
    </row>
    <row r="466" spans="1:11" x14ac:dyDescent="0.25">
      <c r="A466" s="116">
        <f>'5. Registrere Transaksjoner'!B472</f>
        <v>465</v>
      </c>
      <c r="B466" s="72">
        <f>INDEX('5. Registrere Transaksjoner'!$I$8:$I$1006,MATCH('Underlag HB'!A466,'5. Registrere Transaksjoner'!$B$8:$B$1006))</f>
        <v>0</v>
      </c>
      <c r="C466" s="72">
        <f>INDEX('5. Registrere Transaksjoner'!$Q$8:$Q$1006,MATCH('Underlag HB'!A466,'5. Registrere Transaksjoner'!$B$8:$B$1006))</f>
        <v>0</v>
      </c>
      <c r="D466" s="307">
        <f>INDEX('5. Registrere Transaksjoner'!$D$8:$D$1006,MATCH('Underlag HB'!A466,'5. Registrere Transaksjoner'!$B$8:$B$1006))</f>
        <v>0</v>
      </c>
      <c r="E466" s="72" t="str">
        <f>IFERROR(INDEX(Kontoplan!$E$6:$E$1048576,MATCH(B466,Kontoplan!$D$6:$D$125,0)),"")</f>
        <v/>
      </c>
      <c r="F466" s="308">
        <f>INDEX('5. Registrere Transaksjoner'!$E$8:$E$1006,MATCH('Underlag HB'!A466,'5. Registrere Transaksjoner'!$B$8:$B$1006,0))</f>
        <v>0</v>
      </c>
      <c r="G466" s="72">
        <f>INDEX('5. Registrere Transaksjoner'!$F$8:$F$1006,MATCH('Underlag HB'!A466,'5. Registrere Transaksjoner'!$B$8:$B$1006,0))</f>
        <v>0</v>
      </c>
      <c r="H466" s="309" t="str">
        <f t="shared" si="7"/>
        <v/>
      </c>
      <c r="I466" s="310">
        <f>INDEX('5. Registrere Transaksjoner'!$H$8:$H$1006,MATCH('Underlag HB'!A466,'5. Registrere Transaksjoner'!$B$8:$B$1006,0))</f>
        <v>0</v>
      </c>
      <c r="J466" s="72"/>
      <c r="K466" s="72"/>
    </row>
    <row r="467" spans="1:11" x14ac:dyDescent="0.25">
      <c r="A467" s="116">
        <f>'5. Registrere Transaksjoner'!B473</f>
        <v>466</v>
      </c>
      <c r="B467" s="72">
        <f>INDEX('5. Registrere Transaksjoner'!$I$8:$I$1006,MATCH('Underlag HB'!A467,'5. Registrere Transaksjoner'!$B$8:$B$1006))</f>
        <v>0</v>
      </c>
      <c r="C467" s="72">
        <f>INDEX('5. Registrere Transaksjoner'!$Q$8:$Q$1006,MATCH('Underlag HB'!A467,'5. Registrere Transaksjoner'!$B$8:$B$1006))</f>
        <v>0</v>
      </c>
      <c r="D467" s="307">
        <f>INDEX('5. Registrere Transaksjoner'!$D$8:$D$1006,MATCH('Underlag HB'!A467,'5. Registrere Transaksjoner'!$B$8:$B$1006))</f>
        <v>0</v>
      </c>
      <c r="E467" s="72" t="str">
        <f>IFERROR(INDEX(Kontoplan!$E$6:$E$1048576,MATCH(B467,Kontoplan!$D$6:$D$125,0)),"")</f>
        <v/>
      </c>
      <c r="F467" s="308">
        <f>INDEX('5. Registrere Transaksjoner'!$E$8:$E$1006,MATCH('Underlag HB'!A467,'5. Registrere Transaksjoner'!$B$8:$B$1006,0))</f>
        <v>0</v>
      </c>
      <c r="G467" s="72">
        <f>INDEX('5. Registrere Transaksjoner'!$F$8:$F$1006,MATCH('Underlag HB'!A467,'5. Registrere Transaksjoner'!$B$8:$B$1006,0))</f>
        <v>0</v>
      </c>
      <c r="H467" s="309" t="str">
        <f t="shared" si="7"/>
        <v/>
      </c>
      <c r="I467" s="310">
        <f>INDEX('5. Registrere Transaksjoner'!$H$8:$H$1006,MATCH('Underlag HB'!A467,'5. Registrere Transaksjoner'!$B$8:$B$1006,0))</f>
        <v>0</v>
      </c>
      <c r="J467" s="72"/>
      <c r="K467" s="72"/>
    </row>
    <row r="468" spans="1:11" x14ac:dyDescent="0.25">
      <c r="A468" s="116">
        <f>'5. Registrere Transaksjoner'!B474</f>
        <v>467</v>
      </c>
      <c r="B468" s="72">
        <f>INDEX('5. Registrere Transaksjoner'!$I$8:$I$1006,MATCH('Underlag HB'!A468,'5. Registrere Transaksjoner'!$B$8:$B$1006))</f>
        <v>0</v>
      </c>
      <c r="C468" s="72">
        <f>INDEX('5. Registrere Transaksjoner'!$Q$8:$Q$1006,MATCH('Underlag HB'!A468,'5. Registrere Transaksjoner'!$B$8:$B$1006))</f>
        <v>0</v>
      </c>
      <c r="D468" s="307">
        <f>INDEX('5. Registrere Transaksjoner'!$D$8:$D$1006,MATCH('Underlag HB'!A468,'5. Registrere Transaksjoner'!$B$8:$B$1006))</f>
        <v>0</v>
      </c>
      <c r="E468" s="72" t="str">
        <f>IFERROR(INDEX(Kontoplan!$E$6:$E$1048576,MATCH(B468,Kontoplan!$D$6:$D$125,0)),"")</f>
        <v/>
      </c>
      <c r="F468" s="308">
        <f>INDEX('5. Registrere Transaksjoner'!$E$8:$E$1006,MATCH('Underlag HB'!A468,'5. Registrere Transaksjoner'!$B$8:$B$1006,0))</f>
        <v>0</v>
      </c>
      <c r="G468" s="72">
        <f>INDEX('5. Registrere Transaksjoner'!$F$8:$F$1006,MATCH('Underlag HB'!A468,'5. Registrere Transaksjoner'!$B$8:$B$1006,0))</f>
        <v>0</v>
      </c>
      <c r="H468" s="309" t="str">
        <f t="shared" si="7"/>
        <v/>
      </c>
      <c r="I468" s="310">
        <f>INDEX('5. Registrere Transaksjoner'!$H$8:$H$1006,MATCH('Underlag HB'!A468,'5. Registrere Transaksjoner'!$B$8:$B$1006,0))</f>
        <v>0</v>
      </c>
      <c r="J468" s="72"/>
      <c r="K468" s="72"/>
    </row>
    <row r="469" spans="1:11" x14ac:dyDescent="0.25">
      <c r="A469" s="116">
        <f>'5. Registrere Transaksjoner'!B475</f>
        <v>468</v>
      </c>
      <c r="B469" s="72">
        <f>INDEX('5. Registrere Transaksjoner'!$I$8:$I$1006,MATCH('Underlag HB'!A469,'5. Registrere Transaksjoner'!$B$8:$B$1006))</f>
        <v>0</v>
      </c>
      <c r="C469" s="72">
        <f>INDEX('5. Registrere Transaksjoner'!$Q$8:$Q$1006,MATCH('Underlag HB'!A469,'5. Registrere Transaksjoner'!$B$8:$B$1006))</f>
        <v>0</v>
      </c>
      <c r="D469" s="307">
        <f>INDEX('5. Registrere Transaksjoner'!$D$8:$D$1006,MATCH('Underlag HB'!A469,'5. Registrere Transaksjoner'!$B$8:$B$1006))</f>
        <v>0</v>
      </c>
      <c r="E469" s="72" t="str">
        <f>IFERROR(INDEX(Kontoplan!$E$6:$E$1048576,MATCH(B469,Kontoplan!$D$6:$D$125,0)),"")</f>
        <v/>
      </c>
      <c r="F469" s="308">
        <f>INDEX('5. Registrere Transaksjoner'!$E$8:$E$1006,MATCH('Underlag HB'!A469,'5. Registrere Transaksjoner'!$B$8:$B$1006,0))</f>
        <v>0</v>
      </c>
      <c r="G469" s="72">
        <f>INDEX('5. Registrere Transaksjoner'!$F$8:$F$1006,MATCH('Underlag HB'!A469,'5. Registrere Transaksjoner'!$B$8:$B$1006,0))</f>
        <v>0</v>
      </c>
      <c r="H469" s="309" t="str">
        <f t="shared" si="7"/>
        <v/>
      </c>
      <c r="I469" s="310">
        <f>INDEX('5. Registrere Transaksjoner'!$H$8:$H$1006,MATCH('Underlag HB'!A469,'5. Registrere Transaksjoner'!$B$8:$B$1006,0))</f>
        <v>0</v>
      </c>
      <c r="J469" s="72"/>
      <c r="K469" s="72"/>
    </row>
    <row r="470" spans="1:11" x14ac:dyDescent="0.25">
      <c r="A470" s="116">
        <f>'5. Registrere Transaksjoner'!B476</f>
        <v>469</v>
      </c>
      <c r="B470" s="72">
        <f>INDEX('5. Registrere Transaksjoner'!$I$8:$I$1006,MATCH('Underlag HB'!A470,'5. Registrere Transaksjoner'!$B$8:$B$1006))</f>
        <v>0</v>
      </c>
      <c r="C470" s="72">
        <f>INDEX('5. Registrere Transaksjoner'!$Q$8:$Q$1006,MATCH('Underlag HB'!A470,'5. Registrere Transaksjoner'!$B$8:$B$1006))</f>
        <v>0</v>
      </c>
      <c r="D470" s="307">
        <f>INDEX('5. Registrere Transaksjoner'!$D$8:$D$1006,MATCH('Underlag HB'!A470,'5. Registrere Transaksjoner'!$B$8:$B$1006))</f>
        <v>0</v>
      </c>
      <c r="E470" s="72" t="str">
        <f>IFERROR(INDEX(Kontoplan!$E$6:$E$1048576,MATCH(B470,Kontoplan!$D$6:$D$125,0)),"")</f>
        <v/>
      </c>
      <c r="F470" s="308">
        <f>INDEX('5. Registrere Transaksjoner'!$E$8:$E$1006,MATCH('Underlag HB'!A470,'5. Registrere Transaksjoner'!$B$8:$B$1006,0))</f>
        <v>0</v>
      </c>
      <c r="G470" s="72">
        <f>INDEX('5. Registrere Transaksjoner'!$F$8:$F$1006,MATCH('Underlag HB'!A470,'5. Registrere Transaksjoner'!$B$8:$B$1006,0))</f>
        <v>0</v>
      </c>
      <c r="H470" s="309" t="str">
        <f t="shared" si="7"/>
        <v/>
      </c>
      <c r="I470" s="310">
        <f>INDEX('5. Registrere Transaksjoner'!$H$8:$H$1006,MATCH('Underlag HB'!A470,'5. Registrere Transaksjoner'!$B$8:$B$1006,0))</f>
        <v>0</v>
      </c>
      <c r="J470" s="72"/>
      <c r="K470" s="72"/>
    </row>
    <row r="471" spans="1:11" x14ac:dyDescent="0.25">
      <c r="A471" s="116">
        <f>'5. Registrere Transaksjoner'!B477</f>
        <v>470</v>
      </c>
      <c r="B471" s="72">
        <f>INDEX('5. Registrere Transaksjoner'!$I$8:$I$1006,MATCH('Underlag HB'!A471,'5. Registrere Transaksjoner'!$B$8:$B$1006))</f>
        <v>0</v>
      </c>
      <c r="C471" s="72">
        <f>INDEX('5. Registrere Transaksjoner'!$Q$8:$Q$1006,MATCH('Underlag HB'!A471,'5. Registrere Transaksjoner'!$B$8:$B$1006))</f>
        <v>0</v>
      </c>
      <c r="D471" s="307">
        <f>INDEX('5. Registrere Transaksjoner'!$D$8:$D$1006,MATCH('Underlag HB'!A471,'5. Registrere Transaksjoner'!$B$8:$B$1006))</f>
        <v>0</v>
      </c>
      <c r="E471" s="72" t="str">
        <f>IFERROR(INDEX(Kontoplan!$E$6:$E$1048576,MATCH(B471,Kontoplan!$D$6:$D$125,0)),"")</f>
        <v/>
      </c>
      <c r="F471" s="308">
        <f>INDEX('5. Registrere Transaksjoner'!$E$8:$E$1006,MATCH('Underlag HB'!A471,'5. Registrere Transaksjoner'!$B$8:$B$1006,0))</f>
        <v>0</v>
      </c>
      <c r="G471" s="72">
        <f>INDEX('5. Registrere Transaksjoner'!$F$8:$F$1006,MATCH('Underlag HB'!A471,'5. Registrere Transaksjoner'!$B$8:$B$1006,0))</f>
        <v>0</v>
      </c>
      <c r="H471" s="309" t="str">
        <f t="shared" si="7"/>
        <v/>
      </c>
      <c r="I471" s="310">
        <f>INDEX('5. Registrere Transaksjoner'!$H$8:$H$1006,MATCH('Underlag HB'!A471,'5. Registrere Transaksjoner'!$B$8:$B$1006,0))</f>
        <v>0</v>
      </c>
      <c r="J471" s="72"/>
      <c r="K471" s="72"/>
    </row>
    <row r="472" spans="1:11" x14ac:dyDescent="0.25">
      <c r="A472" s="116">
        <f>'5. Registrere Transaksjoner'!B478</f>
        <v>471</v>
      </c>
      <c r="B472" s="72">
        <f>INDEX('5. Registrere Transaksjoner'!$I$8:$I$1006,MATCH('Underlag HB'!A472,'5. Registrere Transaksjoner'!$B$8:$B$1006))</f>
        <v>0</v>
      </c>
      <c r="C472" s="72">
        <f>INDEX('5. Registrere Transaksjoner'!$Q$8:$Q$1006,MATCH('Underlag HB'!A472,'5. Registrere Transaksjoner'!$B$8:$B$1006))</f>
        <v>0</v>
      </c>
      <c r="D472" s="307">
        <f>INDEX('5. Registrere Transaksjoner'!$D$8:$D$1006,MATCH('Underlag HB'!A472,'5. Registrere Transaksjoner'!$B$8:$B$1006))</f>
        <v>0</v>
      </c>
      <c r="E472" s="72" t="str">
        <f>IFERROR(INDEX(Kontoplan!$E$6:$E$1048576,MATCH(B472,Kontoplan!$D$6:$D$125,0)),"")</f>
        <v/>
      </c>
      <c r="F472" s="308">
        <f>INDEX('5. Registrere Transaksjoner'!$E$8:$E$1006,MATCH('Underlag HB'!A472,'5. Registrere Transaksjoner'!$B$8:$B$1006,0))</f>
        <v>0</v>
      </c>
      <c r="G472" s="72">
        <f>INDEX('5. Registrere Transaksjoner'!$F$8:$F$1006,MATCH('Underlag HB'!A472,'5. Registrere Transaksjoner'!$B$8:$B$1006,0))</f>
        <v>0</v>
      </c>
      <c r="H472" s="309" t="str">
        <f t="shared" si="7"/>
        <v/>
      </c>
      <c r="I472" s="310">
        <f>INDEX('5. Registrere Transaksjoner'!$H$8:$H$1006,MATCH('Underlag HB'!A472,'5. Registrere Transaksjoner'!$B$8:$B$1006,0))</f>
        <v>0</v>
      </c>
      <c r="J472" s="72"/>
      <c r="K472" s="72"/>
    </row>
    <row r="473" spans="1:11" x14ac:dyDescent="0.25">
      <c r="A473" s="116">
        <f>'5. Registrere Transaksjoner'!B479</f>
        <v>472</v>
      </c>
      <c r="B473" s="72">
        <f>INDEX('5. Registrere Transaksjoner'!$I$8:$I$1006,MATCH('Underlag HB'!A473,'5. Registrere Transaksjoner'!$B$8:$B$1006))</f>
        <v>0</v>
      </c>
      <c r="C473" s="72">
        <f>INDEX('5. Registrere Transaksjoner'!$Q$8:$Q$1006,MATCH('Underlag HB'!A473,'5. Registrere Transaksjoner'!$B$8:$B$1006))</f>
        <v>0</v>
      </c>
      <c r="D473" s="307">
        <f>INDEX('5. Registrere Transaksjoner'!$D$8:$D$1006,MATCH('Underlag HB'!A473,'5. Registrere Transaksjoner'!$B$8:$B$1006))</f>
        <v>0</v>
      </c>
      <c r="E473" s="72" t="str">
        <f>IFERROR(INDEX(Kontoplan!$E$6:$E$1048576,MATCH(B473,Kontoplan!$D$6:$D$125,0)),"")</f>
        <v/>
      </c>
      <c r="F473" s="308">
        <f>INDEX('5. Registrere Transaksjoner'!$E$8:$E$1006,MATCH('Underlag HB'!A473,'5. Registrere Transaksjoner'!$B$8:$B$1006,0))</f>
        <v>0</v>
      </c>
      <c r="G473" s="72">
        <f>INDEX('5. Registrere Transaksjoner'!$F$8:$F$1006,MATCH('Underlag HB'!A473,'5. Registrere Transaksjoner'!$B$8:$B$1006,0))</f>
        <v>0</v>
      </c>
      <c r="H473" s="309" t="str">
        <f t="shared" si="7"/>
        <v/>
      </c>
      <c r="I473" s="310">
        <f>INDEX('5. Registrere Transaksjoner'!$H$8:$H$1006,MATCH('Underlag HB'!A473,'5. Registrere Transaksjoner'!$B$8:$B$1006,0))</f>
        <v>0</v>
      </c>
      <c r="J473" s="72"/>
      <c r="K473" s="72"/>
    </row>
    <row r="474" spans="1:11" x14ac:dyDescent="0.25">
      <c r="A474" s="116">
        <f>'5. Registrere Transaksjoner'!B480</f>
        <v>473</v>
      </c>
      <c r="B474" s="72">
        <f>INDEX('5. Registrere Transaksjoner'!$I$8:$I$1006,MATCH('Underlag HB'!A474,'5. Registrere Transaksjoner'!$B$8:$B$1006))</f>
        <v>0</v>
      </c>
      <c r="C474" s="72">
        <f>INDEX('5. Registrere Transaksjoner'!$Q$8:$Q$1006,MATCH('Underlag HB'!A474,'5. Registrere Transaksjoner'!$B$8:$B$1006))</f>
        <v>0</v>
      </c>
      <c r="D474" s="307">
        <f>INDEX('5. Registrere Transaksjoner'!$D$8:$D$1006,MATCH('Underlag HB'!A474,'5. Registrere Transaksjoner'!$B$8:$B$1006))</f>
        <v>0</v>
      </c>
      <c r="E474" s="72" t="str">
        <f>IFERROR(INDEX(Kontoplan!$E$6:$E$1048576,MATCH(B474,Kontoplan!$D$6:$D$125,0)),"")</f>
        <v/>
      </c>
      <c r="F474" s="308">
        <f>INDEX('5. Registrere Transaksjoner'!$E$8:$E$1006,MATCH('Underlag HB'!A474,'5. Registrere Transaksjoner'!$B$8:$B$1006,0))</f>
        <v>0</v>
      </c>
      <c r="G474" s="72">
        <f>INDEX('5. Registrere Transaksjoner'!$F$8:$F$1006,MATCH('Underlag HB'!A474,'5. Registrere Transaksjoner'!$B$8:$B$1006,0))</f>
        <v>0</v>
      </c>
      <c r="H474" s="309" t="str">
        <f t="shared" si="7"/>
        <v/>
      </c>
      <c r="I474" s="310">
        <f>INDEX('5. Registrere Transaksjoner'!$H$8:$H$1006,MATCH('Underlag HB'!A474,'5. Registrere Transaksjoner'!$B$8:$B$1006,0))</f>
        <v>0</v>
      </c>
      <c r="J474" s="72"/>
      <c r="K474" s="72"/>
    </row>
    <row r="475" spans="1:11" x14ac:dyDescent="0.25">
      <c r="A475" s="116">
        <f>'5. Registrere Transaksjoner'!B481</f>
        <v>474</v>
      </c>
      <c r="B475" s="72">
        <f>INDEX('5. Registrere Transaksjoner'!$I$8:$I$1006,MATCH('Underlag HB'!A475,'5. Registrere Transaksjoner'!$B$8:$B$1006))</f>
        <v>0</v>
      </c>
      <c r="C475" s="72">
        <f>INDEX('5. Registrere Transaksjoner'!$Q$8:$Q$1006,MATCH('Underlag HB'!A475,'5. Registrere Transaksjoner'!$B$8:$B$1006))</f>
        <v>0</v>
      </c>
      <c r="D475" s="307">
        <f>INDEX('5. Registrere Transaksjoner'!$D$8:$D$1006,MATCH('Underlag HB'!A475,'5. Registrere Transaksjoner'!$B$8:$B$1006))</f>
        <v>0</v>
      </c>
      <c r="E475" s="72" t="str">
        <f>IFERROR(INDEX(Kontoplan!$E$6:$E$1048576,MATCH(B475,Kontoplan!$D$6:$D$125,0)),"")</f>
        <v/>
      </c>
      <c r="F475" s="308">
        <f>INDEX('5. Registrere Transaksjoner'!$E$8:$E$1006,MATCH('Underlag HB'!A475,'5. Registrere Transaksjoner'!$B$8:$B$1006,0))</f>
        <v>0</v>
      </c>
      <c r="G475" s="72">
        <f>INDEX('5. Registrere Transaksjoner'!$F$8:$F$1006,MATCH('Underlag HB'!A475,'5. Registrere Transaksjoner'!$B$8:$B$1006,0))</f>
        <v>0</v>
      </c>
      <c r="H475" s="309" t="str">
        <f t="shared" si="7"/>
        <v/>
      </c>
      <c r="I475" s="310">
        <f>INDEX('5. Registrere Transaksjoner'!$H$8:$H$1006,MATCH('Underlag HB'!A475,'5. Registrere Transaksjoner'!$B$8:$B$1006,0))</f>
        <v>0</v>
      </c>
      <c r="J475" s="72"/>
      <c r="K475" s="72"/>
    </row>
    <row r="476" spans="1:11" x14ac:dyDescent="0.25">
      <c r="A476" s="116">
        <f>'5. Registrere Transaksjoner'!B482</f>
        <v>475</v>
      </c>
      <c r="B476" s="72">
        <f>INDEX('5. Registrere Transaksjoner'!$I$8:$I$1006,MATCH('Underlag HB'!A476,'5. Registrere Transaksjoner'!$B$8:$B$1006))</f>
        <v>0</v>
      </c>
      <c r="C476" s="72">
        <f>INDEX('5. Registrere Transaksjoner'!$Q$8:$Q$1006,MATCH('Underlag HB'!A476,'5. Registrere Transaksjoner'!$B$8:$B$1006))</f>
        <v>0</v>
      </c>
      <c r="D476" s="307">
        <f>INDEX('5. Registrere Transaksjoner'!$D$8:$D$1006,MATCH('Underlag HB'!A476,'5. Registrere Transaksjoner'!$B$8:$B$1006))</f>
        <v>0</v>
      </c>
      <c r="E476" s="72" t="str">
        <f>IFERROR(INDEX(Kontoplan!$E$6:$E$1048576,MATCH(B476,Kontoplan!$D$6:$D$125,0)),"")</f>
        <v/>
      </c>
      <c r="F476" s="308">
        <f>INDEX('5. Registrere Transaksjoner'!$E$8:$E$1006,MATCH('Underlag HB'!A476,'5. Registrere Transaksjoner'!$B$8:$B$1006,0))</f>
        <v>0</v>
      </c>
      <c r="G476" s="72">
        <f>INDEX('5. Registrere Transaksjoner'!$F$8:$F$1006,MATCH('Underlag HB'!A476,'5. Registrere Transaksjoner'!$B$8:$B$1006,0))</f>
        <v>0</v>
      </c>
      <c r="H476" s="309" t="str">
        <f t="shared" si="7"/>
        <v/>
      </c>
      <c r="I476" s="310">
        <f>INDEX('5. Registrere Transaksjoner'!$H$8:$H$1006,MATCH('Underlag HB'!A476,'5. Registrere Transaksjoner'!$B$8:$B$1006,0))</f>
        <v>0</v>
      </c>
      <c r="J476" s="72"/>
      <c r="K476" s="72"/>
    </row>
    <row r="477" spans="1:11" x14ac:dyDescent="0.25">
      <c r="A477" s="116">
        <f>'5. Registrere Transaksjoner'!B483</f>
        <v>476</v>
      </c>
      <c r="B477" s="72">
        <f>INDEX('5. Registrere Transaksjoner'!$I$8:$I$1006,MATCH('Underlag HB'!A477,'5. Registrere Transaksjoner'!$B$8:$B$1006))</f>
        <v>0</v>
      </c>
      <c r="C477" s="72">
        <f>INDEX('5. Registrere Transaksjoner'!$Q$8:$Q$1006,MATCH('Underlag HB'!A477,'5. Registrere Transaksjoner'!$B$8:$B$1006))</f>
        <v>0</v>
      </c>
      <c r="D477" s="307">
        <f>INDEX('5. Registrere Transaksjoner'!$D$8:$D$1006,MATCH('Underlag HB'!A477,'5. Registrere Transaksjoner'!$B$8:$B$1006))</f>
        <v>0</v>
      </c>
      <c r="E477" s="72" t="str">
        <f>IFERROR(INDEX(Kontoplan!$E$6:$E$1048576,MATCH(B477,Kontoplan!$D$6:$D$125,0)),"")</f>
        <v/>
      </c>
      <c r="F477" s="308">
        <f>INDEX('5. Registrere Transaksjoner'!$E$8:$E$1006,MATCH('Underlag HB'!A477,'5. Registrere Transaksjoner'!$B$8:$B$1006,0))</f>
        <v>0</v>
      </c>
      <c r="G477" s="72">
        <f>INDEX('5. Registrere Transaksjoner'!$F$8:$F$1006,MATCH('Underlag HB'!A477,'5. Registrere Transaksjoner'!$B$8:$B$1006,0))</f>
        <v>0</v>
      </c>
      <c r="H477" s="309" t="str">
        <f t="shared" si="7"/>
        <v/>
      </c>
      <c r="I477" s="310">
        <f>INDEX('5. Registrere Transaksjoner'!$H$8:$H$1006,MATCH('Underlag HB'!A477,'5. Registrere Transaksjoner'!$B$8:$B$1006,0))</f>
        <v>0</v>
      </c>
      <c r="J477" s="72"/>
      <c r="K477" s="72"/>
    </row>
    <row r="478" spans="1:11" x14ac:dyDescent="0.25">
      <c r="A478" s="116">
        <f>'5. Registrere Transaksjoner'!B484</f>
        <v>477</v>
      </c>
      <c r="B478" s="72">
        <f>INDEX('5. Registrere Transaksjoner'!$I$8:$I$1006,MATCH('Underlag HB'!A478,'5. Registrere Transaksjoner'!$B$8:$B$1006))</f>
        <v>0</v>
      </c>
      <c r="C478" s="72">
        <f>INDEX('5. Registrere Transaksjoner'!$Q$8:$Q$1006,MATCH('Underlag HB'!A478,'5. Registrere Transaksjoner'!$B$8:$B$1006))</f>
        <v>0</v>
      </c>
      <c r="D478" s="307">
        <f>INDEX('5. Registrere Transaksjoner'!$D$8:$D$1006,MATCH('Underlag HB'!A478,'5. Registrere Transaksjoner'!$B$8:$B$1006))</f>
        <v>0</v>
      </c>
      <c r="E478" s="72" t="str">
        <f>IFERROR(INDEX(Kontoplan!$E$6:$E$1048576,MATCH(B478,Kontoplan!$D$6:$D$125,0)),"")</f>
        <v/>
      </c>
      <c r="F478" s="308">
        <f>INDEX('5. Registrere Transaksjoner'!$E$8:$E$1006,MATCH('Underlag HB'!A478,'5. Registrere Transaksjoner'!$B$8:$B$1006,0))</f>
        <v>0</v>
      </c>
      <c r="G478" s="72">
        <f>INDEX('5. Registrere Transaksjoner'!$F$8:$F$1006,MATCH('Underlag HB'!A478,'5. Registrere Transaksjoner'!$B$8:$B$1006,0))</f>
        <v>0</v>
      </c>
      <c r="H478" s="309" t="str">
        <f t="shared" si="7"/>
        <v/>
      </c>
      <c r="I478" s="310">
        <f>INDEX('5. Registrere Transaksjoner'!$H$8:$H$1006,MATCH('Underlag HB'!A478,'5. Registrere Transaksjoner'!$B$8:$B$1006,0))</f>
        <v>0</v>
      </c>
      <c r="J478" s="72"/>
      <c r="K478" s="72"/>
    </row>
    <row r="479" spans="1:11" x14ac:dyDescent="0.25">
      <c r="A479" s="116">
        <f>'5. Registrere Transaksjoner'!B485</f>
        <v>478</v>
      </c>
      <c r="B479" s="72">
        <f>INDEX('5. Registrere Transaksjoner'!$I$8:$I$1006,MATCH('Underlag HB'!A479,'5. Registrere Transaksjoner'!$B$8:$B$1006))</f>
        <v>0</v>
      </c>
      <c r="C479" s="72">
        <f>INDEX('5. Registrere Transaksjoner'!$Q$8:$Q$1006,MATCH('Underlag HB'!A479,'5. Registrere Transaksjoner'!$B$8:$B$1006))</f>
        <v>0</v>
      </c>
      <c r="D479" s="307">
        <f>INDEX('5. Registrere Transaksjoner'!$D$8:$D$1006,MATCH('Underlag HB'!A479,'5. Registrere Transaksjoner'!$B$8:$B$1006))</f>
        <v>0</v>
      </c>
      <c r="E479" s="72" t="str">
        <f>IFERROR(INDEX(Kontoplan!$E$6:$E$1048576,MATCH(B479,Kontoplan!$D$6:$D$125,0)),"")</f>
        <v/>
      </c>
      <c r="F479" s="308">
        <f>INDEX('5. Registrere Transaksjoner'!$E$8:$E$1006,MATCH('Underlag HB'!A479,'5. Registrere Transaksjoner'!$B$8:$B$1006,0))</f>
        <v>0</v>
      </c>
      <c r="G479" s="72">
        <f>INDEX('5. Registrere Transaksjoner'!$F$8:$F$1006,MATCH('Underlag HB'!A479,'5. Registrere Transaksjoner'!$B$8:$B$1006,0))</f>
        <v>0</v>
      </c>
      <c r="H479" s="309" t="str">
        <f t="shared" si="7"/>
        <v/>
      </c>
      <c r="I479" s="310">
        <f>INDEX('5. Registrere Transaksjoner'!$H$8:$H$1006,MATCH('Underlag HB'!A479,'5. Registrere Transaksjoner'!$B$8:$B$1006,0))</f>
        <v>0</v>
      </c>
      <c r="J479" s="72"/>
      <c r="K479" s="72"/>
    </row>
    <row r="480" spans="1:11" x14ac:dyDescent="0.25">
      <c r="A480" s="116">
        <f>'5. Registrere Transaksjoner'!B486</f>
        <v>479</v>
      </c>
      <c r="B480" s="72">
        <f>INDEX('5. Registrere Transaksjoner'!$I$8:$I$1006,MATCH('Underlag HB'!A480,'5. Registrere Transaksjoner'!$B$8:$B$1006))</f>
        <v>0</v>
      </c>
      <c r="C480" s="72">
        <f>INDEX('5. Registrere Transaksjoner'!$Q$8:$Q$1006,MATCH('Underlag HB'!A480,'5. Registrere Transaksjoner'!$B$8:$B$1006))</f>
        <v>0</v>
      </c>
      <c r="D480" s="307">
        <f>INDEX('5. Registrere Transaksjoner'!$D$8:$D$1006,MATCH('Underlag HB'!A480,'5. Registrere Transaksjoner'!$B$8:$B$1006))</f>
        <v>0</v>
      </c>
      <c r="E480" s="72" t="str">
        <f>IFERROR(INDEX(Kontoplan!$E$6:$E$1048576,MATCH(B480,Kontoplan!$D$6:$D$125,0)),"")</f>
        <v/>
      </c>
      <c r="F480" s="308">
        <f>INDEX('5. Registrere Transaksjoner'!$E$8:$E$1006,MATCH('Underlag HB'!A480,'5. Registrere Transaksjoner'!$B$8:$B$1006,0))</f>
        <v>0</v>
      </c>
      <c r="G480" s="72">
        <f>INDEX('5. Registrere Transaksjoner'!$F$8:$F$1006,MATCH('Underlag HB'!A480,'5. Registrere Transaksjoner'!$B$8:$B$1006,0))</f>
        <v>0</v>
      </c>
      <c r="H480" s="309" t="str">
        <f t="shared" si="7"/>
        <v/>
      </c>
      <c r="I480" s="310">
        <f>INDEX('5. Registrere Transaksjoner'!$H$8:$H$1006,MATCH('Underlag HB'!A480,'5. Registrere Transaksjoner'!$B$8:$B$1006,0))</f>
        <v>0</v>
      </c>
      <c r="J480" s="72"/>
      <c r="K480" s="72"/>
    </row>
    <row r="481" spans="1:11" x14ac:dyDescent="0.25">
      <c r="A481" s="116">
        <f>'5. Registrere Transaksjoner'!B487</f>
        <v>480</v>
      </c>
      <c r="B481" s="72">
        <f>INDEX('5. Registrere Transaksjoner'!$I$8:$I$1006,MATCH('Underlag HB'!A481,'5. Registrere Transaksjoner'!$B$8:$B$1006))</f>
        <v>0</v>
      </c>
      <c r="C481" s="72">
        <f>INDEX('5. Registrere Transaksjoner'!$Q$8:$Q$1006,MATCH('Underlag HB'!A481,'5. Registrere Transaksjoner'!$B$8:$B$1006))</f>
        <v>0</v>
      </c>
      <c r="D481" s="307">
        <f>INDEX('5. Registrere Transaksjoner'!$D$8:$D$1006,MATCH('Underlag HB'!A481,'5. Registrere Transaksjoner'!$B$8:$B$1006))</f>
        <v>0</v>
      </c>
      <c r="E481" s="72" t="str">
        <f>IFERROR(INDEX(Kontoplan!$E$6:$E$1048576,MATCH(B481,Kontoplan!$D$6:$D$125,0)),"")</f>
        <v/>
      </c>
      <c r="F481" s="308">
        <f>INDEX('5. Registrere Transaksjoner'!$E$8:$E$1006,MATCH('Underlag HB'!A481,'5. Registrere Transaksjoner'!$B$8:$B$1006,0))</f>
        <v>0</v>
      </c>
      <c r="G481" s="72">
        <f>INDEX('5. Registrere Transaksjoner'!$F$8:$F$1006,MATCH('Underlag HB'!A481,'5. Registrere Transaksjoner'!$B$8:$B$1006,0))</f>
        <v>0</v>
      </c>
      <c r="H481" s="309" t="str">
        <f t="shared" si="7"/>
        <v/>
      </c>
      <c r="I481" s="310">
        <f>INDEX('5. Registrere Transaksjoner'!$H$8:$H$1006,MATCH('Underlag HB'!A481,'5. Registrere Transaksjoner'!$B$8:$B$1006,0))</f>
        <v>0</v>
      </c>
      <c r="J481" s="72"/>
      <c r="K481" s="72"/>
    </row>
    <row r="482" spans="1:11" x14ac:dyDescent="0.25">
      <c r="A482" s="116">
        <f>'5. Registrere Transaksjoner'!B488</f>
        <v>481</v>
      </c>
      <c r="B482" s="72">
        <f>INDEX('5. Registrere Transaksjoner'!$I$8:$I$1006,MATCH('Underlag HB'!A482,'5. Registrere Transaksjoner'!$B$8:$B$1006))</f>
        <v>0</v>
      </c>
      <c r="C482" s="72">
        <f>INDEX('5. Registrere Transaksjoner'!$Q$8:$Q$1006,MATCH('Underlag HB'!A482,'5. Registrere Transaksjoner'!$B$8:$B$1006))</f>
        <v>0</v>
      </c>
      <c r="D482" s="307">
        <f>INDEX('5. Registrere Transaksjoner'!$D$8:$D$1006,MATCH('Underlag HB'!A482,'5. Registrere Transaksjoner'!$B$8:$B$1006))</f>
        <v>0</v>
      </c>
      <c r="E482" s="72" t="str">
        <f>IFERROR(INDEX(Kontoplan!$E$6:$E$1048576,MATCH(B482,Kontoplan!$D$6:$D$125,0)),"")</f>
        <v/>
      </c>
      <c r="F482" s="308">
        <f>INDEX('5. Registrere Transaksjoner'!$E$8:$E$1006,MATCH('Underlag HB'!A482,'5. Registrere Transaksjoner'!$B$8:$B$1006,0))</f>
        <v>0</v>
      </c>
      <c r="G482" s="72">
        <f>INDEX('5. Registrere Transaksjoner'!$F$8:$F$1006,MATCH('Underlag HB'!A482,'5. Registrere Transaksjoner'!$B$8:$B$1006,0))</f>
        <v>0</v>
      </c>
      <c r="H482" s="309" t="str">
        <f t="shared" si="7"/>
        <v/>
      </c>
      <c r="I482" s="310">
        <f>INDEX('5. Registrere Transaksjoner'!$H$8:$H$1006,MATCH('Underlag HB'!A482,'5. Registrere Transaksjoner'!$B$8:$B$1006,0))</f>
        <v>0</v>
      </c>
      <c r="J482" s="72"/>
      <c r="K482" s="72"/>
    </row>
    <row r="483" spans="1:11" x14ac:dyDescent="0.25">
      <c r="A483" s="116">
        <f>'5. Registrere Transaksjoner'!B489</f>
        <v>482</v>
      </c>
      <c r="B483" s="72">
        <f>INDEX('5. Registrere Transaksjoner'!$I$8:$I$1006,MATCH('Underlag HB'!A483,'5. Registrere Transaksjoner'!$B$8:$B$1006))</f>
        <v>0</v>
      </c>
      <c r="C483" s="72">
        <f>INDEX('5. Registrere Transaksjoner'!$Q$8:$Q$1006,MATCH('Underlag HB'!A483,'5. Registrere Transaksjoner'!$B$8:$B$1006))</f>
        <v>0</v>
      </c>
      <c r="D483" s="307">
        <f>INDEX('5. Registrere Transaksjoner'!$D$8:$D$1006,MATCH('Underlag HB'!A483,'5. Registrere Transaksjoner'!$B$8:$B$1006))</f>
        <v>0</v>
      </c>
      <c r="E483" s="72" t="str">
        <f>IFERROR(INDEX(Kontoplan!$E$6:$E$1048576,MATCH(B483,Kontoplan!$D$6:$D$125,0)),"")</f>
        <v/>
      </c>
      <c r="F483" s="308">
        <f>INDEX('5. Registrere Transaksjoner'!$E$8:$E$1006,MATCH('Underlag HB'!A483,'5. Registrere Transaksjoner'!$B$8:$B$1006,0))</f>
        <v>0</v>
      </c>
      <c r="G483" s="72">
        <f>INDEX('5. Registrere Transaksjoner'!$F$8:$F$1006,MATCH('Underlag HB'!A483,'5. Registrere Transaksjoner'!$B$8:$B$1006,0))</f>
        <v>0</v>
      </c>
      <c r="H483" s="309" t="str">
        <f t="shared" si="7"/>
        <v/>
      </c>
      <c r="I483" s="310">
        <f>INDEX('5. Registrere Transaksjoner'!$H$8:$H$1006,MATCH('Underlag HB'!A483,'5. Registrere Transaksjoner'!$B$8:$B$1006,0))</f>
        <v>0</v>
      </c>
      <c r="J483" s="72"/>
      <c r="K483" s="72"/>
    </row>
    <row r="484" spans="1:11" x14ac:dyDescent="0.25">
      <c r="A484" s="116">
        <f>'5. Registrere Transaksjoner'!B490</f>
        <v>483</v>
      </c>
      <c r="B484" s="72">
        <f>INDEX('5. Registrere Transaksjoner'!$I$8:$I$1006,MATCH('Underlag HB'!A484,'5. Registrere Transaksjoner'!$B$8:$B$1006))</f>
        <v>0</v>
      </c>
      <c r="C484" s="72">
        <f>INDEX('5. Registrere Transaksjoner'!$Q$8:$Q$1006,MATCH('Underlag HB'!A484,'5. Registrere Transaksjoner'!$B$8:$B$1006))</f>
        <v>0</v>
      </c>
      <c r="D484" s="307">
        <f>INDEX('5. Registrere Transaksjoner'!$D$8:$D$1006,MATCH('Underlag HB'!A484,'5. Registrere Transaksjoner'!$B$8:$B$1006))</f>
        <v>0</v>
      </c>
      <c r="E484" s="72" t="str">
        <f>IFERROR(INDEX(Kontoplan!$E$6:$E$1048576,MATCH(B484,Kontoplan!$D$6:$D$125,0)),"")</f>
        <v/>
      </c>
      <c r="F484" s="308">
        <f>INDEX('5. Registrere Transaksjoner'!$E$8:$E$1006,MATCH('Underlag HB'!A484,'5. Registrere Transaksjoner'!$B$8:$B$1006,0))</f>
        <v>0</v>
      </c>
      <c r="G484" s="72">
        <f>INDEX('5. Registrere Transaksjoner'!$F$8:$F$1006,MATCH('Underlag HB'!A484,'5. Registrere Transaksjoner'!$B$8:$B$1006,0))</f>
        <v>0</v>
      </c>
      <c r="H484" s="309" t="str">
        <f t="shared" si="7"/>
        <v/>
      </c>
      <c r="I484" s="310">
        <f>INDEX('5. Registrere Transaksjoner'!$H$8:$H$1006,MATCH('Underlag HB'!A484,'5. Registrere Transaksjoner'!$B$8:$B$1006,0))</f>
        <v>0</v>
      </c>
      <c r="J484" s="72"/>
      <c r="K484" s="72"/>
    </row>
    <row r="485" spans="1:11" x14ac:dyDescent="0.25">
      <c r="A485" s="116">
        <f>'5. Registrere Transaksjoner'!B491</f>
        <v>484</v>
      </c>
      <c r="B485" s="72">
        <f>INDEX('5. Registrere Transaksjoner'!$I$8:$I$1006,MATCH('Underlag HB'!A485,'5. Registrere Transaksjoner'!$B$8:$B$1006))</f>
        <v>0</v>
      </c>
      <c r="C485" s="72">
        <f>INDEX('5. Registrere Transaksjoner'!$Q$8:$Q$1006,MATCH('Underlag HB'!A485,'5. Registrere Transaksjoner'!$B$8:$B$1006))</f>
        <v>0</v>
      </c>
      <c r="D485" s="307">
        <f>INDEX('5. Registrere Transaksjoner'!$D$8:$D$1006,MATCH('Underlag HB'!A485,'5. Registrere Transaksjoner'!$B$8:$B$1006))</f>
        <v>0</v>
      </c>
      <c r="E485" s="72" t="str">
        <f>IFERROR(INDEX(Kontoplan!$E$6:$E$1048576,MATCH(B485,Kontoplan!$D$6:$D$125,0)),"")</f>
        <v/>
      </c>
      <c r="F485" s="308">
        <f>INDEX('5. Registrere Transaksjoner'!$E$8:$E$1006,MATCH('Underlag HB'!A485,'5. Registrere Transaksjoner'!$B$8:$B$1006,0))</f>
        <v>0</v>
      </c>
      <c r="G485" s="72">
        <f>INDEX('5. Registrere Transaksjoner'!$F$8:$F$1006,MATCH('Underlag HB'!A485,'5. Registrere Transaksjoner'!$B$8:$B$1006,0))</f>
        <v>0</v>
      </c>
      <c r="H485" s="309" t="str">
        <f t="shared" si="7"/>
        <v/>
      </c>
      <c r="I485" s="310">
        <f>INDEX('5. Registrere Transaksjoner'!$H$8:$H$1006,MATCH('Underlag HB'!A485,'5. Registrere Transaksjoner'!$B$8:$B$1006,0))</f>
        <v>0</v>
      </c>
      <c r="J485" s="72"/>
      <c r="K485" s="72"/>
    </row>
    <row r="486" spans="1:11" x14ac:dyDescent="0.25">
      <c r="A486" s="116">
        <f>'5. Registrere Transaksjoner'!B492</f>
        <v>485</v>
      </c>
      <c r="B486" s="72">
        <f>INDEX('5. Registrere Transaksjoner'!$I$8:$I$1006,MATCH('Underlag HB'!A486,'5. Registrere Transaksjoner'!$B$8:$B$1006))</f>
        <v>0</v>
      </c>
      <c r="C486" s="72">
        <f>INDEX('5. Registrere Transaksjoner'!$Q$8:$Q$1006,MATCH('Underlag HB'!A486,'5. Registrere Transaksjoner'!$B$8:$B$1006))</f>
        <v>0</v>
      </c>
      <c r="D486" s="307">
        <f>INDEX('5. Registrere Transaksjoner'!$D$8:$D$1006,MATCH('Underlag HB'!A486,'5. Registrere Transaksjoner'!$B$8:$B$1006))</f>
        <v>0</v>
      </c>
      <c r="E486" s="72" t="str">
        <f>IFERROR(INDEX(Kontoplan!$E$6:$E$1048576,MATCH(B486,Kontoplan!$D$6:$D$125,0)),"")</f>
        <v/>
      </c>
      <c r="F486" s="308">
        <f>INDEX('5. Registrere Transaksjoner'!$E$8:$E$1006,MATCH('Underlag HB'!A486,'5. Registrere Transaksjoner'!$B$8:$B$1006,0))</f>
        <v>0</v>
      </c>
      <c r="G486" s="72">
        <f>INDEX('5. Registrere Transaksjoner'!$F$8:$F$1006,MATCH('Underlag HB'!A486,'5. Registrere Transaksjoner'!$B$8:$B$1006,0))</f>
        <v>0</v>
      </c>
      <c r="H486" s="309" t="str">
        <f t="shared" si="7"/>
        <v/>
      </c>
      <c r="I486" s="310">
        <f>INDEX('5. Registrere Transaksjoner'!$H$8:$H$1006,MATCH('Underlag HB'!A486,'5. Registrere Transaksjoner'!$B$8:$B$1006,0))</f>
        <v>0</v>
      </c>
      <c r="J486" s="72"/>
      <c r="K486" s="72"/>
    </row>
    <row r="487" spans="1:11" x14ac:dyDescent="0.25">
      <c r="A487" s="116">
        <f>'5. Registrere Transaksjoner'!B493</f>
        <v>486</v>
      </c>
      <c r="B487" s="72">
        <f>INDEX('5. Registrere Transaksjoner'!$I$8:$I$1006,MATCH('Underlag HB'!A487,'5. Registrere Transaksjoner'!$B$8:$B$1006))</f>
        <v>0</v>
      </c>
      <c r="C487" s="72">
        <f>INDEX('5. Registrere Transaksjoner'!$Q$8:$Q$1006,MATCH('Underlag HB'!A487,'5. Registrere Transaksjoner'!$B$8:$B$1006))</f>
        <v>0</v>
      </c>
      <c r="D487" s="307">
        <f>INDEX('5. Registrere Transaksjoner'!$D$8:$D$1006,MATCH('Underlag HB'!A487,'5. Registrere Transaksjoner'!$B$8:$B$1006))</f>
        <v>0</v>
      </c>
      <c r="E487" s="72" t="str">
        <f>IFERROR(INDEX(Kontoplan!$E$6:$E$1048576,MATCH(B487,Kontoplan!$D$6:$D$125,0)),"")</f>
        <v/>
      </c>
      <c r="F487" s="308">
        <f>INDEX('5. Registrere Transaksjoner'!$E$8:$E$1006,MATCH('Underlag HB'!A487,'5. Registrere Transaksjoner'!$B$8:$B$1006,0))</f>
        <v>0</v>
      </c>
      <c r="G487" s="72">
        <f>INDEX('5. Registrere Transaksjoner'!$F$8:$F$1006,MATCH('Underlag HB'!A487,'5. Registrere Transaksjoner'!$B$8:$B$1006,0))</f>
        <v>0</v>
      </c>
      <c r="H487" s="309" t="str">
        <f t="shared" si="7"/>
        <v/>
      </c>
      <c r="I487" s="310">
        <f>INDEX('5. Registrere Transaksjoner'!$H$8:$H$1006,MATCH('Underlag HB'!A487,'5. Registrere Transaksjoner'!$B$8:$B$1006,0))</f>
        <v>0</v>
      </c>
      <c r="J487" s="72"/>
      <c r="K487" s="72"/>
    </row>
    <row r="488" spans="1:11" x14ac:dyDescent="0.25">
      <c r="A488" s="116">
        <f>'5. Registrere Transaksjoner'!B494</f>
        <v>487</v>
      </c>
      <c r="B488" s="72">
        <f>INDEX('5. Registrere Transaksjoner'!$I$8:$I$1006,MATCH('Underlag HB'!A488,'5. Registrere Transaksjoner'!$B$8:$B$1006))</f>
        <v>0</v>
      </c>
      <c r="C488" s="72">
        <f>INDEX('5. Registrere Transaksjoner'!$Q$8:$Q$1006,MATCH('Underlag HB'!A488,'5. Registrere Transaksjoner'!$B$8:$B$1006))</f>
        <v>0</v>
      </c>
      <c r="D488" s="307">
        <f>INDEX('5. Registrere Transaksjoner'!$D$8:$D$1006,MATCH('Underlag HB'!A488,'5. Registrere Transaksjoner'!$B$8:$B$1006))</f>
        <v>0</v>
      </c>
      <c r="E488" s="72" t="str">
        <f>IFERROR(INDEX(Kontoplan!$E$6:$E$1048576,MATCH(B488,Kontoplan!$D$6:$D$125,0)),"")</f>
        <v/>
      </c>
      <c r="F488" s="308">
        <f>INDEX('5. Registrere Transaksjoner'!$E$8:$E$1006,MATCH('Underlag HB'!A488,'5. Registrere Transaksjoner'!$B$8:$B$1006,0))</f>
        <v>0</v>
      </c>
      <c r="G488" s="72">
        <f>INDEX('5. Registrere Transaksjoner'!$F$8:$F$1006,MATCH('Underlag HB'!A488,'5. Registrere Transaksjoner'!$B$8:$B$1006,0))</f>
        <v>0</v>
      </c>
      <c r="H488" s="309" t="str">
        <f t="shared" si="7"/>
        <v/>
      </c>
      <c r="I488" s="310">
        <f>INDEX('5. Registrere Transaksjoner'!$H$8:$H$1006,MATCH('Underlag HB'!A488,'5. Registrere Transaksjoner'!$B$8:$B$1006,0))</f>
        <v>0</v>
      </c>
      <c r="J488" s="72"/>
      <c r="K488" s="72"/>
    </row>
    <row r="489" spans="1:11" x14ac:dyDescent="0.25">
      <c r="A489" s="116">
        <f>'5. Registrere Transaksjoner'!B495</f>
        <v>488</v>
      </c>
      <c r="B489" s="72">
        <f>INDEX('5. Registrere Transaksjoner'!$I$8:$I$1006,MATCH('Underlag HB'!A489,'5. Registrere Transaksjoner'!$B$8:$B$1006))</f>
        <v>0</v>
      </c>
      <c r="C489" s="72">
        <f>INDEX('5. Registrere Transaksjoner'!$Q$8:$Q$1006,MATCH('Underlag HB'!A489,'5. Registrere Transaksjoner'!$B$8:$B$1006))</f>
        <v>0</v>
      </c>
      <c r="D489" s="307">
        <f>INDEX('5. Registrere Transaksjoner'!$D$8:$D$1006,MATCH('Underlag HB'!A489,'5. Registrere Transaksjoner'!$B$8:$B$1006))</f>
        <v>0</v>
      </c>
      <c r="E489" s="72" t="str">
        <f>IFERROR(INDEX(Kontoplan!$E$6:$E$1048576,MATCH(B489,Kontoplan!$D$6:$D$125,0)),"")</f>
        <v/>
      </c>
      <c r="F489" s="308">
        <f>INDEX('5. Registrere Transaksjoner'!$E$8:$E$1006,MATCH('Underlag HB'!A489,'5. Registrere Transaksjoner'!$B$8:$B$1006,0))</f>
        <v>0</v>
      </c>
      <c r="G489" s="72">
        <f>INDEX('5. Registrere Transaksjoner'!$F$8:$F$1006,MATCH('Underlag HB'!A489,'5. Registrere Transaksjoner'!$B$8:$B$1006,0))</f>
        <v>0</v>
      </c>
      <c r="H489" s="309" t="str">
        <f t="shared" si="7"/>
        <v/>
      </c>
      <c r="I489" s="310">
        <f>INDEX('5. Registrere Transaksjoner'!$H$8:$H$1006,MATCH('Underlag HB'!A489,'5. Registrere Transaksjoner'!$B$8:$B$1006,0))</f>
        <v>0</v>
      </c>
      <c r="J489" s="72"/>
      <c r="K489" s="72"/>
    </row>
    <row r="490" spans="1:11" x14ac:dyDescent="0.25">
      <c r="A490" s="116">
        <f>'5. Registrere Transaksjoner'!B496</f>
        <v>489</v>
      </c>
      <c r="B490" s="72">
        <f>INDEX('5. Registrere Transaksjoner'!$I$8:$I$1006,MATCH('Underlag HB'!A490,'5. Registrere Transaksjoner'!$B$8:$B$1006))</f>
        <v>0</v>
      </c>
      <c r="C490" s="72">
        <f>INDEX('5. Registrere Transaksjoner'!$Q$8:$Q$1006,MATCH('Underlag HB'!A490,'5. Registrere Transaksjoner'!$B$8:$B$1006))</f>
        <v>0</v>
      </c>
      <c r="D490" s="307">
        <f>INDEX('5. Registrere Transaksjoner'!$D$8:$D$1006,MATCH('Underlag HB'!A490,'5. Registrere Transaksjoner'!$B$8:$B$1006))</f>
        <v>0</v>
      </c>
      <c r="E490" s="72" t="str">
        <f>IFERROR(INDEX(Kontoplan!$E$6:$E$1048576,MATCH(B490,Kontoplan!$D$6:$D$125,0)),"")</f>
        <v/>
      </c>
      <c r="F490" s="308">
        <f>INDEX('5. Registrere Transaksjoner'!$E$8:$E$1006,MATCH('Underlag HB'!A490,'5. Registrere Transaksjoner'!$B$8:$B$1006,0))</f>
        <v>0</v>
      </c>
      <c r="G490" s="72">
        <f>INDEX('5. Registrere Transaksjoner'!$F$8:$F$1006,MATCH('Underlag HB'!A490,'5. Registrere Transaksjoner'!$B$8:$B$1006,0))</f>
        <v>0</v>
      </c>
      <c r="H490" s="309" t="str">
        <f t="shared" si="7"/>
        <v/>
      </c>
      <c r="I490" s="310">
        <f>INDEX('5. Registrere Transaksjoner'!$H$8:$H$1006,MATCH('Underlag HB'!A490,'5. Registrere Transaksjoner'!$B$8:$B$1006,0))</f>
        <v>0</v>
      </c>
      <c r="J490" s="72"/>
      <c r="K490" s="72"/>
    </row>
    <row r="491" spans="1:11" x14ac:dyDescent="0.25">
      <c r="A491" s="116">
        <f>'5. Registrere Transaksjoner'!B497</f>
        <v>490</v>
      </c>
      <c r="B491" s="72">
        <f>INDEX('5. Registrere Transaksjoner'!$I$8:$I$1006,MATCH('Underlag HB'!A491,'5. Registrere Transaksjoner'!$B$8:$B$1006))</f>
        <v>0</v>
      </c>
      <c r="C491" s="72">
        <f>INDEX('5. Registrere Transaksjoner'!$Q$8:$Q$1006,MATCH('Underlag HB'!A491,'5. Registrere Transaksjoner'!$B$8:$B$1006))</f>
        <v>0</v>
      </c>
      <c r="D491" s="307">
        <f>INDEX('5. Registrere Transaksjoner'!$D$8:$D$1006,MATCH('Underlag HB'!A491,'5. Registrere Transaksjoner'!$B$8:$B$1006))</f>
        <v>0</v>
      </c>
      <c r="E491" s="72" t="str">
        <f>IFERROR(INDEX(Kontoplan!$E$6:$E$1048576,MATCH(B491,Kontoplan!$D$6:$D$125,0)),"")</f>
        <v/>
      </c>
      <c r="F491" s="308">
        <f>INDEX('5. Registrere Transaksjoner'!$E$8:$E$1006,MATCH('Underlag HB'!A491,'5. Registrere Transaksjoner'!$B$8:$B$1006,0))</f>
        <v>0</v>
      </c>
      <c r="G491" s="72">
        <f>INDEX('5. Registrere Transaksjoner'!$F$8:$F$1006,MATCH('Underlag HB'!A491,'5. Registrere Transaksjoner'!$B$8:$B$1006,0))</f>
        <v>0</v>
      </c>
      <c r="H491" s="309" t="str">
        <f t="shared" si="7"/>
        <v/>
      </c>
      <c r="I491" s="310">
        <f>INDEX('5. Registrere Transaksjoner'!$H$8:$H$1006,MATCH('Underlag HB'!A491,'5. Registrere Transaksjoner'!$B$8:$B$1006,0))</f>
        <v>0</v>
      </c>
      <c r="J491" s="72"/>
      <c r="K491" s="72"/>
    </row>
    <row r="492" spans="1:11" x14ac:dyDescent="0.25">
      <c r="A492" s="116">
        <f>'5. Registrere Transaksjoner'!B498</f>
        <v>491</v>
      </c>
      <c r="B492" s="72">
        <f>INDEX('5. Registrere Transaksjoner'!$I$8:$I$1006,MATCH('Underlag HB'!A492,'5. Registrere Transaksjoner'!$B$8:$B$1006))</f>
        <v>0</v>
      </c>
      <c r="C492" s="72">
        <f>INDEX('5. Registrere Transaksjoner'!$Q$8:$Q$1006,MATCH('Underlag HB'!A492,'5. Registrere Transaksjoner'!$B$8:$B$1006))</f>
        <v>0</v>
      </c>
      <c r="D492" s="307">
        <f>INDEX('5. Registrere Transaksjoner'!$D$8:$D$1006,MATCH('Underlag HB'!A492,'5. Registrere Transaksjoner'!$B$8:$B$1006))</f>
        <v>0</v>
      </c>
      <c r="E492" s="72" t="str">
        <f>IFERROR(INDEX(Kontoplan!$E$6:$E$1048576,MATCH(B492,Kontoplan!$D$6:$D$125,0)),"")</f>
        <v/>
      </c>
      <c r="F492" s="308">
        <f>INDEX('5. Registrere Transaksjoner'!$E$8:$E$1006,MATCH('Underlag HB'!A492,'5. Registrere Transaksjoner'!$B$8:$B$1006,0))</f>
        <v>0</v>
      </c>
      <c r="G492" s="72">
        <f>INDEX('5. Registrere Transaksjoner'!$F$8:$F$1006,MATCH('Underlag HB'!A492,'5. Registrere Transaksjoner'!$B$8:$B$1006,0))</f>
        <v>0</v>
      </c>
      <c r="H492" s="309" t="str">
        <f t="shared" si="7"/>
        <v/>
      </c>
      <c r="I492" s="310">
        <f>INDEX('5. Registrere Transaksjoner'!$H$8:$H$1006,MATCH('Underlag HB'!A492,'5. Registrere Transaksjoner'!$B$8:$B$1006,0))</f>
        <v>0</v>
      </c>
      <c r="J492" s="72"/>
      <c r="K492" s="72"/>
    </row>
    <row r="493" spans="1:11" x14ac:dyDescent="0.25">
      <c r="A493" s="116">
        <f>'5. Registrere Transaksjoner'!B499</f>
        <v>492</v>
      </c>
      <c r="B493" s="72">
        <f>INDEX('5. Registrere Transaksjoner'!$I$8:$I$1006,MATCH('Underlag HB'!A493,'5. Registrere Transaksjoner'!$B$8:$B$1006))</f>
        <v>0</v>
      </c>
      <c r="C493" s="72">
        <f>INDEX('5. Registrere Transaksjoner'!$Q$8:$Q$1006,MATCH('Underlag HB'!A493,'5. Registrere Transaksjoner'!$B$8:$B$1006))</f>
        <v>0</v>
      </c>
      <c r="D493" s="307">
        <f>INDEX('5. Registrere Transaksjoner'!$D$8:$D$1006,MATCH('Underlag HB'!A493,'5. Registrere Transaksjoner'!$B$8:$B$1006))</f>
        <v>0</v>
      </c>
      <c r="E493" s="72" t="str">
        <f>IFERROR(INDEX(Kontoplan!$E$6:$E$1048576,MATCH(B493,Kontoplan!$D$6:$D$125,0)),"")</f>
        <v/>
      </c>
      <c r="F493" s="308">
        <f>INDEX('5. Registrere Transaksjoner'!$E$8:$E$1006,MATCH('Underlag HB'!A493,'5. Registrere Transaksjoner'!$B$8:$B$1006,0))</f>
        <v>0</v>
      </c>
      <c r="G493" s="72">
        <f>INDEX('5. Registrere Transaksjoner'!$F$8:$F$1006,MATCH('Underlag HB'!A493,'5. Registrere Transaksjoner'!$B$8:$B$1006,0))</f>
        <v>0</v>
      </c>
      <c r="H493" s="309" t="str">
        <f t="shared" si="7"/>
        <v/>
      </c>
      <c r="I493" s="310">
        <f>INDEX('5. Registrere Transaksjoner'!$H$8:$H$1006,MATCH('Underlag HB'!A493,'5. Registrere Transaksjoner'!$B$8:$B$1006,0))</f>
        <v>0</v>
      </c>
      <c r="J493" s="72"/>
      <c r="K493" s="72"/>
    </row>
    <row r="494" spans="1:11" x14ac:dyDescent="0.25">
      <c r="A494" s="116">
        <f>'5. Registrere Transaksjoner'!B500</f>
        <v>493</v>
      </c>
      <c r="B494" s="72">
        <f>INDEX('5. Registrere Transaksjoner'!$I$8:$I$1006,MATCH('Underlag HB'!A494,'5. Registrere Transaksjoner'!$B$8:$B$1006))</f>
        <v>0</v>
      </c>
      <c r="C494" s="72">
        <f>INDEX('5. Registrere Transaksjoner'!$Q$8:$Q$1006,MATCH('Underlag HB'!A494,'5. Registrere Transaksjoner'!$B$8:$B$1006))</f>
        <v>0</v>
      </c>
      <c r="D494" s="307">
        <f>INDEX('5. Registrere Transaksjoner'!$D$8:$D$1006,MATCH('Underlag HB'!A494,'5. Registrere Transaksjoner'!$B$8:$B$1006))</f>
        <v>0</v>
      </c>
      <c r="E494" s="72" t="str">
        <f>IFERROR(INDEX(Kontoplan!$E$6:$E$1048576,MATCH(B494,Kontoplan!$D$6:$D$125,0)),"")</f>
        <v/>
      </c>
      <c r="F494" s="308">
        <f>INDEX('5. Registrere Transaksjoner'!$E$8:$E$1006,MATCH('Underlag HB'!A494,'5. Registrere Transaksjoner'!$B$8:$B$1006,0))</f>
        <v>0</v>
      </c>
      <c r="G494" s="72">
        <f>INDEX('5. Registrere Transaksjoner'!$F$8:$F$1006,MATCH('Underlag HB'!A494,'5. Registrere Transaksjoner'!$B$8:$B$1006,0))</f>
        <v>0</v>
      </c>
      <c r="H494" s="309" t="str">
        <f t="shared" si="7"/>
        <v/>
      </c>
      <c r="I494" s="310">
        <f>INDEX('5. Registrere Transaksjoner'!$H$8:$H$1006,MATCH('Underlag HB'!A494,'5. Registrere Transaksjoner'!$B$8:$B$1006,0))</f>
        <v>0</v>
      </c>
      <c r="J494" s="72"/>
      <c r="K494" s="72"/>
    </row>
    <row r="495" spans="1:11" x14ac:dyDescent="0.25">
      <c r="A495" s="116">
        <f>'5. Registrere Transaksjoner'!B501</f>
        <v>494</v>
      </c>
      <c r="B495" s="72">
        <f>INDEX('5. Registrere Transaksjoner'!$I$8:$I$1006,MATCH('Underlag HB'!A495,'5. Registrere Transaksjoner'!$B$8:$B$1006))</f>
        <v>0</v>
      </c>
      <c r="C495" s="72">
        <f>INDEX('5. Registrere Transaksjoner'!$Q$8:$Q$1006,MATCH('Underlag HB'!A495,'5. Registrere Transaksjoner'!$B$8:$B$1006))</f>
        <v>0</v>
      </c>
      <c r="D495" s="307">
        <f>INDEX('5. Registrere Transaksjoner'!$D$8:$D$1006,MATCH('Underlag HB'!A495,'5. Registrere Transaksjoner'!$B$8:$B$1006))</f>
        <v>0</v>
      </c>
      <c r="E495" s="72" t="str">
        <f>IFERROR(INDEX(Kontoplan!$E$6:$E$1048576,MATCH(B495,Kontoplan!$D$6:$D$125,0)),"")</f>
        <v/>
      </c>
      <c r="F495" s="308">
        <f>INDEX('5. Registrere Transaksjoner'!$E$8:$E$1006,MATCH('Underlag HB'!A495,'5. Registrere Transaksjoner'!$B$8:$B$1006,0))</f>
        <v>0</v>
      </c>
      <c r="G495" s="72">
        <f>INDEX('5. Registrere Transaksjoner'!$F$8:$F$1006,MATCH('Underlag HB'!A495,'5. Registrere Transaksjoner'!$B$8:$B$1006,0))</f>
        <v>0</v>
      </c>
      <c r="H495" s="309" t="str">
        <f t="shared" si="7"/>
        <v/>
      </c>
      <c r="I495" s="310">
        <f>INDEX('5. Registrere Transaksjoner'!$H$8:$H$1006,MATCH('Underlag HB'!A495,'5. Registrere Transaksjoner'!$B$8:$B$1006,0))</f>
        <v>0</v>
      </c>
      <c r="J495" s="72"/>
      <c r="K495" s="72"/>
    </row>
    <row r="496" spans="1:11" x14ac:dyDescent="0.25">
      <c r="A496" s="116">
        <f>'5. Registrere Transaksjoner'!B502</f>
        <v>495</v>
      </c>
      <c r="B496" s="72">
        <f>INDEX('5. Registrere Transaksjoner'!$I$8:$I$1006,MATCH('Underlag HB'!A496,'5. Registrere Transaksjoner'!$B$8:$B$1006))</f>
        <v>0</v>
      </c>
      <c r="C496" s="72">
        <f>INDEX('5. Registrere Transaksjoner'!$Q$8:$Q$1006,MATCH('Underlag HB'!A496,'5. Registrere Transaksjoner'!$B$8:$B$1006))</f>
        <v>0</v>
      </c>
      <c r="D496" s="307">
        <f>INDEX('5. Registrere Transaksjoner'!$D$8:$D$1006,MATCH('Underlag HB'!A496,'5. Registrere Transaksjoner'!$B$8:$B$1006))</f>
        <v>0</v>
      </c>
      <c r="E496" s="72" t="str">
        <f>IFERROR(INDEX(Kontoplan!$E$6:$E$1048576,MATCH(B496,Kontoplan!$D$6:$D$125,0)),"")</f>
        <v/>
      </c>
      <c r="F496" s="308">
        <f>INDEX('5. Registrere Transaksjoner'!$E$8:$E$1006,MATCH('Underlag HB'!A496,'5. Registrere Transaksjoner'!$B$8:$B$1006,0))</f>
        <v>0</v>
      </c>
      <c r="G496" s="72">
        <f>INDEX('5. Registrere Transaksjoner'!$F$8:$F$1006,MATCH('Underlag HB'!A496,'5. Registrere Transaksjoner'!$B$8:$B$1006,0))</f>
        <v>0</v>
      </c>
      <c r="H496" s="309" t="str">
        <f t="shared" si="7"/>
        <v/>
      </c>
      <c r="I496" s="310">
        <f>INDEX('5. Registrere Transaksjoner'!$H$8:$H$1006,MATCH('Underlag HB'!A496,'5. Registrere Transaksjoner'!$B$8:$B$1006,0))</f>
        <v>0</v>
      </c>
      <c r="J496" s="72"/>
      <c r="K496" s="72"/>
    </row>
    <row r="497" spans="1:11" x14ac:dyDescent="0.25">
      <c r="A497" s="116">
        <f>'5. Registrere Transaksjoner'!B503</f>
        <v>496</v>
      </c>
      <c r="B497" s="72">
        <f>INDEX('5. Registrere Transaksjoner'!$I$8:$I$1006,MATCH('Underlag HB'!A497,'5. Registrere Transaksjoner'!$B$8:$B$1006))</f>
        <v>0</v>
      </c>
      <c r="C497" s="72">
        <f>INDEX('5. Registrere Transaksjoner'!$Q$8:$Q$1006,MATCH('Underlag HB'!A497,'5. Registrere Transaksjoner'!$B$8:$B$1006))</f>
        <v>0</v>
      </c>
      <c r="D497" s="307">
        <f>INDEX('5. Registrere Transaksjoner'!$D$8:$D$1006,MATCH('Underlag HB'!A497,'5. Registrere Transaksjoner'!$B$8:$B$1006))</f>
        <v>0</v>
      </c>
      <c r="E497" s="72" t="str">
        <f>IFERROR(INDEX(Kontoplan!$E$6:$E$1048576,MATCH(B497,Kontoplan!$D$6:$D$125,0)),"")</f>
        <v/>
      </c>
      <c r="F497" s="308">
        <f>INDEX('5. Registrere Transaksjoner'!$E$8:$E$1006,MATCH('Underlag HB'!A497,'5. Registrere Transaksjoner'!$B$8:$B$1006,0))</f>
        <v>0</v>
      </c>
      <c r="G497" s="72">
        <f>INDEX('5. Registrere Transaksjoner'!$F$8:$F$1006,MATCH('Underlag HB'!A497,'5. Registrere Transaksjoner'!$B$8:$B$1006,0))</f>
        <v>0</v>
      </c>
      <c r="H497" s="309" t="str">
        <f t="shared" si="7"/>
        <v/>
      </c>
      <c r="I497" s="310">
        <f>INDEX('5. Registrere Transaksjoner'!$H$8:$H$1006,MATCH('Underlag HB'!A497,'5. Registrere Transaksjoner'!$B$8:$B$1006,0))</f>
        <v>0</v>
      </c>
      <c r="J497" s="72"/>
      <c r="K497" s="72"/>
    </row>
    <row r="498" spans="1:11" x14ac:dyDescent="0.25">
      <c r="A498" s="116">
        <f>'5. Registrere Transaksjoner'!B504</f>
        <v>497</v>
      </c>
      <c r="B498" s="72">
        <f>INDEX('5. Registrere Transaksjoner'!$I$8:$I$1006,MATCH('Underlag HB'!A498,'5. Registrere Transaksjoner'!$B$8:$B$1006))</f>
        <v>0</v>
      </c>
      <c r="C498" s="72">
        <f>INDEX('5. Registrere Transaksjoner'!$Q$8:$Q$1006,MATCH('Underlag HB'!A498,'5. Registrere Transaksjoner'!$B$8:$B$1006))</f>
        <v>0</v>
      </c>
      <c r="D498" s="307">
        <f>INDEX('5. Registrere Transaksjoner'!$D$8:$D$1006,MATCH('Underlag HB'!A498,'5. Registrere Transaksjoner'!$B$8:$B$1006))</f>
        <v>0</v>
      </c>
      <c r="E498" s="72" t="str">
        <f>IFERROR(INDEX(Kontoplan!$E$6:$E$1048576,MATCH(B498,Kontoplan!$D$6:$D$125,0)),"")</f>
        <v/>
      </c>
      <c r="F498" s="308">
        <f>INDEX('5. Registrere Transaksjoner'!$E$8:$E$1006,MATCH('Underlag HB'!A498,'5. Registrere Transaksjoner'!$B$8:$B$1006,0))</f>
        <v>0</v>
      </c>
      <c r="G498" s="72">
        <f>INDEX('5. Registrere Transaksjoner'!$F$8:$F$1006,MATCH('Underlag HB'!A498,'5. Registrere Transaksjoner'!$B$8:$B$1006,0))</f>
        <v>0</v>
      </c>
      <c r="H498" s="309" t="str">
        <f t="shared" si="7"/>
        <v/>
      </c>
      <c r="I498" s="310">
        <f>INDEX('5. Registrere Transaksjoner'!$H$8:$H$1006,MATCH('Underlag HB'!A498,'5. Registrere Transaksjoner'!$B$8:$B$1006,0))</f>
        <v>0</v>
      </c>
      <c r="J498" s="72"/>
      <c r="K498" s="72"/>
    </row>
    <row r="499" spans="1:11" x14ac:dyDescent="0.25">
      <c r="A499" s="116">
        <f>'5. Registrere Transaksjoner'!B505</f>
        <v>498</v>
      </c>
      <c r="B499" s="72">
        <f>INDEX('5. Registrere Transaksjoner'!$I$8:$I$1006,MATCH('Underlag HB'!A499,'5. Registrere Transaksjoner'!$B$8:$B$1006))</f>
        <v>0</v>
      </c>
      <c r="C499" s="72">
        <f>INDEX('5. Registrere Transaksjoner'!$Q$8:$Q$1006,MATCH('Underlag HB'!A499,'5. Registrere Transaksjoner'!$B$8:$B$1006))</f>
        <v>0</v>
      </c>
      <c r="D499" s="307">
        <f>INDEX('5. Registrere Transaksjoner'!$D$8:$D$1006,MATCH('Underlag HB'!A499,'5. Registrere Transaksjoner'!$B$8:$B$1006))</f>
        <v>0</v>
      </c>
      <c r="E499" s="72" t="str">
        <f>IFERROR(INDEX(Kontoplan!$E$6:$E$1048576,MATCH(B499,Kontoplan!$D$6:$D$125,0)),"")</f>
        <v/>
      </c>
      <c r="F499" s="308">
        <f>INDEX('5. Registrere Transaksjoner'!$E$8:$E$1006,MATCH('Underlag HB'!A499,'5. Registrere Transaksjoner'!$B$8:$B$1006,0))</f>
        <v>0</v>
      </c>
      <c r="G499" s="72">
        <f>INDEX('5. Registrere Transaksjoner'!$F$8:$F$1006,MATCH('Underlag HB'!A499,'5. Registrere Transaksjoner'!$B$8:$B$1006,0))</f>
        <v>0</v>
      </c>
      <c r="H499" s="309" t="str">
        <f t="shared" si="7"/>
        <v/>
      </c>
      <c r="I499" s="310">
        <f>INDEX('5. Registrere Transaksjoner'!$H$8:$H$1006,MATCH('Underlag HB'!A499,'5. Registrere Transaksjoner'!$B$8:$B$1006,0))</f>
        <v>0</v>
      </c>
      <c r="J499" s="72"/>
      <c r="K499" s="72"/>
    </row>
    <row r="500" spans="1:11" x14ac:dyDescent="0.25">
      <c r="A500" s="116">
        <f>'5. Registrere Transaksjoner'!B506</f>
        <v>499</v>
      </c>
      <c r="B500" s="72">
        <f>INDEX('5. Registrere Transaksjoner'!$I$8:$I$1006,MATCH('Underlag HB'!A500,'5. Registrere Transaksjoner'!$B$8:$B$1006))</f>
        <v>0</v>
      </c>
      <c r="C500" s="72">
        <f>INDEX('5. Registrere Transaksjoner'!$Q$8:$Q$1006,MATCH('Underlag HB'!A500,'5. Registrere Transaksjoner'!$B$8:$B$1006))</f>
        <v>0</v>
      </c>
      <c r="D500" s="307">
        <f>INDEX('5. Registrere Transaksjoner'!$D$8:$D$1006,MATCH('Underlag HB'!A500,'5. Registrere Transaksjoner'!$B$8:$B$1006))</f>
        <v>0</v>
      </c>
      <c r="E500" s="72" t="str">
        <f>IFERROR(INDEX(Kontoplan!$E$6:$E$1048576,MATCH(B500,Kontoplan!$D$6:$D$125,0)),"")</f>
        <v/>
      </c>
      <c r="F500" s="308">
        <f>INDEX('5. Registrere Transaksjoner'!$E$8:$E$1006,MATCH('Underlag HB'!A500,'5. Registrere Transaksjoner'!$B$8:$B$1006,0))</f>
        <v>0</v>
      </c>
      <c r="G500" s="72">
        <f>INDEX('5. Registrere Transaksjoner'!$F$8:$F$1006,MATCH('Underlag HB'!A500,'5. Registrere Transaksjoner'!$B$8:$B$1006,0))</f>
        <v>0</v>
      </c>
      <c r="H500" s="309" t="str">
        <f t="shared" si="7"/>
        <v/>
      </c>
      <c r="I500" s="310">
        <f>INDEX('5. Registrere Transaksjoner'!$H$8:$H$1006,MATCH('Underlag HB'!A500,'5. Registrere Transaksjoner'!$B$8:$B$1006,0))</f>
        <v>0</v>
      </c>
      <c r="J500" s="72"/>
      <c r="K500" s="72"/>
    </row>
    <row r="501" spans="1:11" x14ac:dyDescent="0.25">
      <c r="A501" s="116">
        <f>'5. Registrere Transaksjoner'!B507</f>
        <v>500</v>
      </c>
      <c r="B501" s="72">
        <f>INDEX('5. Registrere Transaksjoner'!$I$8:$I$1006,MATCH('Underlag HB'!A501,'5. Registrere Transaksjoner'!$B$8:$B$1006))</f>
        <v>0</v>
      </c>
      <c r="C501" s="72">
        <f>INDEX('5. Registrere Transaksjoner'!$Q$8:$Q$1006,MATCH('Underlag HB'!A501,'5. Registrere Transaksjoner'!$B$8:$B$1006))</f>
        <v>0</v>
      </c>
      <c r="D501" s="307">
        <f>INDEX('5. Registrere Transaksjoner'!$D$8:$D$1006,MATCH('Underlag HB'!A501,'5. Registrere Transaksjoner'!$B$8:$B$1006))</f>
        <v>0</v>
      </c>
      <c r="E501" s="72" t="str">
        <f>IFERROR(INDEX(Kontoplan!$E$6:$E$1048576,MATCH(B501,Kontoplan!$D$6:$D$125,0)),"")</f>
        <v/>
      </c>
      <c r="F501" s="308">
        <f>INDEX('5. Registrere Transaksjoner'!$E$8:$E$1006,MATCH('Underlag HB'!A501,'5. Registrere Transaksjoner'!$B$8:$B$1006,0))</f>
        <v>0</v>
      </c>
      <c r="G501" s="72">
        <f>INDEX('5. Registrere Transaksjoner'!$F$8:$F$1006,MATCH('Underlag HB'!A501,'5. Registrere Transaksjoner'!$B$8:$B$1006,0))</f>
        <v>0</v>
      </c>
      <c r="H501" s="309" t="str">
        <f t="shared" si="7"/>
        <v/>
      </c>
      <c r="I501" s="310">
        <f>INDEX('5. Registrere Transaksjoner'!$H$8:$H$1006,MATCH('Underlag HB'!A501,'5. Registrere Transaksjoner'!$B$8:$B$1006,0))</f>
        <v>0</v>
      </c>
      <c r="J501" s="72"/>
      <c r="K501" s="72"/>
    </row>
    <row r="502" spans="1:11" x14ac:dyDescent="0.25">
      <c r="A502" s="116">
        <f>'5. Registrere Transaksjoner'!B508</f>
        <v>501</v>
      </c>
      <c r="B502" s="72">
        <f>INDEX('5. Registrere Transaksjoner'!$I$8:$I$1006,MATCH('Underlag HB'!A502,'5. Registrere Transaksjoner'!$B$8:$B$1006))</f>
        <v>0</v>
      </c>
      <c r="C502" s="72">
        <f>INDEX('5. Registrere Transaksjoner'!$Q$8:$Q$1006,MATCH('Underlag HB'!A502,'5. Registrere Transaksjoner'!$B$8:$B$1006))</f>
        <v>0</v>
      </c>
      <c r="D502" s="307">
        <f>INDEX('5. Registrere Transaksjoner'!$D$8:$D$1006,MATCH('Underlag HB'!A502,'5. Registrere Transaksjoner'!$B$8:$B$1006))</f>
        <v>0</v>
      </c>
      <c r="E502" s="72" t="str">
        <f>IFERROR(INDEX(Kontoplan!$E$6:$E$1048576,MATCH(B502,Kontoplan!$D$6:$D$125,0)),"")</f>
        <v/>
      </c>
      <c r="F502" s="308">
        <f>INDEX('5. Registrere Transaksjoner'!$E$8:$E$1006,MATCH('Underlag HB'!A502,'5. Registrere Transaksjoner'!$B$8:$B$1006,0))</f>
        <v>0</v>
      </c>
      <c r="G502" s="72">
        <f>INDEX('5. Registrere Transaksjoner'!$F$8:$F$1006,MATCH('Underlag HB'!A502,'5. Registrere Transaksjoner'!$B$8:$B$1006,0))</f>
        <v>0</v>
      </c>
      <c r="H502" s="309" t="str">
        <f t="shared" si="7"/>
        <v/>
      </c>
      <c r="I502" s="310">
        <f>INDEX('5. Registrere Transaksjoner'!$H$8:$H$1006,MATCH('Underlag HB'!A502,'5. Registrere Transaksjoner'!$B$8:$B$1006,0))</f>
        <v>0</v>
      </c>
      <c r="J502" s="72"/>
      <c r="K502" s="72"/>
    </row>
    <row r="503" spans="1:11" x14ac:dyDescent="0.25">
      <c r="A503" s="116">
        <f>'5. Registrere Transaksjoner'!B509</f>
        <v>502</v>
      </c>
      <c r="B503" s="72">
        <f>INDEX('5. Registrere Transaksjoner'!$I$8:$I$1006,MATCH('Underlag HB'!A503,'5. Registrere Transaksjoner'!$B$8:$B$1006))</f>
        <v>0</v>
      </c>
      <c r="C503" s="72">
        <f>INDEX('5. Registrere Transaksjoner'!$Q$8:$Q$1006,MATCH('Underlag HB'!A503,'5. Registrere Transaksjoner'!$B$8:$B$1006))</f>
        <v>0</v>
      </c>
      <c r="D503" s="307">
        <f>INDEX('5. Registrere Transaksjoner'!$D$8:$D$1006,MATCH('Underlag HB'!A503,'5. Registrere Transaksjoner'!$B$8:$B$1006))</f>
        <v>0</v>
      </c>
      <c r="E503" s="72" t="str">
        <f>IFERROR(INDEX(Kontoplan!$E$6:$E$1048576,MATCH(B503,Kontoplan!$D$6:$D$125,0)),"")</f>
        <v/>
      </c>
      <c r="F503" s="308">
        <f>INDEX('5. Registrere Transaksjoner'!$E$8:$E$1006,MATCH('Underlag HB'!A503,'5. Registrere Transaksjoner'!$B$8:$B$1006,0))</f>
        <v>0</v>
      </c>
      <c r="G503" s="72">
        <f>INDEX('5. Registrere Transaksjoner'!$F$8:$F$1006,MATCH('Underlag HB'!A503,'5. Registrere Transaksjoner'!$B$8:$B$1006,0))</f>
        <v>0</v>
      </c>
      <c r="H503" s="309" t="str">
        <f t="shared" si="7"/>
        <v/>
      </c>
      <c r="I503" s="310">
        <f>INDEX('5. Registrere Transaksjoner'!$H$8:$H$1006,MATCH('Underlag HB'!A503,'5. Registrere Transaksjoner'!$B$8:$B$1006,0))</f>
        <v>0</v>
      </c>
      <c r="J503" s="72"/>
      <c r="K503" s="72"/>
    </row>
    <row r="504" spans="1:11" x14ac:dyDescent="0.25">
      <c r="A504" s="116">
        <f>'5. Registrere Transaksjoner'!B510</f>
        <v>503</v>
      </c>
      <c r="B504" s="72">
        <f>INDEX('5. Registrere Transaksjoner'!$I$8:$I$1006,MATCH('Underlag HB'!A504,'5. Registrere Transaksjoner'!$B$8:$B$1006))</f>
        <v>0</v>
      </c>
      <c r="C504" s="72">
        <f>INDEX('5. Registrere Transaksjoner'!$Q$8:$Q$1006,MATCH('Underlag HB'!A504,'5. Registrere Transaksjoner'!$B$8:$B$1006))</f>
        <v>0</v>
      </c>
      <c r="D504" s="307">
        <f>INDEX('5. Registrere Transaksjoner'!$D$8:$D$1006,MATCH('Underlag HB'!A504,'5. Registrere Transaksjoner'!$B$8:$B$1006))</f>
        <v>0</v>
      </c>
      <c r="E504" s="72" t="str">
        <f>IFERROR(INDEX(Kontoplan!$E$6:$E$1048576,MATCH(B504,Kontoplan!$D$6:$D$125,0)),"")</f>
        <v/>
      </c>
      <c r="F504" s="308">
        <f>INDEX('5. Registrere Transaksjoner'!$E$8:$E$1006,MATCH('Underlag HB'!A504,'5. Registrere Transaksjoner'!$B$8:$B$1006,0))</f>
        <v>0</v>
      </c>
      <c r="G504" s="72">
        <f>INDEX('5. Registrere Transaksjoner'!$F$8:$F$1006,MATCH('Underlag HB'!A504,'5. Registrere Transaksjoner'!$B$8:$B$1006,0))</f>
        <v>0</v>
      </c>
      <c r="H504" s="309" t="str">
        <f t="shared" si="7"/>
        <v/>
      </c>
      <c r="I504" s="310">
        <f>INDEX('5. Registrere Transaksjoner'!$H$8:$H$1006,MATCH('Underlag HB'!A504,'5. Registrere Transaksjoner'!$B$8:$B$1006,0))</f>
        <v>0</v>
      </c>
      <c r="J504" s="72"/>
      <c r="K504" s="72"/>
    </row>
    <row r="505" spans="1:11" x14ac:dyDescent="0.25">
      <c r="A505" s="116">
        <f>'5. Registrere Transaksjoner'!B511</f>
        <v>504</v>
      </c>
      <c r="B505" s="72">
        <f>INDEX('5. Registrere Transaksjoner'!$I$8:$I$1006,MATCH('Underlag HB'!A505,'5. Registrere Transaksjoner'!$B$8:$B$1006))</f>
        <v>0</v>
      </c>
      <c r="C505" s="72">
        <f>INDEX('5. Registrere Transaksjoner'!$Q$8:$Q$1006,MATCH('Underlag HB'!A505,'5. Registrere Transaksjoner'!$B$8:$B$1006))</f>
        <v>0</v>
      </c>
      <c r="D505" s="307">
        <f>INDEX('5. Registrere Transaksjoner'!$D$8:$D$1006,MATCH('Underlag HB'!A505,'5. Registrere Transaksjoner'!$B$8:$B$1006))</f>
        <v>0</v>
      </c>
      <c r="E505" s="72" t="str">
        <f>IFERROR(INDEX(Kontoplan!$E$6:$E$1048576,MATCH(B505,Kontoplan!$D$6:$D$125,0)),"")</f>
        <v/>
      </c>
      <c r="F505" s="308">
        <f>INDEX('5. Registrere Transaksjoner'!$E$8:$E$1006,MATCH('Underlag HB'!A505,'5. Registrere Transaksjoner'!$B$8:$B$1006,0))</f>
        <v>0</v>
      </c>
      <c r="G505" s="72">
        <f>INDEX('5. Registrere Transaksjoner'!$F$8:$F$1006,MATCH('Underlag HB'!A505,'5. Registrere Transaksjoner'!$B$8:$B$1006,0))</f>
        <v>0</v>
      </c>
      <c r="H505" s="309" t="str">
        <f t="shared" si="7"/>
        <v/>
      </c>
      <c r="I505" s="310">
        <f>INDEX('5. Registrere Transaksjoner'!$H$8:$H$1006,MATCH('Underlag HB'!A505,'5. Registrere Transaksjoner'!$B$8:$B$1006,0))</f>
        <v>0</v>
      </c>
      <c r="J505" s="72"/>
      <c r="K505" s="72"/>
    </row>
    <row r="506" spans="1:11" x14ac:dyDescent="0.25">
      <c r="A506" s="116">
        <f>'5. Registrere Transaksjoner'!B512</f>
        <v>505</v>
      </c>
      <c r="B506" s="72">
        <f>INDEX('5. Registrere Transaksjoner'!$I$8:$I$1006,MATCH('Underlag HB'!A506,'5. Registrere Transaksjoner'!$B$8:$B$1006))</f>
        <v>0</v>
      </c>
      <c r="C506" s="72">
        <f>INDEX('5. Registrere Transaksjoner'!$Q$8:$Q$1006,MATCH('Underlag HB'!A506,'5. Registrere Transaksjoner'!$B$8:$B$1006))</f>
        <v>0</v>
      </c>
      <c r="D506" s="307">
        <f>INDEX('5. Registrere Transaksjoner'!$D$8:$D$1006,MATCH('Underlag HB'!A506,'5. Registrere Transaksjoner'!$B$8:$B$1006))</f>
        <v>0</v>
      </c>
      <c r="E506" s="72" t="str">
        <f>IFERROR(INDEX(Kontoplan!$E$6:$E$1048576,MATCH(B506,Kontoplan!$D$6:$D$125,0)),"")</f>
        <v/>
      </c>
      <c r="F506" s="308">
        <f>INDEX('5. Registrere Transaksjoner'!$E$8:$E$1006,MATCH('Underlag HB'!A506,'5. Registrere Transaksjoner'!$B$8:$B$1006,0))</f>
        <v>0</v>
      </c>
      <c r="G506" s="72">
        <f>INDEX('5. Registrere Transaksjoner'!$F$8:$F$1006,MATCH('Underlag HB'!A506,'5. Registrere Transaksjoner'!$B$8:$B$1006,0))</f>
        <v>0</v>
      </c>
      <c r="H506" s="309" t="str">
        <f t="shared" si="7"/>
        <v/>
      </c>
      <c r="I506" s="310">
        <f>INDEX('5. Registrere Transaksjoner'!$H$8:$H$1006,MATCH('Underlag HB'!A506,'5. Registrere Transaksjoner'!$B$8:$B$1006,0))</f>
        <v>0</v>
      </c>
      <c r="J506" s="72"/>
      <c r="K506" s="72"/>
    </row>
    <row r="507" spans="1:11" x14ac:dyDescent="0.25">
      <c r="A507" s="116">
        <f>'5. Registrere Transaksjoner'!B513</f>
        <v>506</v>
      </c>
      <c r="B507" s="72">
        <f>INDEX('5. Registrere Transaksjoner'!$I$8:$I$1006,MATCH('Underlag HB'!A507,'5. Registrere Transaksjoner'!$B$8:$B$1006))</f>
        <v>0</v>
      </c>
      <c r="C507" s="72">
        <f>INDEX('5. Registrere Transaksjoner'!$Q$8:$Q$1006,MATCH('Underlag HB'!A507,'5. Registrere Transaksjoner'!$B$8:$B$1006))</f>
        <v>0</v>
      </c>
      <c r="D507" s="307">
        <f>INDEX('5. Registrere Transaksjoner'!$D$8:$D$1006,MATCH('Underlag HB'!A507,'5. Registrere Transaksjoner'!$B$8:$B$1006))</f>
        <v>0</v>
      </c>
      <c r="E507" s="72" t="str">
        <f>IFERROR(INDEX(Kontoplan!$E$6:$E$1048576,MATCH(B507,Kontoplan!$D$6:$D$125,0)),"")</f>
        <v/>
      </c>
      <c r="F507" s="308">
        <f>INDEX('5. Registrere Transaksjoner'!$E$8:$E$1006,MATCH('Underlag HB'!A507,'5. Registrere Transaksjoner'!$B$8:$B$1006,0))</f>
        <v>0</v>
      </c>
      <c r="G507" s="72">
        <f>INDEX('5. Registrere Transaksjoner'!$F$8:$F$1006,MATCH('Underlag HB'!A507,'5. Registrere Transaksjoner'!$B$8:$B$1006,0))</f>
        <v>0</v>
      </c>
      <c r="H507" s="309" t="str">
        <f t="shared" si="7"/>
        <v/>
      </c>
      <c r="I507" s="310">
        <f>INDEX('5. Registrere Transaksjoner'!$H$8:$H$1006,MATCH('Underlag HB'!A507,'5. Registrere Transaksjoner'!$B$8:$B$1006,0))</f>
        <v>0</v>
      </c>
      <c r="J507" s="72"/>
      <c r="K507" s="72"/>
    </row>
    <row r="508" spans="1:11" x14ac:dyDescent="0.25">
      <c r="A508" s="116">
        <f>'5. Registrere Transaksjoner'!B514</f>
        <v>507</v>
      </c>
      <c r="B508" s="72">
        <f>INDEX('5. Registrere Transaksjoner'!$I$8:$I$1006,MATCH('Underlag HB'!A508,'5. Registrere Transaksjoner'!$B$8:$B$1006))</f>
        <v>0</v>
      </c>
      <c r="C508" s="72">
        <f>INDEX('5. Registrere Transaksjoner'!$Q$8:$Q$1006,MATCH('Underlag HB'!A508,'5. Registrere Transaksjoner'!$B$8:$B$1006))</f>
        <v>0</v>
      </c>
      <c r="D508" s="307">
        <f>INDEX('5. Registrere Transaksjoner'!$D$8:$D$1006,MATCH('Underlag HB'!A508,'5. Registrere Transaksjoner'!$B$8:$B$1006))</f>
        <v>0</v>
      </c>
      <c r="E508" s="72" t="str">
        <f>IFERROR(INDEX(Kontoplan!$E$6:$E$1048576,MATCH(B508,Kontoplan!$D$6:$D$125,0)),"")</f>
        <v/>
      </c>
      <c r="F508" s="308">
        <f>INDEX('5. Registrere Transaksjoner'!$E$8:$E$1006,MATCH('Underlag HB'!A508,'5. Registrere Transaksjoner'!$B$8:$B$1006,0))</f>
        <v>0</v>
      </c>
      <c r="G508" s="72">
        <f>INDEX('5. Registrere Transaksjoner'!$F$8:$F$1006,MATCH('Underlag HB'!A508,'5. Registrere Transaksjoner'!$B$8:$B$1006,0))</f>
        <v>0</v>
      </c>
      <c r="H508" s="309" t="str">
        <f t="shared" si="7"/>
        <v/>
      </c>
      <c r="I508" s="310">
        <f>INDEX('5. Registrere Transaksjoner'!$H$8:$H$1006,MATCH('Underlag HB'!A508,'5. Registrere Transaksjoner'!$B$8:$B$1006,0))</f>
        <v>0</v>
      </c>
      <c r="J508" s="72"/>
      <c r="K508" s="72"/>
    </row>
    <row r="509" spans="1:11" x14ac:dyDescent="0.25">
      <c r="A509" s="116">
        <f>'5. Registrere Transaksjoner'!B515</f>
        <v>508</v>
      </c>
      <c r="B509" s="72">
        <f>INDEX('5. Registrere Transaksjoner'!$I$8:$I$1006,MATCH('Underlag HB'!A509,'5. Registrere Transaksjoner'!$B$8:$B$1006))</f>
        <v>0</v>
      </c>
      <c r="C509" s="72">
        <f>INDEX('5. Registrere Transaksjoner'!$Q$8:$Q$1006,MATCH('Underlag HB'!A509,'5. Registrere Transaksjoner'!$B$8:$B$1006))</f>
        <v>0</v>
      </c>
      <c r="D509" s="307">
        <f>INDEX('5. Registrere Transaksjoner'!$D$8:$D$1006,MATCH('Underlag HB'!A509,'5. Registrere Transaksjoner'!$B$8:$B$1006))</f>
        <v>0</v>
      </c>
      <c r="E509" s="72" t="str">
        <f>IFERROR(INDEX(Kontoplan!$E$6:$E$1048576,MATCH(B509,Kontoplan!$D$6:$D$125,0)),"")</f>
        <v/>
      </c>
      <c r="F509" s="308">
        <f>INDEX('5. Registrere Transaksjoner'!$E$8:$E$1006,MATCH('Underlag HB'!A509,'5. Registrere Transaksjoner'!$B$8:$B$1006,0))</f>
        <v>0</v>
      </c>
      <c r="G509" s="72">
        <f>INDEX('5. Registrere Transaksjoner'!$F$8:$F$1006,MATCH('Underlag HB'!A509,'5. Registrere Transaksjoner'!$B$8:$B$1006,0))</f>
        <v>0</v>
      </c>
      <c r="H509" s="309" t="str">
        <f t="shared" si="7"/>
        <v/>
      </c>
      <c r="I509" s="310">
        <f>INDEX('5. Registrere Transaksjoner'!$H$8:$H$1006,MATCH('Underlag HB'!A509,'5. Registrere Transaksjoner'!$B$8:$B$1006,0))</f>
        <v>0</v>
      </c>
      <c r="J509" s="72"/>
      <c r="K509" s="72"/>
    </row>
    <row r="510" spans="1:11" x14ac:dyDescent="0.25">
      <c r="A510" s="116">
        <f>'5. Registrere Transaksjoner'!B516</f>
        <v>509</v>
      </c>
      <c r="B510" s="72">
        <f>INDEX('5. Registrere Transaksjoner'!$I$8:$I$1006,MATCH('Underlag HB'!A510,'5. Registrere Transaksjoner'!$B$8:$B$1006))</f>
        <v>0</v>
      </c>
      <c r="C510" s="72">
        <f>INDEX('5. Registrere Transaksjoner'!$Q$8:$Q$1006,MATCH('Underlag HB'!A510,'5. Registrere Transaksjoner'!$B$8:$B$1006))</f>
        <v>0</v>
      </c>
      <c r="D510" s="307">
        <f>INDEX('5. Registrere Transaksjoner'!$D$8:$D$1006,MATCH('Underlag HB'!A510,'5. Registrere Transaksjoner'!$B$8:$B$1006))</f>
        <v>0</v>
      </c>
      <c r="E510" s="72" t="str">
        <f>IFERROR(INDEX(Kontoplan!$E$6:$E$1048576,MATCH(B510,Kontoplan!$D$6:$D$125,0)),"")</f>
        <v/>
      </c>
      <c r="F510" s="308">
        <f>INDEX('5. Registrere Transaksjoner'!$E$8:$E$1006,MATCH('Underlag HB'!A510,'5. Registrere Transaksjoner'!$B$8:$B$1006,0))</f>
        <v>0</v>
      </c>
      <c r="G510" s="72">
        <f>INDEX('5. Registrere Transaksjoner'!$F$8:$F$1006,MATCH('Underlag HB'!A510,'5. Registrere Transaksjoner'!$B$8:$B$1006,0))</f>
        <v>0</v>
      </c>
      <c r="H510" s="309" t="str">
        <f t="shared" si="7"/>
        <v/>
      </c>
      <c r="I510" s="310">
        <f>INDEX('5. Registrere Transaksjoner'!$H$8:$H$1006,MATCH('Underlag HB'!A510,'5. Registrere Transaksjoner'!$B$8:$B$1006,0))</f>
        <v>0</v>
      </c>
      <c r="J510" s="72"/>
      <c r="K510" s="72"/>
    </row>
    <row r="511" spans="1:11" x14ac:dyDescent="0.25">
      <c r="A511" s="116">
        <f>'5. Registrere Transaksjoner'!B517</f>
        <v>510</v>
      </c>
      <c r="B511" s="72">
        <f>INDEX('5. Registrere Transaksjoner'!$I$8:$I$1006,MATCH('Underlag HB'!A511,'5. Registrere Transaksjoner'!$B$8:$B$1006))</f>
        <v>0</v>
      </c>
      <c r="C511" s="72">
        <f>INDEX('5. Registrere Transaksjoner'!$Q$8:$Q$1006,MATCH('Underlag HB'!A511,'5. Registrere Transaksjoner'!$B$8:$B$1006))</f>
        <v>0</v>
      </c>
      <c r="D511" s="307">
        <f>INDEX('5. Registrere Transaksjoner'!$D$8:$D$1006,MATCH('Underlag HB'!A511,'5. Registrere Transaksjoner'!$B$8:$B$1006))</f>
        <v>0</v>
      </c>
      <c r="E511" s="72" t="str">
        <f>IFERROR(INDEX(Kontoplan!$E$6:$E$1048576,MATCH(B511,Kontoplan!$D$6:$D$125,0)),"")</f>
        <v/>
      </c>
      <c r="F511" s="308">
        <f>INDEX('5. Registrere Transaksjoner'!$E$8:$E$1006,MATCH('Underlag HB'!A511,'5. Registrere Transaksjoner'!$B$8:$B$1006,0))</f>
        <v>0</v>
      </c>
      <c r="G511" s="72">
        <f>INDEX('5. Registrere Transaksjoner'!$F$8:$F$1006,MATCH('Underlag HB'!A511,'5. Registrere Transaksjoner'!$B$8:$B$1006,0))</f>
        <v>0</v>
      </c>
      <c r="H511" s="309" t="str">
        <f t="shared" si="7"/>
        <v/>
      </c>
      <c r="I511" s="310">
        <f>INDEX('5. Registrere Transaksjoner'!$H$8:$H$1006,MATCH('Underlag HB'!A511,'5. Registrere Transaksjoner'!$B$8:$B$1006,0))</f>
        <v>0</v>
      </c>
      <c r="J511" s="72"/>
      <c r="K511" s="72"/>
    </row>
    <row r="512" spans="1:11" x14ac:dyDescent="0.25">
      <c r="A512" s="116">
        <f>'5. Registrere Transaksjoner'!B518</f>
        <v>511</v>
      </c>
      <c r="B512" s="72">
        <f>INDEX('5. Registrere Transaksjoner'!$I$8:$I$1006,MATCH('Underlag HB'!A512,'5. Registrere Transaksjoner'!$B$8:$B$1006))</f>
        <v>0</v>
      </c>
      <c r="C512" s="72">
        <f>INDEX('5. Registrere Transaksjoner'!$Q$8:$Q$1006,MATCH('Underlag HB'!A512,'5. Registrere Transaksjoner'!$B$8:$B$1006))</f>
        <v>0</v>
      </c>
      <c r="D512" s="307">
        <f>INDEX('5. Registrere Transaksjoner'!$D$8:$D$1006,MATCH('Underlag HB'!A512,'5. Registrere Transaksjoner'!$B$8:$B$1006))</f>
        <v>0</v>
      </c>
      <c r="E512" s="72" t="str">
        <f>IFERROR(INDEX(Kontoplan!$E$6:$E$1048576,MATCH(B512,Kontoplan!$D$6:$D$125,0)),"")</f>
        <v/>
      </c>
      <c r="F512" s="308">
        <f>INDEX('5. Registrere Transaksjoner'!$E$8:$E$1006,MATCH('Underlag HB'!A512,'5. Registrere Transaksjoner'!$B$8:$B$1006,0))</f>
        <v>0</v>
      </c>
      <c r="G512" s="72">
        <f>INDEX('5. Registrere Transaksjoner'!$F$8:$F$1006,MATCH('Underlag HB'!A512,'5. Registrere Transaksjoner'!$B$8:$B$1006,0))</f>
        <v>0</v>
      </c>
      <c r="H512" s="309" t="str">
        <f t="shared" si="7"/>
        <v/>
      </c>
      <c r="I512" s="310">
        <f>INDEX('5. Registrere Transaksjoner'!$H$8:$H$1006,MATCH('Underlag HB'!A512,'5. Registrere Transaksjoner'!$B$8:$B$1006,0))</f>
        <v>0</v>
      </c>
      <c r="J512" s="72"/>
      <c r="K512" s="72"/>
    </row>
    <row r="513" spans="1:11" x14ac:dyDescent="0.25">
      <c r="A513" s="116">
        <f>'5. Registrere Transaksjoner'!B519</f>
        <v>512</v>
      </c>
      <c r="B513" s="72">
        <f>INDEX('5. Registrere Transaksjoner'!$I$8:$I$1006,MATCH('Underlag HB'!A513,'5. Registrere Transaksjoner'!$B$8:$B$1006))</f>
        <v>0</v>
      </c>
      <c r="C513" s="72">
        <f>INDEX('5. Registrere Transaksjoner'!$Q$8:$Q$1006,MATCH('Underlag HB'!A513,'5. Registrere Transaksjoner'!$B$8:$B$1006))</f>
        <v>0</v>
      </c>
      <c r="D513" s="307">
        <f>INDEX('5. Registrere Transaksjoner'!$D$8:$D$1006,MATCH('Underlag HB'!A513,'5. Registrere Transaksjoner'!$B$8:$B$1006))</f>
        <v>0</v>
      </c>
      <c r="E513" s="72" t="str">
        <f>IFERROR(INDEX(Kontoplan!$E$6:$E$1048576,MATCH(B513,Kontoplan!$D$6:$D$125,0)),"")</f>
        <v/>
      </c>
      <c r="F513" s="308">
        <f>INDEX('5. Registrere Transaksjoner'!$E$8:$E$1006,MATCH('Underlag HB'!A513,'5. Registrere Transaksjoner'!$B$8:$B$1006,0))</f>
        <v>0</v>
      </c>
      <c r="G513" s="72">
        <f>INDEX('5. Registrere Transaksjoner'!$F$8:$F$1006,MATCH('Underlag HB'!A513,'5. Registrere Transaksjoner'!$B$8:$B$1006,0))</f>
        <v>0</v>
      </c>
      <c r="H513" s="309" t="str">
        <f t="shared" si="7"/>
        <v/>
      </c>
      <c r="I513" s="310">
        <f>INDEX('5. Registrere Transaksjoner'!$H$8:$H$1006,MATCH('Underlag HB'!A513,'5. Registrere Transaksjoner'!$B$8:$B$1006,0))</f>
        <v>0</v>
      </c>
      <c r="J513" s="72"/>
      <c r="K513" s="72"/>
    </row>
    <row r="514" spans="1:11" x14ac:dyDescent="0.25">
      <c r="A514" s="116">
        <f>'5. Registrere Transaksjoner'!B520</f>
        <v>513</v>
      </c>
      <c r="B514" s="72">
        <f>INDEX('5. Registrere Transaksjoner'!$I$8:$I$1006,MATCH('Underlag HB'!A514,'5. Registrere Transaksjoner'!$B$8:$B$1006))</f>
        <v>0</v>
      </c>
      <c r="C514" s="72">
        <f>INDEX('5. Registrere Transaksjoner'!$Q$8:$Q$1006,MATCH('Underlag HB'!A514,'5. Registrere Transaksjoner'!$B$8:$B$1006))</f>
        <v>0</v>
      </c>
      <c r="D514" s="307">
        <f>INDEX('5. Registrere Transaksjoner'!$D$8:$D$1006,MATCH('Underlag HB'!A514,'5. Registrere Transaksjoner'!$B$8:$B$1006))</f>
        <v>0</v>
      </c>
      <c r="E514" s="72" t="str">
        <f>IFERROR(INDEX(Kontoplan!$E$6:$E$1048576,MATCH(B514,Kontoplan!$D$6:$D$125,0)),"")</f>
        <v/>
      </c>
      <c r="F514" s="308">
        <f>INDEX('5. Registrere Transaksjoner'!$E$8:$E$1006,MATCH('Underlag HB'!A514,'5. Registrere Transaksjoner'!$B$8:$B$1006,0))</f>
        <v>0</v>
      </c>
      <c r="G514" s="72">
        <f>INDEX('5. Registrere Transaksjoner'!$F$8:$F$1006,MATCH('Underlag HB'!A514,'5. Registrere Transaksjoner'!$B$8:$B$1006,0))</f>
        <v>0</v>
      </c>
      <c r="H514" s="309" t="str">
        <f t="shared" si="7"/>
        <v/>
      </c>
      <c r="I514" s="310">
        <f>INDEX('5. Registrere Transaksjoner'!$H$8:$H$1006,MATCH('Underlag HB'!A514,'5. Registrere Transaksjoner'!$B$8:$B$1006,0))</f>
        <v>0</v>
      </c>
      <c r="J514" s="72"/>
      <c r="K514" s="72"/>
    </row>
    <row r="515" spans="1:11" x14ac:dyDescent="0.25">
      <c r="A515" s="116">
        <f>'5. Registrere Transaksjoner'!B521</f>
        <v>514</v>
      </c>
      <c r="B515" s="72">
        <f>INDEX('5. Registrere Transaksjoner'!$I$8:$I$1006,MATCH('Underlag HB'!A515,'5. Registrere Transaksjoner'!$B$8:$B$1006))</f>
        <v>0</v>
      </c>
      <c r="C515" s="72">
        <f>INDEX('5. Registrere Transaksjoner'!$Q$8:$Q$1006,MATCH('Underlag HB'!A515,'5. Registrere Transaksjoner'!$B$8:$B$1006))</f>
        <v>0</v>
      </c>
      <c r="D515" s="307">
        <f>INDEX('5. Registrere Transaksjoner'!$D$8:$D$1006,MATCH('Underlag HB'!A515,'5. Registrere Transaksjoner'!$B$8:$B$1006))</f>
        <v>0</v>
      </c>
      <c r="E515" s="72" t="str">
        <f>IFERROR(INDEX(Kontoplan!$E$6:$E$1048576,MATCH(B515,Kontoplan!$D$6:$D$125,0)),"")</f>
        <v/>
      </c>
      <c r="F515" s="308">
        <f>INDEX('5. Registrere Transaksjoner'!$E$8:$E$1006,MATCH('Underlag HB'!A515,'5. Registrere Transaksjoner'!$B$8:$B$1006,0))</f>
        <v>0</v>
      </c>
      <c r="G515" s="72">
        <f>INDEX('5. Registrere Transaksjoner'!$F$8:$F$1006,MATCH('Underlag HB'!A515,'5. Registrere Transaksjoner'!$B$8:$B$1006,0))</f>
        <v>0</v>
      </c>
      <c r="H515" s="309" t="str">
        <f t="shared" ref="H515:H578" si="8">IF(I515=0,"",I515)</f>
        <v/>
      </c>
      <c r="I515" s="310">
        <f>INDEX('5. Registrere Transaksjoner'!$H$8:$H$1006,MATCH('Underlag HB'!A515,'5. Registrere Transaksjoner'!$B$8:$B$1006,0))</f>
        <v>0</v>
      </c>
      <c r="J515" s="72"/>
      <c r="K515" s="72"/>
    </row>
    <row r="516" spans="1:11" x14ac:dyDescent="0.25">
      <c r="A516" s="116">
        <f>'5. Registrere Transaksjoner'!B522</f>
        <v>515</v>
      </c>
      <c r="B516" s="72">
        <f>INDEX('5. Registrere Transaksjoner'!$I$8:$I$1006,MATCH('Underlag HB'!A516,'5. Registrere Transaksjoner'!$B$8:$B$1006))</f>
        <v>0</v>
      </c>
      <c r="C516" s="72">
        <f>INDEX('5. Registrere Transaksjoner'!$Q$8:$Q$1006,MATCH('Underlag HB'!A516,'5. Registrere Transaksjoner'!$B$8:$B$1006))</f>
        <v>0</v>
      </c>
      <c r="D516" s="307">
        <f>INDEX('5. Registrere Transaksjoner'!$D$8:$D$1006,MATCH('Underlag HB'!A516,'5. Registrere Transaksjoner'!$B$8:$B$1006))</f>
        <v>0</v>
      </c>
      <c r="E516" s="72" t="str">
        <f>IFERROR(INDEX(Kontoplan!$E$6:$E$1048576,MATCH(B516,Kontoplan!$D$6:$D$125,0)),"")</f>
        <v/>
      </c>
      <c r="F516" s="308">
        <f>INDEX('5. Registrere Transaksjoner'!$E$8:$E$1006,MATCH('Underlag HB'!A516,'5. Registrere Transaksjoner'!$B$8:$B$1006,0))</f>
        <v>0</v>
      </c>
      <c r="G516" s="72">
        <f>INDEX('5. Registrere Transaksjoner'!$F$8:$F$1006,MATCH('Underlag HB'!A516,'5. Registrere Transaksjoner'!$B$8:$B$1006,0))</f>
        <v>0</v>
      </c>
      <c r="H516" s="309" t="str">
        <f t="shared" si="8"/>
        <v/>
      </c>
      <c r="I516" s="310">
        <f>INDEX('5. Registrere Transaksjoner'!$H$8:$H$1006,MATCH('Underlag HB'!A516,'5. Registrere Transaksjoner'!$B$8:$B$1006,0))</f>
        <v>0</v>
      </c>
      <c r="J516" s="72"/>
      <c r="K516" s="72"/>
    </row>
    <row r="517" spans="1:11" x14ac:dyDescent="0.25">
      <c r="A517" s="116">
        <f>'5. Registrere Transaksjoner'!B523</f>
        <v>516</v>
      </c>
      <c r="B517" s="72">
        <f>INDEX('5. Registrere Transaksjoner'!$I$8:$I$1006,MATCH('Underlag HB'!A517,'5. Registrere Transaksjoner'!$B$8:$B$1006))</f>
        <v>0</v>
      </c>
      <c r="C517" s="72">
        <f>INDEX('5. Registrere Transaksjoner'!$Q$8:$Q$1006,MATCH('Underlag HB'!A517,'5. Registrere Transaksjoner'!$B$8:$B$1006))</f>
        <v>0</v>
      </c>
      <c r="D517" s="307">
        <f>INDEX('5. Registrere Transaksjoner'!$D$8:$D$1006,MATCH('Underlag HB'!A517,'5. Registrere Transaksjoner'!$B$8:$B$1006))</f>
        <v>0</v>
      </c>
      <c r="E517" s="72" t="str">
        <f>IFERROR(INDEX(Kontoplan!$E$6:$E$1048576,MATCH(B517,Kontoplan!$D$6:$D$125,0)),"")</f>
        <v/>
      </c>
      <c r="F517" s="308">
        <f>INDEX('5. Registrere Transaksjoner'!$E$8:$E$1006,MATCH('Underlag HB'!A517,'5. Registrere Transaksjoner'!$B$8:$B$1006,0))</f>
        <v>0</v>
      </c>
      <c r="G517" s="72">
        <f>INDEX('5. Registrere Transaksjoner'!$F$8:$F$1006,MATCH('Underlag HB'!A517,'5. Registrere Transaksjoner'!$B$8:$B$1006,0))</f>
        <v>0</v>
      </c>
      <c r="H517" s="309" t="str">
        <f t="shared" si="8"/>
        <v/>
      </c>
      <c r="I517" s="310">
        <f>INDEX('5. Registrere Transaksjoner'!$H$8:$H$1006,MATCH('Underlag HB'!A517,'5. Registrere Transaksjoner'!$B$8:$B$1006,0))</f>
        <v>0</v>
      </c>
      <c r="J517" s="72"/>
      <c r="K517" s="72"/>
    </row>
    <row r="518" spans="1:11" x14ac:dyDescent="0.25">
      <c r="A518" s="116">
        <f>'5. Registrere Transaksjoner'!B524</f>
        <v>517</v>
      </c>
      <c r="B518" s="72">
        <f>INDEX('5. Registrere Transaksjoner'!$I$8:$I$1006,MATCH('Underlag HB'!A518,'5. Registrere Transaksjoner'!$B$8:$B$1006))</f>
        <v>0</v>
      </c>
      <c r="C518" s="72">
        <f>INDEX('5. Registrere Transaksjoner'!$Q$8:$Q$1006,MATCH('Underlag HB'!A518,'5. Registrere Transaksjoner'!$B$8:$B$1006))</f>
        <v>0</v>
      </c>
      <c r="D518" s="307">
        <f>INDEX('5. Registrere Transaksjoner'!$D$8:$D$1006,MATCH('Underlag HB'!A518,'5. Registrere Transaksjoner'!$B$8:$B$1006))</f>
        <v>0</v>
      </c>
      <c r="E518" s="72" t="str">
        <f>IFERROR(INDEX(Kontoplan!$E$6:$E$1048576,MATCH(B518,Kontoplan!$D$6:$D$125,0)),"")</f>
        <v/>
      </c>
      <c r="F518" s="308">
        <f>INDEX('5. Registrere Transaksjoner'!$E$8:$E$1006,MATCH('Underlag HB'!A518,'5. Registrere Transaksjoner'!$B$8:$B$1006,0))</f>
        <v>0</v>
      </c>
      <c r="G518" s="72">
        <f>INDEX('5. Registrere Transaksjoner'!$F$8:$F$1006,MATCH('Underlag HB'!A518,'5. Registrere Transaksjoner'!$B$8:$B$1006,0))</f>
        <v>0</v>
      </c>
      <c r="H518" s="309" t="str">
        <f t="shared" si="8"/>
        <v/>
      </c>
      <c r="I518" s="310">
        <f>INDEX('5. Registrere Transaksjoner'!$H$8:$H$1006,MATCH('Underlag HB'!A518,'5. Registrere Transaksjoner'!$B$8:$B$1006,0))</f>
        <v>0</v>
      </c>
      <c r="J518" s="72"/>
      <c r="K518" s="72"/>
    </row>
    <row r="519" spans="1:11" x14ac:dyDescent="0.25">
      <c r="A519" s="116">
        <f>'5. Registrere Transaksjoner'!B525</f>
        <v>518</v>
      </c>
      <c r="B519" s="72">
        <f>INDEX('5. Registrere Transaksjoner'!$I$8:$I$1006,MATCH('Underlag HB'!A519,'5. Registrere Transaksjoner'!$B$8:$B$1006))</f>
        <v>0</v>
      </c>
      <c r="C519" s="72">
        <f>INDEX('5. Registrere Transaksjoner'!$Q$8:$Q$1006,MATCH('Underlag HB'!A519,'5. Registrere Transaksjoner'!$B$8:$B$1006))</f>
        <v>0</v>
      </c>
      <c r="D519" s="307">
        <f>INDEX('5. Registrere Transaksjoner'!$D$8:$D$1006,MATCH('Underlag HB'!A519,'5. Registrere Transaksjoner'!$B$8:$B$1006))</f>
        <v>0</v>
      </c>
      <c r="E519" s="72" t="str">
        <f>IFERROR(INDEX(Kontoplan!$E$6:$E$1048576,MATCH(B519,Kontoplan!$D$6:$D$125,0)),"")</f>
        <v/>
      </c>
      <c r="F519" s="308">
        <f>INDEX('5. Registrere Transaksjoner'!$E$8:$E$1006,MATCH('Underlag HB'!A519,'5. Registrere Transaksjoner'!$B$8:$B$1006,0))</f>
        <v>0</v>
      </c>
      <c r="G519" s="72">
        <f>INDEX('5. Registrere Transaksjoner'!$F$8:$F$1006,MATCH('Underlag HB'!A519,'5. Registrere Transaksjoner'!$B$8:$B$1006,0))</f>
        <v>0</v>
      </c>
      <c r="H519" s="309" t="str">
        <f t="shared" si="8"/>
        <v/>
      </c>
      <c r="I519" s="310">
        <f>INDEX('5. Registrere Transaksjoner'!$H$8:$H$1006,MATCH('Underlag HB'!A519,'5. Registrere Transaksjoner'!$B$8:$B$1006,0))</f>
        <v>0</v>
      </c>
      <c r="J519" s="72"/>
      <c r="K519" s="72"/>
    </row>
    <row r="520" spans="1:11" x14ac:dyDescent="0.25">
      <c r="A520" s="116">
        <f>'5. Registrere Transaksjoner'!B526</f>
        <v>519</v>
      </c>
      <c r="B520" s="72">
        <f>INDEX('5. Registrere Transaksjoner'!$I$8:$I$1006,MATCH('Underlag HB'!A520,'5. Registrere Transaksjoner'!$B$8:$B$1006))</f>
        <v>0</v>
      </c>
      <c r="C520" s="72">
        <f>INDEX('5. Registrere Transaksjoner'!$Q$8:$Q$1006,MATCH('Underlag HB'!A520,'5. Registrere Transaksjoner'!$B$8:$B$1006))</f>
        <v>0</v>
      </c>
      <c r="D520" s="307">
        <f>INDEX('5. Registrere Transaksjoner'!$D$8:$D$1006,MATCH('Underlag HB'!A520,'5. Registrere Transaksjoner'!$B$8:$B$1006))</f>
        <v>0</v>
      </c>
      <c r="E520" s="72" t="str">
        <f>IFERROR(INDEX(Kontoplan!$E$6:$E$1048576,MATCH(B520,Kontoplan!$D$6:$D$125,0)),"")</f>
        <v/>
      </c>
      <c r="F520" s="308">
        <f>INDEX('5. Registrere Transaksjoner'!$E$8:$E$1006,MATCH('Underlag HB'!A520,'5. Registrere Transaksjoner'!$B$8:$B$1006,0))</f>
        <v>0</v>
      </c>
      <c r="G520" s="72">
        <f>INDEX('5. Registrere Transaksjoner'!$F$8:$F$1006,MATCH('Underlag HB'!A520,'5. Registrere Transaksjoner'!$B$8:$B$1006,0))</f>
        <v>0</v>
      </c>
      <c r="H520" s="309" t="str">
        <f t="shared" si="8"/>
        <v/>
      </c>
      <c r="I520" s="310">
        <f>INDEX('5. Registrere Transaksjoner'!$H$8:$H$1006,MATCH('Underlag HB'!A520,'5. Registrere Transaksjoner'!$B$8:$B$1006,0))</f>
        <v>0</v>
      </c>
      <c r="J520" s="72"/>
      <c r="K520" s="72"/>
    </row>
    <row r="521" spans="1:11" x14ac:dyDescent="0.25">
      <c r="A521" s="116">
        <f>'5. Registrere Transaksjoner'!B527</f>
        <v>520</v>
      </c>
      <c r="B521" s="72">
        <f>INDEX('5. Registrere Transaksjoner'!$I$8:$I$1006,MATCH('Underlag HB'!A521,'5. Registrere Transaksjoner'!$B$8:$B$1006))</f>
        <v>0</v>
      </c>
      <c r="C521" s="72">
        <f>INDEX('5. Registrere Transaksjoner'!$Q$8:$Q$1006,MATCH('Underlag HB'!A521,'5. Registrere Transaksjoner'!$B$8:$B$1006))</f>
        <v>0</v>
      </c>
      <c r="D521" s="307">
        <f>INDEX('5. Registrere Transaksjoner'!$D$8:$D$1006,MATCH('Underlag HB'!A521,'5. Registrere Transaksjoner'!$B$8:$B$1006))</f>
        <v>0</v>
      </c>
      <c r="E521" s="72" t="str">
        <f>IFERROR(INDEX(Kontoplan!$E$6:$E$1048576,MATCH(B521,Kontoplan!$D$6:$D$125,0)),"")</f>
        <v/>
      </c>
      <c r="F521" s="308">
        <f>INDEX('5. Registrere Transaksjoner'!$E$8:$E$1006,MATCH('Underlag HB'!A521,'5. Registrere Transaksjoner'!$B$8:$B$1006,0))</f>
        <v>0</v>
      </c>
      <c r="G521" s="72">
        <f>INDEX('5. Registrere Transaksjoner'!$F$8:$F$1006,MATCH('Underlag HB'!A521,'5. Registrere Transaksjoner'!$B$8:$B$1006,0))</f>
        <v>0</v>
      </c>
      <c r="H521" s="309" t="str">
        <f t="shared" si="8"/>
        <v/>
      </c>
      <c r="I521" s="310">
        <f>INDEX('5. Registrere Transaksjoner'!$H$8:$H$1006,MATCH('Underlag HB'!A521,'5. Registrere Transaksjoner'!$B$8:$B$1006,0))</f>
        <v>0</v>
      </c>
      <c r="J521" s="72"/>
      <c r="K521" s="72"/>
    </row>
    <row r="522" spans="1:11" x14ac:dyDescent="0.25">
      <c r="A522" s="116">
        <f>'5. Registrere Transaksjoner'!B528</f>
        <v>521</v>
      </c>
      <c r="B522" s="72">
        <f>INDEX('5. Registrere Transaksjoner'!$I$8:$I$1006,MATCH('Underlag HB'!A522,'5. Registrere Transaksjoner'!$B$8:$B$1006))</f>
        <v>0</v>
      </c>
      <c r="C522" s="72">
        <f>INDEX('5. Registrere Transaksjoner'!$Q$8:$Q$1006,MATCH('Underlag HB'!A522,'5. Registrere Transaksjoner'!$B$8:$B$1006))</f>
        <v>0</v>
      </c>
      <c r="D522" s="307">
        <f>INDEX('5. Registrere Transaksjoner'!$D$8:$D$1006,MATCH('Underlag HB'!A522,'5. Registrere Transaksjoner'!$B$8:$B$1006))</f>
        <v>0</v>
      </c>
      <c r="E522" s="72" t="str">
        <f>IFERROR(INDEX(Kontoplan!$E$6:$E$1048576,MATCH(B522,Kontoplan!$D$6:$D$125,0)),"")</f>
        <v/>
      </c>
      <c r="F522" s="308">
        <f>INDEX('5. Registrere Transaksjoner'!$E$8:$E$1006,MATCH('Underlag HB'!A522,'5. Registrere Transaksjoner'!$B$8:$B$1006,0))</f>
        <v>0</v>
      </c>
      <c r="G522" s="72">
        <f>INDEX('5. Registrere Transaksjoner'!$F$8:$F$1006,MATCH('Underlag HB'!A522,'5. Registrere Transaksjoner'!$B$8:$B$1006,0))</f>
        <v>0</v>
      </c>
      <c r="H522" s="309" t="str">
        <f t="shared" si="8"/>
        <v/>
      </c>
      <c r="I522" s="310">
        <f>INDEX('5. Registrere Transaksjoner'!$H$8:$H$1006,MATCH('Underlag HB'!A522,'5. Registrere Transaksjoner'!$B$8:$B$1006,0))</f>
        <v>0</v>
      </c>
      <c r="J522" s="72"/>
      <c r="K522" s="72"/>
    </row>
    <row r="523" spans="1:11" x14ac:dyDescent="0.25">
      <c r="A523" s="116">
        <f>'5. Registrere Transaksjoner'!B529</f>
        <v>522</v>
      </c>
      <c r="B523" s="72">
        <f>INDEX('5. Registrere Transaksjoner'!$I$8:$I$1006,MATCH('Underlag HB'!A523,'5. Registrere Transaksjoner'!$B$8:$B$1006))</f>
        <v>0</v>
      </c>
      <c r="C523" s="72">
        <f>INDEX('5. Registrere Transaksjoner'!$Q$8:$Q$1006,MATCH('Underlag HB'!A523,'5. Registrere Transaksjoner'!$B$8:$B$1006))</f>
        <v>0</v>
      </c>
      <c r="D523" s="307">
        <f>INDEX('5. Registrere Transaksjoner'!$D$8:$D$1006,MATCH('Underlag HB'!A523,'5. Registrere Transaksjoner'!$B$8:$B$1006))</f>
        <v>0</v>
      </c>
      <c r="E523" s="72" t="str">
        <f>IFERROR(INDEX(Kontoplan!$E$6:$E$1048576,MATCH(B523,Kontoplan!$D$6:$D$125,0)),"")</f>
        <v/>
      </c>
      <c r="F523" s="308">
        <f>INDEX('5. Registrere Transaksjoner'!$E$8:$E$1006,MATCH('Underlag HB'!A523,'5. Registrere Transaksjoner'!$B$8:$B$1006,0))</f>
        <v>0</v>
      </c>
      <c r="G523" s="72">
        <f>INDEX('5. Registrere Transaksjoner'!$F$8:$F$1006,MATCH('Underlag HB'!A523,'5. Registrere Transaksjoner'!$B$8:$B$1006,0))</f>
        <v>0</v>
      </c>
      <c r="H523" s="309" t="str">
        <f t="shared" si="8"/>
        <v/>
      </c>
      <c r="I523" s="310">
        <f>INDEX('5. Registrere Transaksjoner'!$H$8:$H$1006,MATCH('Underlag HB'!A523,'5. Registrere Transaksjoner'!$B$8:$B$1006,0))</f>
        <v>0</v>
      </c>
      <c r="J523" s="72"/>
      <c r="K523" s="72"/>
    </row>
    <row r="524" spans="1:11" x14ac:dyDescent="0.25">
      <c r="A524" s="116">
        <f>'5. Registrere Transaksjoner'!B530</f>
        <v>523</v>
      </c>
      <c r="B524" s="72">
        <f>INDEX('5. Registrere Transaksjoner'!$I$8:$I$1006,MATCH('Underlag HB'!A524,'5. Registrere Transaksjoner'!$B$8:$B$1006))</f>
        <v>0</v>
      </c>
      <c r="C524" s="72">
        <f>INDEX('5. Registrere Transaksjoner'!$Q$8:$Q$1006,MATCH('Underlag HB'!A524,'5. Registrere Transaksjoner'!$B$8:$B$1006))</f>
        <v>0</v>
      </c>
      <c r="D524" s="307">
        <f>INDEX('5. Registrere Transaksjoner'!$D$8:$D$1006,MATCH('Underlag HB'!A524,'5. Registrere Transaksjoner'!$B$8:$B$1006))</f>
        <v>0</v>
      </c>
      <c r="E524" s="72" t="str">
        <f>IFERROR(INDEX(Kontoplan!$E$6:$E$1048576,MATCH(B524,Kontoplan!$D$6:$D$125,0)),"")</f>
        <v/>
      </c>
      <c r="F524" s="308">
        <f>INDEX('5. Registrere Transaksjoner'!$E$8:$E$1006,MATCH('Underlag HB'!A524,'5. Registrere Transaksjoner'!$B$8:$B$1006,0))</f>
        <v>0</v>
      </c>
      <c r="G524" s="72">
        <f>INDEX('5. Registrere Transaksjoner'!$F$8:$F$1006,MATCH('Underlag HB'!A524,'5. Registrere Transaksjoner'!$B$8:$B$1006,0))</f>
        <v>0</v>
      </c>
      <c r="H524" s="309" t="str">
        <f t="shared" si="8"/>
        <v/>
      </c>
      <c r="I524" s="310">
        <f>INDEX('5. Registrere Transaksjoner'!$H$8:$H$1006,MATCH('Underlag HB'!A524,'5. Registrere Transaksjoner'!$B$8:$B$1006,0))</f>
        <v>0</v>
      </c>
      <c r="J524" s="72"/>
      <c r="K524" s="72"/>
    </row>
    <row r="525" spans="1:11" x14ac:dyDescent="0.25">
      <c r="A525" s="116">
        <f>'5. Registrere Transaksjoner'!B531</f>
        <v>524</v>
      </c>
      <c r="B525" s="72">
        <f>INDEX('5. Registrere Transaksjoner'!$I$8:$I$1006,MATCH('Underlag HB'!A525,'5. Registrere Transaksjoner'!$B$8:$B$1006))</f>
        <v>0</v>
      </c>
      <c r="C525" s="72">
        <f>INDEX('5. Registrere Transaksjoner'!$Q$8:$Q$1006,MATCH('Underlag HB'!A525,'5. Registrere Transaksjoner'!$B$8:$B$1006))</f>
        <v>0</v>
      </c>
      <c r="D525" s="307">
        <f>INDEX('5. Registrere Transaksjoner'!$D$8:$D$1006,MATCH('Underlag HB'!A525,'5. Registrere Transaksjoner'!$B$8:$B$1006))</f>
        <v>0</v>
      </c>
      <c r="E525" s="72" t="str">
        <f>IFERROR(INDEX(Kontoplan!$E$6:$E$1048576,MATCH(B525,Kontoplan!$D$6:$D$125,0)),"")</f>
        <v/>
      </c>
      <c r="F525" s="308">
        <f>INDEX('5. Registrere Transaksjoner'!$E$8:$E$1006,MATCH('Underlag HB'!A525,'5. Registrere Transaksjoner'!$B$8:$B$1006,0))</f>
        <v>0</v>
      </c>
      <c r="G525" s="72">
        <f>INDEX('5. Registrere Transaksjoner'!$F$8:$F$1006,MATCH('Underlag HB'!A525,'5. Registrere Transaksjoner'!$B$8:$B$1006,0))</f>
        <v>0</v>
      </c>
      <c r="H525" s="309" t="str">
        <f t="shared" si="8"/>
        <v/>
      </c>
      <c r="I525" s="310">
        <f>INDEX('5. Registrere Transaksjoner'!$H$8:$H$1006,MATCH('Underlag HB'!A525,'5. Registrere Transaksjoner'!$B$8:$B$1006,0))</f>
        <v>0</v>
      </c>
      <c r="J525" s="72"/>
      <c r="K525" s="72"/>
    </row>
    <row r="526" spans="1:11" x14ac:dyDescent="0.25">
      <c r="A526" s="116">
        <f>'5. Registrere Transaksjoner'!B532</f>
        <v>525</v>
      </c>
      <c r="B526" s="72">
        <f>INDEX('5. Registrere Transaksjoner'!$I$8:$I$1006,MATCH('Underlag HB'!A526,'5. Registrere Transaksjoner'!$B$8:$B$1006))</f>
        <v>0</v>
      </c>
      <c r="C526" s="72">
        <f>INDEX('5. Registrere Transaksjoner'!$Q$8:$Q$1006,MATCH('Underlag HB'!A526,'5. Registrere Transaksjoner'!$B$8:$B$1006))</f>
        <v>0</v>
      </c>
      <c r="D526" s="307">
        <f>INDEX('5. Registrere Transaksjoner'!$D$8:$D$1006,MATCH('Underlag HB'!A526,'5. Registrere Transaksjoner'!$B$8:$B$1006))</f>
        <v>0</v>
      </c>
      <c r="E526" s="72" t="str">
        <f>IFERROR(INDEX(Kontoplan!$E$6:$E$1048576,MATCH(B526,Kontoplan!$D$6:$D$125,0)),"")</f>
        <v/>
      </c>
      <c r="F526" s="308">
        <f>INDEX('5. Registrere Transaksjoner'!$E$8:$E$1006,MATCH('Underlag HB'!A526,'5. Registrere Transaksjoner'!$B$8:$B$1006,0))</f>
        <v>0</v>
      </c>
      <c r="G526" s="72">
        <f>INDEX('5. Registrere Transaksjoner'!$F$8:$F$1006,MATCH('Underlag HB'!A526,'5. Registrere Transaksjoner'!$B$8:$B$1006,0))</f>
        <v>0</v>
      </c>
      <c r="H526" s="309" t="str">
        <f t="shared" si="8"/>
        <v/>
      </c>
      <c r="I526" s="310">
        <f>INDEX('5. Registrere Transaksjoner'!$H$8:$H$1006,MATCH('Underlag HB'!A526,'5. Registrere Transaksjoner'!$B$8:$B$1006,0))</f>
        <v>0</v>
      </c>
      <c r="J526" s="72"/>
      <c r="K526" s="72"/>
    </row>
    <row r="527" spans="1:11" x14ac:dyDescent="0.25">
      <c r="A527" s="116">
        <f>'5. Registrere Transaksjoner'!B533</f>
        <v>526</v>
      </c>
      <c r="B527" s="72">
        <f>INDEX('5. Registrere Transaksjoner'!$I$8:$I$1006,MATCH('Underlag HB'!A527,'5. Registrere Transaksjoner'!$B$8:$B$1006))</f>
        <v>0</v>
      </c>
      <c r="C527" s="72">
        <f>INDEX('5. Registrere Transaksjoner'!$Q$8:$Q$1006,MATCH('Underlag HB'!A527,'5. Registrere Transaksjoner'!$B$8:$B$1006))</f>
        <v>0</v>
      </c>
      <c r="D527" s="307">
        <f>INDEX('5. Registrere Transaksjoner'!$D$8:$D$1006,MATCH('Underlag HB'!A527,'5. Registrere Transaksjoner'!$B$8:$B$1006))</f>
        <v>0</v>
      </c>
      <c r="E527" s="72" t="str">
        <f>IFERROR(INDEX(Kontoplan!$E$6:$E$1048576,MATCH(B527,Kontoplan!$D$6:$D$125,0)),"")</f>
        <v/>
      </c>
      <c r="F527" s="308">
        <f>INDEX('5. Registrere Transaksjoner'!$E$8:$E$1006,MATCH('Underlag HB'!A527,'5. Registrere Transaksjoner'!$B$8:$B$1006,0))</f>
        <v>0</v>
      </c>
      <c r="G527" s="72">
        <f>INDEX('5. Registrere Transaksjoner'!$F$8:$F$1006,MATCH('Underlag HB'!A527,'5. Registrere Transaksjoner'!$B$8:$B$1006,0))</f>
        <v>0</v>
      </c>
      <c r="H527" s="309" t="str">
        <f t="shared" si="8"/>
        <v/>
      </c>
      <c r="I527" s="310">
        <f>INDEX('5. Registrere Transaksjoner'!$H$8:$H$1006,MATCH('Underlag HB'!A527,'5. Registrere Transaksjoner'!$B$8:$B$1006,0))</f>
        <v>0</v>
      </c>
      <c r="J527" s="72"/>
      <c r="K527" s="72"/>
    </row>
    <row r="528" spans="1:11" x14ac:dyDescent="0.25">
      <c r="A528" s="116">
        <f>'5. Registrere Transaksjoner'!B534</f>
        <v>527</v>
      </c>
      <c r="B528" s="72">
        <f>INDEX('5. Registrere Transaksjoner'!$I$8:$I$1006,MATCH('Underlag HB'!A528,'5. Registrere Transaksjoner'!$B$8:$B$1006))</f>
        <v>0</v>
      </c>
      <c r="C528" s="72">
        <f>INDEX('5. Registrere Transaksjoner'!$Q$8:$Q$1006,MATCH('Underlag HB'!A528,'5. Registrere Transaksjoner'!$B$8:$B$1006))</f>
        <v>0</v>
      </c>
      <c r="D528" s="307">
        <f>INDEX('5. Registrere Transaksjoner'!$D$8:$D$1006,MATCH('Underlag HB'!A528,'5. Registrere Transaksjoner'!$B$8:$B$1006))</f>
        <v>0</v>
      </c>
      <c r="E528" s="72" t="str">
        <f>IFERROR(INDEX(Kontoplan!$E$6:$E$1048576,MATCH(B528,Kontoplan!$D$6:$D$125,0)),"")</f>
        <v/>
      </c>
      <c r="F528" s="308">
        <f>INDEX('5. Registrere Transaksjoner'!$E$8:$E$1006,MATCH('Underlag HB'!A528,'5. Registrere Transaksjoner'!$B$8:$B$1006,0))</f>
        <v>0</v>
      </c>
      <c r="G528" s="72">
        <f>INDEX('5. Registrere Transaksjoner'!$F$8:$F$1006,MATCH('Underlag HB'!A528,'5. Registrere Transaksjoner'!$B$8:$B$1006,0))</f>
        <v>0</v>
      </c>
      <c r="H528" s="309" t="str">
        <f t="shared" si="8"/>
        <v/>
      </c>
      <c r="I528" s="310">
        <f>INDEX('5. Registrere Transaksjoner'!$H$8:$H$1006,MATCH('Underlag HB'!A528,'5. Registrere Transaksjoner'!$B$8:$B$1006,0))</f>
        <v>0</v>
      </c>
      <c r="J528" s="72"/>
      <c r="K528" s="72"/>
    </row>
    <row r="529" spans="1:11" x14ac:dyDescent="0.25">
      <c r="A529" s="116">
        <f>'5. Registrere Transaksjoner'!B535</f>
        <v>528</v>
      </c>
      <c r="B529" s="72">
        <f>INDEX('5. Registrere Transaksjoner'!$I$8:$I$1006,MATCH('Underlag HB'!A529,'5. Registrere Transaksjoner'!$B$8:$B$1006))</f>
        <v>0</v>
      </c>
      <c r="C529" s="72">
        <f>INDEX('5. Registrere Transaksjoner'!$Q$8:$Q$1006,MATCH('Underlag HB'!A529,'5. Registrere Transaksjoner'!$B$8:$B$1006))</f>
        <v>0</v>
      </c>
      <c r="D529" s="307">
        <f>INDEX('5. Registrere Transaksjoner'!$D$8:$D$1006,MATCH('Underlag HB'!A529,'5. Registrere Transaksjoner'!$B$8:$B$1006))</f>
        <v>0</v>
      </c>
      <c r="E529" s="72" t="str">
        <f>IFERROR(INDEX(Kontoplan!$E$6:$E$1048576,MATCH(B529,Kontoplan!$D$6:$D$125,0)),"")</f>
        <v/>
      </c>
      <c r="F529" s="308">
        <f>INDEX('5. Registrere Transaksjoner'!$E$8:$E$1006,MATCH('Underlag HB'!A529,'5. Registrere Transaksjoner'!$B$8:$B$1006,0))</f>
        <v>0</v>
      </c>
      <c r="G529" s="72">
        <f>INDEX('5. Registrere Transaksjoner'!$F$8:$F$1006,MATCH('Underlag HB'!A529,'5. Registrere Transaksjoner'!$B$8:$B$1006,0))</f>
        <v>0</v>
      </c>
      <c r="H529" s="309" t="str">
        <f t="shared" si="8"/>
        <v/>
      </c>
      <c r="I529" s="310">
        <f>INDEX('5. Registrere Transaksjoner'!$H$8:$H$1006,MATCH('Underlag HB'!A529,'5. Registrere Transaksjoner'!$B$8:$B$1006,0))</f>
        <v>0</v>
      </c>
      <c r="J529" s="72"/>
      <c r="K529" s="72"/>
    </row>
    <row r="530" spans="1:11" x14ac:dyDescent="0.25">
      <c r="A530" s="116">
        <f>'5. Registrere Transaksjoner'!B536</f>
        <v>529</v>
      </c>
      <c r="B530" s="72">
        <f>INDEX('5. Registrere Transaksjoner'!$I$8:$I$1006,MATCH('Underlag HB'!A530,'5. Registrere Transaksjoner'!$B$8:$B$1006))</f>
        <v>0</v>
      </c>
      <c r="C530" s="72">
        <f>INDEX('5. Registrere Transaksjoner'!$Q$8:$Q$1006,MATCH('Underlag HB'!A530,'5. Registrere Transaksjoner'!$B$8:$B$1006))</f>
        <v>0</v>
      </c>
      <c r="D530" s="307">
        <f>INDEX('5. Registrere Transaksjoner'!$D$8:$D$1006,MATCH('Underlag HB'!A530,'5. Registrere Transaksjoner'!$B$8:$B$1006))</f>
        <v>0</v>
      </c>
      <c r="E530" s="72" t="str">
        <f>IFERROR(INDEX(Kontoplan!$E$6:$E$1048576,MATCH(B530,Kontoplan!$D$6:$D$125,0)),"")</f>
        <v/>
      </c>
      <c r="F530" s="308">
        <f>INDEX('5. Registrere Transaksjoner'!$E$8:$E$1006,MATCH('Underlag HB'!A530,'5. Registrere Transaksjoner'!$B$8:$B$1006,0))</f>
        <v>0</v>
      </c>
      <c r="G530" s="72">
        <f>INDEX('5. Registrere Transaksjoner'!$F$8:$F$1006,MATCH('Underlag HB'!A530,'5. Registrere Transaksjoner'!$B$8:$B$1006,0))</f>
        <v>0</v>
      </c>
      <c r="H530" s="309" t="str">
        <f t="shared" si="8"/>
        <v/>
      </c>
      <c r="I530" s="310">
        <f>INDEX('5. Registrere Transaksjoner'!$H$8:$H$1006,MATCH('Underlag HB'!A530,'5. Registrere Transaksjoner'!$B$8:$B$1006,0))</f>
        <v>0</v>
      </c>
      <c r="J530" s="72"/>
      <c r="K530" s="72"/>
    </row>
    <row r="531" spans="1:11" x14ac:dyDescent="0.25">
      <c r="A531" s="116">
        <f>'5. Registrere Transaksjoner'!B537</f>
        <v>530</v>
      </c>
      <c r="B531" s="72">
        <f>INDEX('5. Registrere Transaksjoner'!$I$8:$I$1006,MATCH('Underlag HB'!A531,'5. Registrere Transaksjoner'!$B$8:$B$1006))</f>
        <v>0</v>
      </c>
      <c r="C531" s="72">
        <f>INDEX('5. Registrere Transaksjoner'!$Q$8:$Q$1006,MATCH('Underlag HB'!A531,'5. Registrere Transaksjoner'!$B$8:$B$1006))</f>
        <v>0</v>
      </c>
      <c r="D531" s="307">
        <f>INDEX('5. Registrere Transaksjoner'!$D$8:$D$1006,MATCH('Underlag HB'!A531,'5. Registrere Transaksjoner'!$B$8:$B$1006))</f>
        <v>0</v>
      </c>
      <c r="E531" s="72" t="str">
        <f>IFERROR(INDEX(Kontoplan!$E$6:$E$1048576,MATCH(B531,Kontoplan!$D$6:$D$125,0)),"")</f>
        <v/>
      </c>
      <c r="F531" s="308">
        <f>INDEX('5. Registrere Transaksjoner'!$E$8:$E$1006,MATCH('Underlag HB'!A531,'5. Registrere Transaksjoner'!$B$8:$B$1006,0))</f>
        <v>0</v>
      </c>
      <c r="G531" s="72">
        <f>INDEX('5. Registrere Transaksjoner'!$F$8:$F$1006,MATCH('Underlag HB'!A531,'5. Registrere Transaksjoner'!$B$8:$B$1006,0))</f>
        <v>0</v>
      </c>
      <c r="H531" s="309" t="str">
        <f t="shared" si="8"/>
        <v/>
      </c>
      <c r="I531" s="310">
        <f>INDEX('5. Registrere Transaksjoner'!$H$8:$H$1006,MATCH('Underlag HB'!A531,'5. Registrere Transaksjoner'!$B$8:$B$1006,0))</f>
        <v>0</v>
      </c>
      <c r="J531" s="72"/>
      <c r="K531" s="72"/>
    </row>
    <row r="532" spans="1:11" x14ac:dyDescent="0.25">
      <c r="A532" s="116">
        <f>'5. Registrere Transaksjoner'!B538</f>
        <v>531</v>
      </c>
      <c r="B532" s="72">
        <f>INDEX('5. Registrere Transaksjoner'!$I$8:$I$1006,MATCH('Underlag HB'!A532,'5. Registrere Transaksjoner'!$B$8:$B$1006))</f>
        <v>0</v>
      </c>
      <c r="C532" s="72">
        <f>INDEX('5. Registrere Transaksjoner'!$Q$8:$Q$1006,MATCH('Underlag HB'!A532,'5. Registrere Transaksjoner'!$B$8:$B$1006))</f>
        <v>0</v>
      </c>
      <c r="D532" s="307">
        <f>INDEX('5. Registrere Transaksjoner'!$D$8:$D$1006,MATCH('Underlag HB'!A532,'5. Registrere Transaksjoner'!$B$8:$B$1006))</f>
        <v>0</v>
      </c>
      <c r="E532" s="72" t="str">
        <f>IFERROR(INDEX(Kontoplan!$E$6:$E$1048576,MATCH(B532,Kontoplan!$D$6:$D$125,0)),"")</f>
        <v/>
      </c>
      <c r="F532" s="308">
        <f>INDEX('5. Registrere Transaksjoner'!$E$8:$E$1006,MATCH('Underlag HB'!A532,'5. Registrere Transaksjoner'!$B$8:$B$1006,0))</f>
        <v>0</v>
      </c>
      <c r="G532" s="72">
        <f>INDEX('5. Registrere Transaksjoner'!$F$8:$F$1006,MATCH('Underlag HB'!A532,'5. Registrere Transaksjoner'!$B$8:$B$1006,0))</f>
        <v>0</v>
      </c>
      <c r="H532" s="309" t="str">
        <f t="shared" si="8"/>
        <v/>
      </c>
      <c r="I532" s="310">
        <f>INDEX('5. Registrere Transaksjoner'!$H$8:$H$1006,MATCH('Underlag HB'!A532,'5. Registrere Transaksjoner'!$B$8:$B$1006,0))</f>
        <v>0</v>
      </c>
      <c r="J532" s="72"/>
      <c r="K532" s="72"/>
    </row>
    <row r="533" spans="1:11" x14ac:dyDescent="0.25">
      <c r="A533" s="116">
        <f>'5. Registrere Transaksjoner'!B539</f>
        <v>532</v>
      </c>
      <c r="B533" s="72">
        <f>INDEX('5. Registrere Transaksjoner'!$I$8:$I$1006,MATCH('Underlag HB'!A533,'5. Registrere Transaksjoner'!$B$8:$B$1006))</f>
        <v>0</v>
      </c>
      <c r="C533" s="72">
        <f>INDEX('5. Registrere Transaksjoner'!$Q$8:$Q$1006,MATCH('Underlag HB'!A533,'5. Registrere Transaksjoner'!$B$8:$B$1006))</f>
        <v>0</v>
      </c>
      <c r="D533" s="307">
        <f>INDEX('5. Registrere Transaksjoner'!$D$8:$D$1006,MATCH('Underlag HB'!A533,'5. Registrere Transaksjoner'!$B$8:$B$1006))</f>
        <v>0</v>
      </c>
      <c r="E533" s="72" t="str">
        <f>IFERROR(INDEX(Kontoplan!$E$6:$E$1048576,MATCH(B533,Kontoplan!$D$6:$D$125,0)),"")</f>
        <v/>
      </c>
      <c r="F533" s="308">
        <f>INDEX('5. Registrere Transaksjoner'!$E$8:$E$1006,MATCH('Underlag HB'!A533,'5. Registrere Transaksjoner'!$B$8:$B$1006,0))</f>
        <v>0</v>
      </c>
      <c r="G533" s="72">
        <f>INDEX('5. Registrere Transaksjoner'!$F$8:$F$1006,MATCH('Underlag HB'!A533,'5. Registrere Transaksjoner'!$B$8:$B$1006,0))</f>
        <v>0</v>
      </c>
      <c r="H533" s="309" t="str">
        <f t="shared" si="8"/>
        <v/>
      </c>
      <c r="I533" s="310">
        <f>INDEX('5. Registrere Transaksjoner'!$H$8:$H$1006,MATCH('Underlag HB'!A533,'5. Registrere Transaksjoner'!$B$8:$B$1006,0))</f>
        <v>0</v>
      </c>
      <c r="J533" s="72"/>
      <c r="K533" s="72"/>
    </row>
    <row r="534" spans="1:11" x14ac:dyDescent="0.25">
      <c r="A534" s="116">
        <f>'5. Registrere Transaksjoner'!B540</f>
        <v>533</v>
      </c>
      <c r="B534" s="72">
        <f>INDEX('5. Registrere Transaksjoner'!$I$8:$I$1006,MATCH('Underlag HB'!A534,'5. Registrere Transaksjoner'!$B$8:$B$1006))</f>
        <v>0</v>
      </c>
      <c r="C534" s="72">
        <f>INDEX('5. Registrere Transaksjoner'!$Q$8:$Q$1006,MATCH('Underlag HB'!A534,'5. Registrere Transaksjoner'!$B$8:$B$1006))</f>
        <v>0</v>
      </c>
      <c r="D534" s="307">
        <f>INDEX('5. Registrere Transaksjoner'!$D$8:$D$1006,MATCH('Underlag HB'!A534,'5. Registrere Transaksjoner'!$B$8:$B$1006))</f>
        <v>0</v>
      </c>
      <c r="E534" s="72" t="str">
        <f>IFERROR(INDEX(Kontoplan!$E$6:$E$1048576,MATCH(B534,Kontoplan!$D$6:$D$125,0)),"")</f>
        <v/>
      </c>
      <c r="F534" s="308">
        <f>INDEX('5. Registrere Transaksjoner'!$E$8:$E$1006,MATCH('Underlag HB'!A534,'5. Registrere Transaksjoner'!$B$8:$B$1006,0))</f>
        <v>0</v>
      </c>
      <c r="G534" s="72">
        <f>INDEX('5. Registrere Transaksjoner'!$F$8:$F$1006,MATCH('Underlag HB'!A534,'5. Registrere Transaksjoner'!$B$8:$B$1006,0))</f>
        <v>0</v>
      </c>
      <c r="H534" s="309" t="str">
        <f t="shared" si="8"/>
        <v/>
      </c>
      <c r="I534" s="310">
        <f>INDEX('5. Registrere Transaksjoner'!$H$8:$H$1006,MATCH('Underlag HB'!A534,'5. Registrere Transaksjoner'!$B$8:$B$1006,0))</f>
        <v>0</v>
      </c>
      <c r="J534" s="72"/>
      <c r="K534" s="72"/>
    </row>
    <row r="535" spans="1:11" x14ac:dyDescent="0.25">
      <c r="A535" s="116">
        <f>'5. Registrere Transaksjoner'!B541</f>
        <v>534</v>
      </c>
      <c r="B535" s="72">
        <f>INDEX('5. Registrere Transaksjoner'!$I$8:$I$1006,MATCH('Underlag HB'!A535,'5. Registrere Transaksjoner'!$B$8:$B$1006))</f>
        <v>0</v>
      </c>
      <c r="C535" s="72">
        <f>INDEX('5. Registrere Transaksjoner'!$Q$8:$Q$1006,MATCH('Underlag HB'!A535,'5. Registrere Transaksjoner'!$B$8:$B$1006))</f>
        <v>0</v>
      </c>
      <c r="D535" s="307">
        <f>INDEX('5. Registrere Transaksjoner'!$D$8:$D$1006,MATCH('Underlag HB'!A535,'5. Registrere Transaksjoner'!$B$8:$B$1006))</f>
        <v>0</v>
      </c>
      <c r="E535" s="72" t="str">
        <f>IFERROR(INDEX(Kontoplan!$E$6:$E$1048576,MATCH(B535,Kontoplan!$D$6:$D$125,0)),"")</f>
        <v/>
      </c>
      <c r="F535" s="308">
        <f>INDEX('5. Registrere Transaksjoner'!$E$8:$E$1006,MATCH('Underlag HB'!A535,'5. Registrere Transaksjoner'!$B$8:$B$1006,0))</f>
        <v>0</v>
      </c>
      <c r="G535" s="72">
        <f>INDEX('5. Registrere Transaksjoner'!$F$8:$F$1006,MATCH('Underlag HB'!A535,'5. Registrere Transaksjoner'!$B$8:$B$1006,0))</f>
        <v>0</v>
      </c>
      <c r="H535" s="309" t="str">
        <f t="shared" si="8"/>
        <v/>
      </c>
      <c r="I535" s="310">
        <f>INDEX('5. Registrere Transaksjoner'!$H$8:$H$1006,MATCH('Underlag HB'!A535,'5. Registrere Transaksjoner'!$B$8:$B$1006,0))</f>
        <v>0</v>
      </c>
      <c r="J535" s="72"/>
      <c r="K535" s="72"/>
    </row>
    <row r="536" spans="1:11" x14ac:dyDescent="0.25">
      <c r="A536" s="116">
        <f>'5. Registrere Transaksjoner'!B542</f>
        <v>535</v>
      </c>
      <c r="B536" s="72">
        <f>INDEX('5. Registrere Transaksjoner'!$I$8:$I$1006,MATCH('Underlag HB'!A536,'5. Registrere Transaksjoner'!$B$8:$B$1006))</f>
        <v>0</v>
      </c>
      <c r="C536" s="72">
        <f>INDEX('5. Registrere Transaksjoner'!$Q$8:$Q$1006,MATCH('Underlag HB'!A536,'5. Registrere Transaksjoner'!$B$8:$B$1006))</f>
        <v>0</v>
      </c>
      <c r="D536" s="307">
        <f>INDEX('5. Registrere Transaksjoner'!$D$8:$D$1006,MATCH('Underlag HB'!A536,'5. Registrere Transaksjoner'!$B$8:$B$1006))</f>
        <v>0</v>
      </c>
      <c r="E536" s="72" t="str">
        <f>IFERROR(INDEX(Kontoplan!$E$6:$E$1048576,MATCH(B536,Kontoplan!$D$6:$D$125,0)),"")</f>
        <v/>
      </c>
      <c r="F536" s="308">
        <f>INDEX('5. Registrere Transaksjoner'!$E$8:$E$1006,MATCH('Underlag HB'!A536,'5. Registrere Transaksjoner'!$B$8:$B$1006,0))</f>
        <v>0</v>
      </c>
      <c r="G536" s="72">
        <f>INDEX('5. Registrere Transaksjoner'!$F$8:$F$1006,MATCH('Underlag HB'!A536,'5. Registrere Transaksjoner'!$B$8:$B$1006,0))</f>
        <v>0</v>
      </c>
      <c r="H536" s="309" t="str">
        <f t="shared" si="8"/>
        <v/>
      </c>
      <c r="I536" s="310">
        <f>INDEX('5. Registrere Transaksjoner'!$H$8:$H$1006,MATCH('Underlag HB'!A536,'5. Registrere Transaksjoner'!$B$8:$B$1006,0))</f>
        <v>0</v>
      </c>
      <c r="J536" s="72"/>
      <c r="K536" s="72"/>
    </row>
    <row r="537" spans="1:11" x14ac:dyDescent="0.25">
      <c r="A537" s="116">
        <f>'5. Registrere Transaksjoner'!B543</f>
        <v>536</v>
      </c>
      <c r="B537" s="72">
        <f>INDEX('5. Registrere Transaksjoner'!$I$8:$I$1006,MATCH('Underlag HB'!A537,'5. Registrere Transaksjoner'!$B$8:$B$1006))</f>
        <v>0</v>
      </c>
      <c r="C537" s="72">
        <f>INDEX('5. Registrere Transaksjoner'!$Q$8:$Q$1006,MATCH('Underlag HB'!A537,'5. Registrere Transaksjoner'!$B$8:$B$1006))</f>
        <v>0</v>
      </c>
      <c r="D537" s="307">
        <f>INDEX('5. Registrere Transaksjoner'!$D$8:$D$1006,MATCH('Underlag HB'!A537,'5. Registrere Transaksjoner'!$B$8:$B$1006))</f>
        <v>0</v>
      </c>
      <c r="E537" s="72" t="str">
        <f>IFERROR(INDEX(Kontoplan!$E$6:$E$1048576,MATCH(B537,Kontoplan!$D$6:$D$125,0)),"")</f>
        <v/>
      </c>
      <c r="F537" s="308">
        <f>INDEX('5. Registrere Transaksjoner'!$E$8:$E$1006,MATCH('Underlag HB'!A537,'5. Registrere Transaksjoner'!$B$8:$B$1006,0))</f>
        <v>0</v>
      </c>
      <c r="G537" s="72">
        <f>INDEX('5. Registrere Transaksjoner'!$F$8:$F$1006,MATCH('Underlag HB'!A537,'5. Registrere Transaksjoner'!$B$8:$B$1006,0))</f>
        <v>0</v>
      </c>
      <c r="H537" s="309" t="str">
        <f t="shared" si="8"/>
        <v/>
      </c>
      <c r="I537" s="310">
        <f>INDEX('5. Registrere Transaksjoner'!$H$8:$H$1006,MATCH('Underlag HB'!A537,'5. Registrere Transaksjoner'!$B$8:$B$1006,0))</f>
        <v>0</v>
      </c>
      <c r="J537" s="72"/>
      <c r="K537" s="72"/>
    </row>
    <row r="538" spans="1:11" x14ac:dyDescent="0.25">
      <c r="A538" s="116">
        <f>'5. Registrere Transaksjoner'!B544</f>
        <v>537</v>
      </c>
      <c r="B538" s="72">
        <f>INDEX('5. Registrere Transaksjoner'!$I$8:$I$1006,MATCH('Underlag HB'!A538,'5. Registrere Transaksjoner'!$B$8:$B$1006))</f>
        <v>0</v>
      </c>
      <c r="C538" s="72">
        <f>INDEX('5. Registrere Transaksjoner'!$Q$8:$Q$1006,MATCH('Underlag HB'!A538,'5. Registrere Transaksjoner'!$B$8:$B$1006))</f>
        <v>0</v>
      </c>
      <c r="D538" s="307">
        <f>INDEX('5. Registrere Transaksjoner'!$D$8:$D$1006,MATCH('Underlag HB'!A538,'5. Registrere Transaksjoner'!$B$8:$B$1006))</f>
        <v>0</v>
      </c>
      <c r="E538" s="72" t="str">
        <f>IFERROR(INDEX(Kontoplan!$E$6:$E$1048576,MATCH(B538,Kontoplan!$D$6:$D$125,0)),"")</f>
        <v/>
      </c>
      <c r="F538" s="308">
        <f>INDEX('5. Registrere Transaksjoner'!$E$8:$E$1006,MATCH('Underlag HB'!A538,'5. Registrere Transaksjoner'!$B$8:$B$1006,0))</f>
        <v>0</v>
      </c>
      <c r="G538" s="72">
        <f>INDEX('5. Registrere Transaksjoner'!$F$8:$F$1006,MATCH('Underlag HB'!A538,'5. Registrere Transaksjoner'!$B$8:$B$1006,0))</f>
        <v>0</v>
      </c>
      <c r="H538" s="309" t="str">
        <f t="shared" si="8"/>
        <v/>
      </c>
      <c r="I538" s="310">
        <f>INDEX('5. Registrere Transaksjoner'!$H$8:$H$1006,MATCH('Underlag HB'!A538,'5. Registrere Transaksjoner'!$B$8:$B$1006,0))</f>
        <v>0</v>
      </c>
      <c r="J538" s="72"/>
      <c r="K538" s="72"/>
    </row>
    <row r="539" spans="1:11" x14ac:dyDescent="0.25">
      <c r="A539" s="116">
        <f>'5. Registrere Transaksjoner'!B545</f>
        <v>538</v>
      </c>
      <c r="B539" s="72">
        <f>INDEX('5. Registrere Transaksjoner'!$I$8:$I$1006,MATCH('Underlag HB'!A539,'5. Registrere Transaksjoner'!$B$8:$B$1006))</f>
        <v>0</v>
      </c>
      <c r="C539" s="72">
        <f>INDEX('5. Registrere Transaksjoner'!$Q$8:$Q$1006,MATCH('Underlag HB'!A539,'5. Registrere Transaksjoner'!$B$8:$B$1006))</f>
        <v>0</v>
      </c>
      <c r="D539" s="307">
        <f>INDEX('5. Registrere Transaksjoner'!$D$8:$D$1006,MATCH('Underlag HB'!A539,'5. Registrere Transaksjoner'!$B$8:$B$1006))</f>
        <v>0</v>
      </c>
      <c r="E539" s="72" t="str">
        <f>IFERROR(INDEX(Kontoplan!$E$6:$E$1048576,MATCH(B539,Kontoplan!$D$6:$D$125,0)),"")</f>
        <v/>
      </c>
      <c r="F539" s="308">
        <f>INDEX('5. Registrere Transaksjoner'!$E$8:$E$1006,MATCH('Underlag HB'!A539,'5. Registrere Transaksjoner'!$B$8:$B$1006,0))</f>
        <v>0</v>
      </c>
      <c r="G539" s="72">
        <f>INDEX('5. Registrere Transaksjoner'!$F$8:$F$1006,MATCH('Underlag HB'!A539,'5. Registrere Transaksjoner'!$B$8:$B$1006,0))</f>
        <v>0</v>
      </c>
      <c r="H539" s="309" t="str">
        <f t="shared" si="8"/>
        <v/>
      </c>
      <c r="I539" s="310">
        <f>INDEX('5. Registrere Transaksjoner'!$H$8:$H$1006,MATCH('Underlag HB'!A539,'5. Registrere Transaksjoner'!$B$8:$B$1006,0))</f>
        <v>0</v>
      </c>
      <c r="J539" s="72"/>
      <c r="K539" s="72"/>
    </row>
    <row r="540" spans="1:11" x14ac:dyDescent="0.25">
      <c r="A540" s="116">
        <f>'5. Registrere Transaksjoner'!B546</f>
        <v>539</v>
      </c>
      <c r="B540" s="72">
        <f>INDEX('5. Registrere Transaksjoner'!$I$8:$I$1006,MATCH('Underlag HB'!A540,'5. Registrere Transaksjoner'!$B$8:$B$1006))</f>
        <v>0</v>
      </c>
      <c r="C540" s="72">
        <f>INDEX('5. Registrere Transaksjoner'!$Q$8:$Q$1006,MATCH('Underlag HB'!A540,'5. Registrere Transaksjoner'!$B$8:$B$1006))</f>
        <v>0</v>
      </c>
      <c r="D540" s="307">
        <f>INDEX('5. Registrere Transaksjoner'!$D$8:$D$1006,MATCH('Underlag HB'!A540,'5. Registrere Transaksjoner'!$B$8:$B$1006))</f>
        <v>0</v>
      </c>
      <c r="E540" s="72" t="str">
        <f>IFERROR(INDEX(Kontoplan!$E$6:$E$1048576,MATCH(B540,Kontoplan!$D$6:$D$125,0)),"")</f>
        <v/>
      </c>
      <c r="F540" s="308">
        <f>INDEX('5. Registrere Transaksjoner'!$E$8:$E$1006,MATCH('Underlag HB'!A540,'5. Registrere Transaksjoner'!$B$8:$B$1006,0))</f>
        <v>0</v>
      </c>
      <c r="G540" s="72">
        <f>INDEX('5. Registrere Transaksjoner'!$F$8:$F$1006,MATCH('Underlag HB'!A540,'5. Registrere Transaksjoner'!$B$8:$B$1006,0))</f>
        <v>0</v>
      </c>
      <c r="H540" s="309" t="str">
        <f t="shared" si="8"/>
        <v/>
      </c>
      <c r="I540" s="310">
        <f>INDEX('5. Registrere Transaksjoner'!$H$8:$H$1006,MATCH('Underlag HB'!A540,'5. Registrere Transaksjoner'!$B$8:$B$1006,0))</f>
        <v>0</v>
      </c>
      <c r="J540" s="72"/>
      <c r="K540" s="72"/>
    </row>
    <row r="541" spans="1:11" x14ac:dyDescent="0.25">
      <c r="A541" s="116">
        <f>'5. Registrere Transaksjoner'!B547</f>
        <v>540</v>
      </c>
      <c r="B541" s="72">
        <f>INDEX('5. Registrere Transaksjoner'!$I$8:$I$1006,MATCH('Underlag HB'!A541,'5. Registrere Transaksjoner'!$B$8:$B$1006))</f>
        <v>0</v>
      </c>
      <c r="C541" s="72">
        <f>INDEX('5. Registrere Transaksjoner'!$Q$8:$Q$1006,MATCH('Underlag HB'!A541,'5. Registrere Transaksjoner'!$B$8:$B$1006))</f>
        <v>0</v>
      </c>
      <c r="D541" s="307">
        <f>INDEX('5. Registrere Transaksjoner'!$D$8:$D$1006,MATCH('Underlag HB'!A541,'5. Registrere Transaksjoner'!$B$8:$B$1006))</f>
        <v>0</v>
      </c>
      <c r="E541" s="72" t="str">
        <f>IFERROR(INDEX(Kontoplan!$E$6:$E$1048576,MATCH(B541,Kontoplan!$D$6:$D$125,0)),"")</f>
        <v/>
      </c>
      <c r="F541" s="308">
        <f>INDEX('5. Registrere Transaksjoner'!$E$8:$E$1006,MATCH('Underlag HB'!A541,'5. Registrere Transaksjoner'!$B$8:$B$1006,0))</f>
        <v>0</v>
      </c>
      <c r="G541" s="72">
        <f>INDEX('5. Registrere Transaksjoner'!$F$8:$F$1006,MATCH('Underlag HB'!A541,'5. Registrere Transaksjoner'!$B$8:$B$1006,0))</f>
        <v>0</v>
      </c>
      <c r="H541" s="309" t="str">
        <f t="shared" si="8"/>
        <v/>
      </c>
      <c r="I541" s="310">
        <f>INDEX('5. Registrere Transaksjoner'!$H$8:$H$1006,MATCH('Underlag HB'!A541,'5. Registrere Transaksjoner'!$B$8:$B$1006,0))</f>
        <v>0</v>
      </c>
      <c r="J541" s="72"/>
      <c r="K541" s="72"/>
    </row>
    <row r="542" spans="1:11" x14ac:dyDescent="0.25">
      <c r="A542" s="116">
        <f>'5. Registrere Transaksjoner'!B548</f>
        <v>541</v>
      </c>
      <c r="B542" s="72">
        <f>INDEX('5. Registrere Transaksjoner'!$I$8:$I$1006,MATCH('Underlag HB'!A542,'5. Registrere Transaksjoner'!$B$8:$B$1006))</f>
        <v>0</v>
      </c>
      <c r="C542" s="72">
        <f>INDEX('5. Registrere Transaksjoner'!$Q$8:$Q$1006,MATCH('Underlag HB'!A542,'5. Registrere Transaksjoner'!$B$8:$B$1006))</f>
        <v>0</v>
      </c>
      <c r="D542" s="307">
        <f>INDEX('5. Registrere Transaksjoner'!$D$8:$D$1006,MATCH('Underlag HB'!A542,'5. Registrere Transaksjoner'!$B$8:$B$1006))</f>
        <v>0</v>
      </c>
      <c r="E542" s="72" t="str">
        <f>IFERROR(INDEX(Kontoplan!$E$6:$E$1048576,MATCH(B542,Kontoplan!$D$6:$D$125,0)),"")</f>
        <v/>
      </c>
      <c r="F542" s="308">
        <f>INDEX('5. Registrere Transaksjoner'!$E$8:$E$1006,MATCH('Underlag HB'!A542,'5. Registrere Transaksjoner'!$B$8:$B$1006,0))</f>
        <v>0</v>
      </c>
      <c r="G542" s="72">
        <f>INDEX('5. Registrere Transaksjoner'!$F$8:$F$1006,MATCH('Underlag HB'!A542,'5. Registrere Transaksjoner'!$B$8:$B$1006,0))</f>
        <v>0</v>
      </c>
      <c r="H542" s="309" t="str">
        <f t="shared" si="8"/>
        <v/>
      </c>
      <c r="I542" s="310">
        <f>INDEX('5. Registrere Transaksjoner'!$H$8:$H$1006,MATCH('Underlag HB'!A542,'5. Registrere Transaksjoner'!$B$8:$B$1006,0))</f>
        <v>0</v>
      </c>
      <c r="J542" s="72"/>
      <c r="K542" s="72"/>
    </row>
    <row r="543" spans="1:11" x14ac:dyDescent="0.25">
      <c r="A543" s="116">
        <f>'5. Registrere Transaksjoner'!B549</f>
        <v>542</v>
      </c>
      <c r="B543" s="72">
        <f>INDEX('5. Registrere Transaksjoner'!$I$8:$I$1006,MATCH('Underlag HB'!A543,'5. Registrere Transaksjoner'!$B$8:$B$1006))</f>
        <v>0</v>
      </c>
      <c r="C543" s="72">
        <f>INDEX('5. Registrere Transaksjoner'!$Q$8:$Q$1006,MATCH('Underlag HB'!A543,'5. Registrere Transaksjoner'!$B$8:$B$1006))</f>
        <v>0</v>
      </c>
      <c r="D543" s="307">
        <f>INDEX('5. Registrere Transaksjoner'!$D$8:$D$1006,MATCH('Underlag HB'!A543,'5. Registrere Transaksjoner'!$B$8:$B$1006))</f>
        <v>0</v>
      </c>
      <c r="E543" s="72" t="str">
        <f>IFERROR(INDEX(Kontoplan!$E$6:$E$1048576,MATCH(B543,Kontoplan!$D$6:$D$125,0)),"")</f>
        <v/>
      </c>
      <c r="F543" s="308">
        <f>INDEX('5. Registrere Transaksjoner'!$E$8:$E$1006,MATCH('Underlag HB'!A543,'5. Registrere Transaksjoner'!$B$8:$B$1006,0))</f>
        <v>0</v>
      </c>
      <c r="G543" s="72">
        <f>INDEX('5. Registrere Transaksjoner'!$F$8:$F$1006,MATCH('Underlag HB'!A543,'5. Registrere Transaksjoner'!$B$8:$B$1006,0))</f>
        <v>0</v>
      </c>
      <c r="H543" s="309" t="str">
        <f t="shared" si="8"/>
        <v/>
      </c>
      <c r="I543" s="310">
        <f>INDEX('5. Registrere Transaksjoner'!$H$8:$H$1006,MATCH('Underlag HB'!A543,'5. Registrere Transaksjoner'!$B$8:$B$1006,0))</f>
        <v>0</v>
      </c>
      <c r="J543" s="72"/>
      <c r="K543" s="72"/>
    </row>
    <row r="544" spans="1:11" x14ac:dyDescent="0.25">
      <c r="A544" s="116">
        <f>'5. Registrere Transaksjoner'!B550</f>
        <v>543</v>
      </c>
      <c r="B544" s="72">
        <f>INDEX('5. Registrere Transaksjoner'!$I$8:$I$1006,MATCH('Underlag HB'!A544,'5. Registrere Transaksjoner'!$B$8:$B$1006))</f>
        <v>0</v>
      </c>
      <c r="C544" s="72">
        <f>INDEX('5. Registrere Transaksjoner'!$Q$8:$Q$1006,MATCH('Underlag HB'!A544,'5. Registrere Transaksjoner'!$B$8:$B$1006))</f>
        <v>0</v>
      </c>
      <c r="D544" s="307">
        <f>INDEX('5. Registrere Transaksjoner'!$D$8:$D$1006,MATCH('Underlag HB'!A544,'5. Registrere Transaksjoner'!$B$8:$B$1006))</f>
        <v>0</v>
      </c>
      <c r="E544" s="72" t="str">
        <f>IFERROR(INDEX(Kontoplan!$E$6:$E$1048576,MATCH(B544,Kontoplan!$D$6:$D$125,0)),"")</f>
        <v/>
      </c>
      <c r="F544" s="308">
        <f>INDEX('5. Registrere Transaksjoner'!$E$8:$E$1006,MATCH('Underlag HB'!A544,'5. Registrere Transaksjoner'!$B$8:$B$1006,0))</f>
        <v>0</v>
      </c>
      <c r="G544" s="72">
        <f>INDEX('5. Registrere Transaksjoner'!$F$8:$F$1006,MATCH('Underlag HB'!A544,'5. Registrere Transaksjoner'!$B$8:$B$1006,0))</f>
        <v>0</v>
      </c>
      <c r="H544" s="309" t="str">
        <f t="shared" si="8"/>
        <v/>
      </c>
      <c r="I544" s="310">
        <f>INDEX('5. Registrere Transaksjoner'!$H$8:$H$1006,MATCH('Underlag HB'!A544,'5. Registrere Transaksjoner'!$B$8:$B$1006,0))</f>
        <v>0</v>
      </c>
      <c r="J544" s="72"/>
      <c r="K544" s="72"/>
    </row>
    <row r="545" spans="1:11" x14ac:dyDescent="0.25">
      <c r="A545" s="116">
        <f>'5. Registrere Transaksjoner'!B551</f>
        <v>544</v>
      </c>
      <c r="B545" s="72">
        <f>INDEX('5. Registrere Transaksjoner'!$I$8:$I$1006,MATCH('Underlag HB'!A545,'5. Registrere Transaksjoner'!$B$8:$B$1006))</f>
        <v>0</v>
      </c>
      <c r="C545" s="72">
        <f>INDEX('5. Registrere Transaksjoner'!$Q$8:$Q$1006,MATCH('Underlag HB'!A545,'5. Registrere Transaksjoner'!$B$8:$B$1006))</f>
        <v>0</v>
      </c>
      <c r="D545" s="307">
        <f>INDEX('5. Registrere Transaksjoner'!$D$8:$D$1006,MATCH('Underlag HB'!A545,'5. Registrere Transaksjoner'!$B$8:$B$1006))</f>
        <v>0</v>
      </c>
      <c r="E545" s="72" t="str">
        <f>IFERROR(INDEX(Kontoplan!$E$6:$E$1048576,MATCH(B545,Kontoplan!$D$6:$D$125,0)),"")</f>
        <v/>
      </c>
      <c r="F545" s="308">
        <f>INDEX('5. Registrere Transaksjoner'!$E$8:$E$1006,MATCH('Underlag HB'!A545,'5. Registrere Transaksjoner'!$B$8:$B$1006,0))</f>
        <v>0</v>
      </c>
      <c r="G545" s="72">
        <f>INDEX('5. Registrere Transaksjoner'!$F$8:$F$1006,MATCH('Underlag HB'!A545,'5. Registrere Transaksjoner'!$B$8:$B$1006,0))</f>
        <v>0</v>
      </c>
      <c r="H545" s="309" t="str">
        <f t="shared" si="8"/>
        <v/>
      </c>
      <c r="I545" s="310">
        <f>INDEX('5. Registrere Transaksjoner'!$H$8:$H$1006,MATCH('Underlag HB'!A545,'5. Registrere Transaksjoner'!$B$8:$B$1006,0))</f>
        <v>0</v>
      </c>
      <c r="J545" s="72"/>
      <c r="K545" s="72"/>
    </row>
    <row r="546" spans="1:11" x14ac:dyDescent="0.25">
      <c r="A546" s="116">
        <f>'5. Registrere Transaksjoner'!B552</f>
        <v>545</v>
      </c>
      <c r="B546" s="72">
        <f>INDEX('5. Registrere Transaksjoner'!$I$8:$I$1006,MATCH('Underlag HB'!A546,'5. Registrere Transaksjoner'!$B$8:$B$1006))</f>
        <v>0</v>
      </c>
      <c r="C546" s="72">
        <f>INDEX('5. Registrere Transaksjoner'!$Q$8:$Q$1006,MATCH('Underlag HB'!A546,'5. Registrere Transaksjoner'!$B$8:$B$1006))</f>
        <v>0</v>
      </c>
      <c r="D546" s="307">
        <f>INDEX('5. Registrere Transaksjoner'!$D$8:$D$1006,MATCH('Underlag HB'!A546,'5. Registrere Transaksjoner'!$B$8:$B$1006))</f>
        <v>0</v>
      </c>
      <c r="E546" s="72" t="str">
        <f>IFERROR(INDEX(Kontoplan!$E$6:$E$1048576,MATCH(B546,Kontoplan!$D$6:$D$125,0)),"")</f>
        <v/>
      </c>
      <c r="F546" s="308">
        <f>INDEX('5. Registrere Transaksjoner'!$E$8:$E$1006,MATCH('Underlag HB'!A546,'5. Registrere Transaksjoner'!$B$8:$B$1006,0))</f>
        <v>0</v>
      </c>
      <c r="G546" s="72">
        <f>INDEX('5. Registrere Transaksjoner'!$F$8:$F$1006,MATCH('Underlag HB'!A546,'5. Registrere Transaksjoner'!$B$8:$B$1006,0))</f>
        <v>0</v>
      </c>
      <c r="H546" s="309" t="str">
        <f t="shared" si="8"/>
        <v/>
      </c>
      <c r="I546" s="310">
        <f>INDEX('5. Registrere Transaksjoner'!$H$8:$H$1006,MATCH('Underlag HB'!A546,'5. Registrere Transaksjoner'!$B$8:$B$1006,0))</f>
        <v>0</v>
      </c>
      <c r="J546" s="72"/>
      <c r="K546" s="72"/>
    </row>
    <row r="547" spans="1:11" x14ac:dyDescent="0.25">
      <c r="A547" s="116">
        <f>'5. Registrere Transaksjoner'!B553</f>
        <v>546</v>
      </c>
      <c r="B547" s="72">
        <f>INDEX('5. Registrere Transaksjoner'!$I$8:$I$1006,MATCH('Underlag HB'!A547,'5. Registrere Transaksjoner'!$B$8:$B$1006))</f>
        <v>0</v>
      </c>
      <c r="C547" s="72">
        <f>INDEX('5. Registrere Transaksjoner'!$Q$8:$Q$1006,MATCH('Underlag HB'!A547,'5. Registrere Transaksjoner'!$B$8:$B$1006))</f>
        <v>0</v>
      </c>
      <c r="D547" s="307">
        <f>INDEX('5. Registrere Transaksjoner'!$D$8:$D$1006,MATCH('Underlag HB'!A547,'5. Registrere Transaksjoner'!$B$8:$B$1006))</f>
        <v>0</v>
      </c>
      <c r="E547" s="72" t="str">
        <f>IFERROR(INDEX(Kontoplan!$E$6:$E$1048576,MATCH(B547,Kontoplan!$D$6:$D$125,0)),"")</f>
        <v/>
      </c>
      <c r="F547" s="308">
        <f>INDEX('5. Registrere Transaksjoner'!$E$8:$E$1006,MATCH('Underlag HB'!A547,'5. Registrere Transaksjoner'!$B$8:$B$1006,0))</f>
        <v>0</v>
      </c>
      <c r="G547" s="72">
        <f>INDEX('5. Registrere Transaksjoner'!$F$8:$F$1006,MATCH('Underlag HB'!A547,'5. Registrere Transaksjoner'!$B$8:$B$1006,0))</f>
        <v>0</v>
      </c>
      <c r="H547" s="309" t="str">
        <f t="shared" si="8"/>
        <v/>
      </c>
      <c r="I547" s="310">
        <f>INDEX('5. Registrere Transaksjoner'!$H$8:$H$1006,MATCH('Underlag HB'!A547,'5. Registrere Transaksjoner'!$B$8:$B$1006,0))</f>
        <v>0</v>
      </c>
      <c r="J547" s="72"/>
      <c r="K547" s="72"/>
    </row>
    <row r="548" spans="1:11" x14ac:dyDescent="0.25">
      <c r="A548" s="116">
        <f>'5. Registrere Transaksjoner'!B554</f>
        <v>547</v>
      </c>
      <c r="B548" s="72">
        <f>INDEX('5. Registrere Transaksjoner'!$I$8:$I$1006,MATCH('Underlag HB'!A548,'5. Registrere Transaksjoner'!$B$8:$B$1006))</f>
        <v>0</v>
      </c>
      <c r="C548" s="72">
        <f>INDEX('5. Registrere Transaksjoner'!$Q$8:$Q$1006,MATCH('Underlag HB'!A548,'5. Registrere Transaksjoner'!$B$8:$B$1006))</f>
        <v>0</v>
      </c>
      <c r="D548" s="307">
        <f>INDEX('5. Registrere Transaksjoner'!$D$8:$D$1006,MATCH('Underlag HB'!A548,'5. Registrere Transaksjoner'!$B$8:$B$1006))</f>
        <v>0</v>
      </c>
      <c r="E548" s="72" t="str">
        <f>IFERROR(INDEX(Kontoplan!$E$6:$E$1048576,MATCH(B548,Kontoplan!$D$6:$D$125,0)),"")</f>
        <v/>
      </c>
      <c r="F548" s="308">
        <f>INDEX('5. Registrere Transaksjoner'!$E$8:$E$1006,MATCH('Underlag HB'!A548,'5. Registrere Transaksjoner'!$B$8:$B$1006,0))</f>
        <v>0</v>
      </c>
      <c r="G548" s="72">
        <f>INDEX('5. Registrere Transaksjoner'!$F$8:$F$1006,MATCH('Underlag HB'!A548,'5. Registrere Transaksjoner'!$B$8:$B$1006,0))</f>
        <v>0</v>
      </c>
      <c r="H548" s="309" t="str">
        <f t="shared" si="8"/>
        <v/>
      </c>
      <c r="I548" s="310">
        <f>INDEX('5. Registrere Transaksjoner'!$H$8:$H$1006,MATCH('Underlag HB'!A548,'5. Registrere Transaksjoner'!$B$8:$B$1006,0))</f>
        <v>0</v>
      </c>
      <c r="J548" s="72"/>
      <c r="K548" s="72"/>
    </row>
    <row r="549" spans="1:11" x14ac:dyDescent="0.25">
      <c r="A549" s="116">
        <f>'5. Registrere Transaksjoner'!B555</f>
        <v>548</v>
      </c>
      <c r="B549" s="72">
        <f>INDEX('5. Registrere Transaksjoner'!$I$8:$I$1006,MATCH('Underlag HB'!A549,'5. Registrere Transaksjoner'!$B$8:$B$1006))</f>
        <v>0</v>
      </c>
      <c r="C549" s="72">
        <f>INDEX('5. Registrere Transaksjoner'!$Q$8:$Q$1006,MATCH('Underlag HB'!A549,'5. Registrere Transaksjoner'!$B$8:$B$1006))</f>
        <v>0</v>
      </c>
      <c r="D549" s="307">
        <f>INDEX('5. Registrere Transaksjoner'!$D$8:$D$1006,MATCH('Underlag HB'!A549,'5. Registrere Transaksjoner'!$B$8:$B$1006))</f>
        <v>0</v>
      </c>
      <c r="E549" s="72" t="str">
        <f>IFERROR(INDEX(Kontoplan!$E$6:$E$1048576,MATCH(B549,Kontoplan!$D$6:$D$125,0)),"")</f>
        <v/>
      </c>
      <c r="F549" s="308">
        <f>INDEX('5. Registrere Transaksjoner'!$E$8:$E$1006,MATCH('Underlag HB'!A549,'5. Registrere Transaksjoner'!$B$8:$B$1006,0))</f>
        <v>0</v>
      </c>
      <c r="G549" s="72">
        <f>INDEX('5. Registrere Transaksjoner'!$F$8:$F$1006,MATCH('Underlag HB'!A549,'5. Registrere Transaksjoner'!$B$8:$B$1006,0))</f>
        <v>0</v>
      </c>
      <c r="H549" s="309" t="str">
        <f t="shared" si="8"/>
        <v/>
      </c>
      <c r="I549" s="310">
        <f>INDEX('5. Registrere Transaksjoner'!$H$8:$H$1006,MATCH('Underlag HB'!A549,'5. Registrere Transaksjoner'!$B$8:$B$1006,0))</f>
        <v>0</v>
      </c>
      <c r="J549" s="72"/>
      <c r="K549" s="72"/>
    </row>
    <row r="550" spans="1:11" x14ac:dyDescent="0.25">
      <c r="A550" s="116">
        <f>'5. Registrere Transaksjoner'!B556</f>
        <v>549</v>
      </c>
      <c r="B550" s="72">
        <f>INDEX('5. Registrere Transaksjoner'!$I$8:$I$1006,MATCH('Underlag HB'!A550,'5. Registrere Transaksjoner'!$B$8:$B$1006))</f>
        <v>0</v>
      </c>
      <c r="C550" s="72">
        <f>INDEX('5. Registrere Transaksjoner'!$Q$8:$Q$1006,MATCH('Underlag HB'!A550,'5. Registrere Transaksjoner'!$B$8:$B$1006))</f>
        <v>0</v>
      </c>
      <c r="D550" s="307">
        <f>INDEX('5. Registrere Transaksjoner'!$D$8:$D$1006,MATCH('Underlag HB'!A550,'5. Registrere Transaksjoner'!$B$8:$B$1006))</f>
        <v>0</v>
      </c>
      <c r="E550" s="72" t="str">
        <f>IFERROR(INDEX(Kontoplan!$E$6:$E$1048576,MATCH(B550,Kontoplan!$D$6:$D$125,0)),"")</f>
        <v/>
      </c>
      <c r="F550" s="308">
        <f>INDEX('5. Registrere Transaksjoner'!$E$8:$E$1006,MATCH('Underlag HB'!A550,'5. Registrere Transaksjoner'!$B$8:$B$1006,0))</f>
        <v>0</v>
      </c>
      <c r="G550" s="72">
        <f>INDEX('5. Registrere Transaksjoner'!$F$8:$F$1006,MATCH('Underlag HB'!A550,'5. Registrere Transaksjoner'!$B$8:$B$1006,0))</f>
        <v>0</v>
      </c>
      <c r="H550" s="309" t="str">
        <f t="shared" si="8"/>
        <v/>
      </c>
      <c r="I550" s="310">
        <f>INDEX('5. Registrere Transaksjoner'!$H$8:$H$1006,MATCH('Underlag HB'!A550,'5. Registrere Transaksjoner'!$B$8:$B$1006,0))</f>
        <v>0</v>
      </c>
      <c r="J550" s="72"/>
      <c r="K550" s="72"/>
    </row>
    <row r="551" spans="1:11" x14ac:dyDescent="0.25">
      <c r="A551" s="116">
        <f>'5. Registrere Transaksjoner'!B557</f>
        <v>550</v>
      </c>
      <c r="B551" s="72">
        <f>INDEX('5. Registrere Transaksjoner'!$I$8:$I$1006,MATCH('Underlag HB'!A551,'5. Registrere Transaksjoner'!$B$8:$B$1006))</f>
        <v>0</v>
      </c>
      <c r="C551" s="72">
        <f>INDEX('5. Registrere Transaksjoner'!$Q$8:$Q$1006,MATCH('Underlag HB'!A551,'5. Registrere Transaksjoner'!$B$8:$B$1006))</f>
        <v>0</v>
      </c>
      <c r="D551" s="307">
        <f>INDEX('5. Registrere Transaksjoner'!$D$8:$D$1006,MATCH('Underlag HB'!A551,'5. Registrere Transaksjoner'!$B$8:$B$1006))</f>
        <v>0</v>
      </c>
      <c r="E551" s="72" t="str">
        <f>IFERROR(INDEX(Kontoplan!$E$6:$E$1048576,MATCH(B551,Kontoplan!$D$6:$D$125,0)),"")</f>
        <v/>
      </c>
      <c r="F551" s="308">
        <f>INDEX('5. Registrere Transaksjoner'!$E$8:$E$1006,MATCH('Underlag HB'!A551,'5. Registrere Transaksjoner'!$B$8:$B$1006,0))</f>
        <v>0</v>
      </c>
      <c r="G551" s="72">
        <f>INDEX('5. Registrere Transaksjoner'!$F$8:$F$1006,MATCH('Underlag HB'!A551,'5. Registrere Transaksjoner'!$B$8:$B$1006,0))</f>
        <v>0</v>
      </c>
      <c r="H551" s="309" t="str">
        <f t="shared" si="8"/>
        <v/>
      </c>
      <c r="I551" s="310">
        <f>INDEX('5. Registrere Transaksjoner'!$H$8:$H$1006,MATCH('Underlag HB'!A551,'5. Registrere Transaksjoner'!$B$8:$B$1006,0))</f>
        <v>0</v>
      </c>
      <c r="J551" s="72"/>
      <c r="K551" s="72"/>
    </row>
    <row r="552" spans="1:11" x14ac:dyDescent="0.25">
      <c r="A552" s="116">
        <f>'5. Registrere Transaksjoner'!B558</f>
        <v>551</v>
      </c>
      <c r="B552" s="72">
        <f>INDEX('5. Registrere Transaksjoner'!$I$8:$I$1006,MATCH('Underlag HB'!A552,'5. Registrere Transaksjoner'!$B$8:$B$1006))</f>
        <v>0</v>
      </c>
      <c r="C552" s="72">
        <f>INDEX('5. Registrere Transaksjoner'!$Q$8:$Q$1006,MATCH('Underlag HB'!A552,'5. Registrere Transaksjoner'!$B$8:$B$1006))</f>
        <v>0</v>
      </c>
      <c r="D552" s="307">
        <f>INDEX('5. Registrere Transaksjoner'!$D$8:$D$1006,MATCH('Underlag HB'!A552,'5. Registrere Transaksjoner'!$B$8:$B$1006))</f>
        <v>0</v>
      </c>
      <c r="E552" s="72" t="str">
        <f>IFERROR(INDEX(Kontoplan!$E$6:$E$1048576,MATCH(B552,Kontoplan!$D$6:$D$125,0)),"")</f>
        <v/>
      </c>
      <c r="F552" s="308">
        <f>INDEX('5. Registrere Transaksjoner'!$E$8:$E$1006,MATCH('Underlag HB'!A552,'5. Registrere Transaksjoner'!$B$8:$B$1006,0))</f>
        <v>0</v>
      </c>
      <c r="G552" s="72">
        <f>INDEX('5. Registrere Transaksjoner'!$F$8:$F$1006,MATCH('Underlag HB'!A552,'5. Registrere Transaksjoner'!$B$8:$B$1006,0))</f>
        <v>0</v>
      </c>
      <c r="H552" s="309" t="str">
        <f t="shared" si="8"/>
        <v/>
      </c>
      <c r="I552" s="310">
        <f>INDEX('5. Registrere Transaksjoner'!$H$8:$H$1006,MATCH('Underlag HB'!A552,'5. Registrere Transaksjoner'!$B$8:$B$1006,0))</f>
        <v>0</v>
      </c>
      <c r="J552" s="72"/>
      <c r="K552" s="72"/>
    </row>
    <row r="553" spans="1:11" x14ac:dyDescent="0.25">
      <c r="A553" s="116">
        <f>'5. Registrere Transaksjoner'!B559</f>
        <v>552</v>
      </c>
      <c r="B553" s="72">
        <f>INDEX('5. Registrere Transaksjoner'!$I$8:$I$1006,MATCH('Underlag HB'!A553,'5. Registrere Transaksjoner'!$B$8:$B$1006))</f>
        <v>0</v>
      </c>
      <c r="C553" s="72">
        <f>INDEX('5. Registrere Transaksjoner'!$Q$8:$Q$1006,MATCH('Underlag HB'!A553,'5. Registrere Transaksjoner'!$B$8:$B$1006))</f>
        <v>0</v>
      </c>
      <c r="D553" s="307">
        <f>INDEX('5. Registrere Transaksjoner'!$D$8:$D$1006,MATCH('Underlag HB'!A553,'5. Registrere Transaksjoner'!$B$8:$B$1006))</f>
        <v>0</v>
      </c>
      <c r="E553" s="72" t="str">
        <f>IFERROR(INDEX(Kontoplan!$E$6:$E$1048576,MATCH(B553,Kontoplan!$D$6:$D$125,0)),"")</f>
        <v/>
      </c>
      <c r="F553" s="308">
        <f>INDEX('5. Registrere Transaksjoner'!$E$8:$E$1006,MATCH('Underlag HB'!A553,'5. Registrere Transaksjoner'!$B$8:$B$1006,0))</f>
        <v>0</v>
      </c>
      <c r="G553" s="72">
        <f>INDEX('5. Registrere Transaksjoner'!$F$8:$F$1006,MATCH('Underlag HB'!A553,'5. Registrere Transaksjoner'!$B$8:$B$1006,0))</f>
        <v>0</v>
      </c>
      <c r="H553" s="309" t="str">
        <f t="shared" si="8"/>
        <v/>
      </c>
      <c r="I553" s="310">
        <f>INDEX('5. Registrere Transaksjoner'!$H$8:$H$1006,MATCH('Underlag HB'!A553,'5. Registrere Transaksjoner'!$B$8:$B$1006,0))</f>
        <v>0</v>
      </c>
      <c r="J553" s="72"/>
      <c r="K553" s="72"/>
    </row>
    <row r="554" spans="1:11" x14ac:dyDescent="0.25">
      <c r="A554" s="116">
        <f>'5. Registrere Transaksjoner'!B560</f>
        <v>553</v>
      </c>
      <c r="B554" s="72">
        <f>INDEX('5. Registrere Transaksjoner'!$I$8:$I$1006,MATCH('Underlag HB'!A554,'5. Registrere Transaksjoner'!$B$8:$B$1006))</f>
        <v>0</v>
      </c>
      <c r="C554" s="72">
        <f>INDEX('5. Registrere Transaksjoner'!$Q$8:$Q$1006,MATCH('Underlag HB'!A554,'5. Registrere Transaksjoner'!$B$8:$B$1006))</f>
        <v>0</v>
      </c>
      <c r="D554" s="307">
        <f>INDEX('5. Registrere Transaksjoner'!$D$8:$D$1006,MATCH('Underlag HB'!A554,'5. Registrere Transaksjoner'!$B$8:$B$1006))</f>
        <v>0</v>
      </c>
      <c r="E554" s="72" t="str">
        <f>IFERROR(INDEX(Kontoplan!$E$6:$E$1048576,MATCH(B554,Kontoplan!$D$6:$D$125,0)),"")</f>
        <v/>
      </c>
      <c r="F554" s="308">
        <f>INDEX('5. Registrere Transaksjoner'!$E$8:$E$1006,MATCH('Underlag HB'!A554,'5. Registrere Transaksjoner'!$B$8:$B$1006,0))</f>
        <v>0</v>
      </c>
      <c r="G554" s="72">
        <f>INDEX('5. Registrere Transaksjoner'!$F$8:$F$1006,MATCH('Underlag HB'!A554,'5. Registrere Transaksjoner'!$B$8:$B$1006,0))</f>
        <v>0</v>
      </c>
      <c r="H554" s="309" t="str">
        <f t="shared" si="8"/>
        <v/>
      </c>
      <c r="I554" s="310">
        <f>INDEX('5. Registrere Transaksjoner'!$H$8:$H$1006,MATCH('Underlag HB'!A554,'5. Registrere Transaksjoner'!$B$8:$B$1006,0))</f>
        <v>0</v>
      </c>
      <c r="J554" s="72"/>
      <c r="K554" s="72"/>
    </row>
    <row r="555" spans="1:11" x14ac:dyDescent="0.25">
      <c r="A555" s="116">
        <f>'5. Registrere Transaksjoner'!B561</f>
        <v>554</v>
      </c>
      <c r="B555" s="72">
        <f>INDEX('5. Registrere Transaksjoner'!$I$8:$I$1006,MATCH('Underlag HB'!A555,'5. Registrere Transaksjoner'!$B$8:$B$1006))</f>
        <v>0</v>
      </c>
      <c r="C555" s="72">
        <f>INDEX('5. Registrere Transaksjoner'!$Q$8:$Q$1006,MATCH('Underlag HB'!A555,'5. Registrere Transaksjoner'!$B$8:$B$1006))</f>
        <v>0</v>
      </c>
      <c r="D555" s="307">
        <f>INDEX('5. Registrere Transaksjoner'!$D$8:$D$1006,MATCH('Underlag HB'!A555,'5. Registrere Transaksjoner'!$B$8:$B$1006))</f>
        <v>0</v>
      </c>
      <c r="E555" s="72" t="str">
        <f>IFERROR(INDEX(Kontoplan!$E$6:$E$1048576,MATCH(B555,Kontoplan!$D$6:$D$125,0)),"")</f>
        <v/>
      </c>
      <c r="F555" s="308">
        <f>INDEX('5. Registrere Transaksjoner'!$E$8:$E$1006,MATCH('Underlag HB'!A555,'5. Registrere Transaksjoner'!$B$8:$B$1006,0))</f>
        <v>0</v>
      </c>
      <c r="G555" s="72">
        <f>INDEX('5. Registrere Transaksjoner'!$F$8:$F$1006,MATCH('Underlag HB'!A555,'5. Registrere Transaksjoner'!$B$8:$B$1006,0))</f>
        <v>0</v>
      </c>
      <c r="H555" s="309" t="str">
        <f t="shared" si="8"/>
        <v/>
      </c>
      <c r="I555" s="310">
        <f>INDEX('5. Registrere Transaksjoner'!$H$8:$H$1006,MATCH('Underlag HB'!A555,'5. Registrere Transaksjoner'!$B$8:$B$1006,0))</f>
        <v>0</v>
      </c>
      <c r="J555" s="72"/>
      <c r="K555" s="72"/>
    </row>
    <row r="556" spans="1:11" x14ac:dyDescent="0.25">
      <c r="A556" s="116">
        <f>'5. Registrere Transaksjoner'!B562</f>
        <v>555</v>
      </c>
      <c r="B556" s="72">
        <f>INDEX('5. Registrere Transaksjoner'!$I$8:$I$1006,MATCH('Underlag HB'!A556,'5. Registrere Transaksjoner'!$B$8:$B$1006))</f>
        <v>0</v>
      </c>
      <c r="C556" s="72">
        <f>INDEX('5. Registrere Transaksjoner'!$Q$8:$Q$1006,MATCH('Underlag HB'!A556,'5. Registrere Transaksjoner'!$B$8:$B$1006))</f>
        <v>0</v>
      </c>
      <c r="D556" s="307">
        <f>INDEX('5. Registrere Transaksjoner'!$D$8:$D$1006,MATCH('Underlag HB'!A556,'5. Registrere Transaksjoner'!$B$8:$B$1006))</f>
        <v>0</v>
      </c>
      <c r="E556" s="72" t="str">
        <f>IFERROR(INDEX(Kontoplan!$E$6:$E$1048576,MATCH(B556,Kontoplan!$D$6:$D$125,0)),"")</f>
        <v/>
      </c>
      <c r="F556" s="308">
        <f>INDEX('5. Registrere Transaksjoner'!$E$8:$E$1006,MATCH('Underlag HB'!A556,'5. Registrere Transaksjoner'!$B$8:$B$1006,0))</f>
        <v>0</v>
      </c>
      <c r="G556" s="72">
        <f>INDEX('5. Registrere Transaksjoner'!$F$8:$F$1006,MATCH('Underlag HB'!A556,'5. Registrere Transaksjoner'!$B$8:$B$1006,0))</f>
        <v>0</v>
      </c>
      <c r="H556" s="309" t="str">
        <f t="shared" si="8"/>
        <v/>
      </c>
      <c r="I556" s="310">
        <f>INDEX('5. Registrere Transaksjoner'!$H$8:$H$1006,MATCH('Underlag HB'!A556,'5. Registrere Transaksjoner'!$B$8:$B$1006,0))</f>
        <v>0</v>
      </c>
      <c r="J556" s="72"/>
      <c r="K556" s="72"/>
    </row>
    <row r="557" spans="1:11" x14ac:dyDescent="0.25">
      <c r="A557" s="116">
        <f>'5. Registrere Transaksjoner'!B563</f>
        <v>556</v>
      </c>
      <c r="B557" s="72">
        <f>INDEX('5. Registrere Transaksjoner'!$I$8:$I$1006,MATCH('Underlag HB'!A557,'5. Registrere Transaksjoner'!$B$8:$B$1006))</f>
        <v>0</v>
      </c>
      <c r="C557" s="72">
        <f>INDEX('5. Registrere Transaksjoner'!$Q$8:$Q$1006,MATCH('Underlag HB'!A557,'5. Registrere Transaksjoner'!$B$8:$B$1006))</f>
        <v>0</v>
      </c>
      <c r="D557" s="307">
        <f>INDEX('5. Registrere Transaksjoner'!$D$8:$D$1006,MATCH('Underlag HB'!A557,'5. Registrere Transaksjoner'!$B$8:$B$1006))</f>
        <v>0</v>
      </c>
      <c r="E557" s="72" t="str">
        <f>IFERROR(INDEX(Kontoplan!$E$6:$E$1048576,MATCH(B557,Kontoplan!$D$6:$D$125,0)),"")</f>
        <v/>
      </c>
      <c r="F557" s="308">
        <f>INDEX('5. Registrere Transaksjoner'!$E$8:$E$1006,MATCH('Underlag HB'!A557,'5. Registrere Transaksjoner'!$B$8:$B$1006,0))</f>
        <v>0</v>
      </c>
      <c r="G557" s="72">
        <f>INDEX('5. Registrere Transaksjoner'!$F$8:$F$1006,MATCH('Underlag HB'!A557,'5. Registrere Transaksjoner'!$B$8:$B$1006,0))</f>
        <v>0</v>
      </c>
      <c r="H557" s="309" t="str">
        <f t="shared" si="8"/>
        <v/>
      </c>
      <c r="I557" s="310">
        <f>INDEX('5. Registrere Transaksjoner'!$H$8:$H$1006,MATCH('Underlag HB'!A557,'5. Registrere Transaksjoner'!$B$8:$B$1006,0))</f>
        <v>0</v>
      </c>
      <c r="J557" s="72"/>
      <c r="K557" s="72"/>
    </row>
    <row r="558" spans="1:11" x14ac:dyDescent="0.25">
      <c r="A558" s="116">
        <f>'5. Registrere Transaksjoner'!B564</f>
        <v>557</v>
      </c>
      <c r="B558" s="72">
        <f>INDEX('5. Registrere Transaksjoner'!$I$8:$I$1006,MATCH('Underlag HB'!A558,'5. Registrere Transaksjoner'!$B$8:$B$1006))</f>
        <v>0</v>
      </c>
      <c r="C558" s="72">
        <f>INDEX('5. Registrere Transaksjoner'!$Q$8:$Q$1006,MATCH('Underlag HB'!A558,'5. Registrere Transaksjoner'!$B$8:$B$1006))</f>
        <v>0</v>
      </c>
      <c r="D558" s="307">
        <f>INDEX('5. Registrere Transaksjoner'!$D$8:$D$1006,MATCH('Underlag HB'!A558,'5. Registrere Transaksjoner'!$B$8:$B$1006))</f>
        <v>0</v>
      </c>
      <c r="E558" s="72" t="str">
        <f>IFERROR(INDEX(Kontoplan!$E$6:$E$1048576,MATCH(B558,Kontoplan!$D$6:$D$125,0)),"")</f>
        <v/>
      </c>
      <c r="F558" s="308">
        <f>INDEX('5. Registrere Transaksjoner'!$E$8:$E$1006,MATCH('Underlag HB'!A558,'5. Registrere Transaksjoner'!$B$8:$B$1006,0))</f>
        <v>0</v>
      </c>
      <c r="G558" s="72">
        <f>INDEX('5. Registrere Transaksjoner'!$F$8:$F$1006,MATCH('Underlag HB'!A558,'5. Registrere Transaksjoner'!$B$8:$B$1006,0))</f>
        <v>0</v>
      </c>
      <c r="H558" s="309" t="str">
        <f t="shared" si="8"/>
        <v/>
      </c>
      <c r="I558" s="310">
        <f>INDEX('5. Registrere Transaksjoner'!$H$8:$H$1006,MATCH('Underlag HB'!A558,'5. Registrere Transaksjoner'!$B$8:$B$1006,0))</f>
        <v>0</v>
      </c>
      <c r="J558" s="72"/>
      <c r="K558" s="72"/>
    </row>
    <row r="559" spans="1:11" x14ac:dyDescent="0.25">
      <c r="A559" s="116">
        <f>'5. Registrere Transaksjoner'!B565</f>
        <v>558</v>
      </c>
      <c r="B559" s="72">
        <f>INDEX('5. Registrere Transaksjoner'!$I$8:$I$1006,MATCH('Underlag HB'!A559,'5. Registrere Transaksjoner'!$B$8:$B$1006))</f>
        <v>0</v>
      </c>
      <c r="C559" s="72">
        <f>INDEX('5. Registrere Transaksjoner'!$Q$8:$Q$1006,MATCH('Underlag HB'!A559,'5. Registrere Transaksjoner'!$B$8:$B$1006))</f>
        <v>0</v>
      </c>
      <c r="D559" s="307">
        <f>INDEX('5. Registrere Transaksjoner'!$D$8:$D$1006,MATCH('Underlag HB'!A559,'5. Registrere Transaksjoner'!$B$8:$B$1006))</f>
        <v>0</v>
      </c>
      <c r="E559" s="72" t="str">
        <f>IFERROR(INDEX(Kontoplan!$E$6:$E$1048576,MATCH(B559,Kontoplan!$D$6:$D$125,0)),"")</f>
        <v/>
      </c>
      <c r="F559" s="308">
        <f>INDEX('5. Registrere Transaksjoner'!$E$8:$E$1006,MATCH('Underlag HB'!A559,'5. Registrere Transaksjoner'!$B$8:$B$1006,0))</f>
        <v>0</v>
      </c>
      <c r="G559" s="72">
        <f>INDEX('5. Registrere Transaksjoner'!$F$8:$F$1006,MATCH('Underlag HB'!A559,'5. Registrere Transaksjoner'!$B$8:$B$1006,0))</f>
        <v>0</v>
      </c>
      <c r="H559" s="309" t="str">
        <f t="shared" si="8"/>
        <v/>
      </c>
      <c r="I559" s="310">
        <f>INDEX('5. Registrere Transaksjoner'!$H$8:$H$1006,MATCH('Underlag HB'!A559,'5. Registrere Transaksjoner'!$B$8:$B$1006,0))</f>
        <v>0</v>
      </c>
      <c r="J559" s="72"/>
      <c r="K559" s="72"/>
    </row>
    <row r="560" spans="1:11" x14ac:dyDescent="0.25">
      <c r="A560" s="116">
        <f>'5. Registrere Transaksjoner'!B566</f>
        <v>559</v>
      </c>
      <c r="B560" s="72">
        <f>INDEX('5. Registrere Transaksjoner'!$I$8:$I$1006,MATCH('Underlag HB'!A560,'5. Registrere Transaksjoner'!$B$8:$B$1006))</f>
        <v>0</v>
      </c>
      <c r="C560" s="72">
        <f>INDEX('5. Registrere Transaksjoner'!$Q$8:$Q$1006,MATCH('Underlag HB'!A560,'5. Registrere Transaksjoner'!$B$8:$B$1006))</f>
        <v>0</v>
      </c>
      <c r="D560" s="307">
        <f>INDEX('5. Registrere Transaksjoner'!$D$8:$D$1006,MATCH('Underlag HB'!A560,'5. Registrere Transaksjoner'!$B$8:$B$1006))</f>
        <v>0</v>
      </c>
      <c r="E560" s="72" t="str">
        <f>IFERROR(INDEX(Kontoplan!$E$6:$E$1048576,MATCH(B560,Kontoplan!$D$6:$D$125,0)),"")</f>
        <v/>
      </c>
      <c r="F560" s="308">
        <f>INDEX('5. Registrere Transaksjoner'!$E$8:$E$1006,MATCH('Underlag HB'!A560,'5. Registrere Transaksjoner'!$B$8:$B$1006,0))</f>
        <v>0</v>
      </c>
      <c r="G560" s="72">
        <f>INDEX('5. Registrere Transaksjoner'!$F$8:$F$1006,MATCH('Underlag HB'!A560,'5. Registrere Transaksjoner'!$B$8:$B$1006,0))</f>
        <v>0</v>
      </c>
      <c r="H560" s="309" t="str">
        <f t="shared" si="8"/>
        <v/>
      </c>
      <c r="I560" s="310">
        <f>INDEX('5. Registrere Transaksjoner'!$H$8:$H$1006,MATCH('Underlag HB'!A560,'5. Registrere Transaksjoner'!$B$8:$B$1006,0))</f>
        <v>0</v>
      </c>
      <c r="J560" s="72"/>
      <c r="K560" s="72"/>
    </row>
    <row r="561" spans="1:11" x14ac:dyDescent="0.25">
      <c r="A561" s="116">
        <f>'5. Registrere Transaksjoner'!B567</f>
        <v>560</v>
      </c>
      <c r="B561" s="72">
        <f>INDEX('5. Registrere Transaksjoner'!$I$8:$I$1006,MATCH('Underlag HB'!A561,'5. Registrere Transaksjoner'!$B$8:$B$1006))</f>
        <v>0</v>
      </c>
      <c r="C561" s="72">
        <f>INDEX('5. Registrere Transaksjoner'!$Q$8:$Q$1006,MATCH('Underlag HB'!A561,'5. Registrere Transaksjoner'!$B$8:$B$1006))</f>
        <v>0</v>
      </c>
      <c r="D561" s="307">
        <f>INDEX('5. Registrere Transaksjoner'!$D$8:$D$1006,MATCH('Underlag HB'!A561,'5. Registrere Transaksjoner'!$B$8:$B$1006))</f>
        <v>0</v>
      </c>
      <c r="E561" s="72" t="str">
        <f>IFERROR(INDEX(Kontoplan!$E$6:$E$1048576,MATCH(B561,Kontoplan!$D$6:$D$125,0)),"")</f>
        <v/>
      </c>
      <c r="F561" s="308">
        <f>INDEX('5. Registrere Transaksjoner'!$E$8:$E$1006,MATCH('Underlag HB'!A561,'5. Registrere Transaksjoner'!$B$8:$B$1006,0))</f>
        <v>0</v>
      </c>
      <c r="G561" s="72">
        <f>INDEX('5. Registrere Transaksjoner'!$F$8:$F$1006,MATCH('Underlag HB'!A561,'5. Registrere Transaksjoner'!$B$8:$B$1006,0))</f>
        <v>0</v>
      </c>
      <c r="H561" s="309" t="str">
        <f t="shared" si="8"/>
        <v/>
      </c>
      <c r="I561" s="310">
        <f>INDEX('5. Registrere Transaksjoner'!$H$8:$H$1006,MATCH('Underlag HB'!A561,'5. Registrere Transaksjoner'!$B$8:$B$1006,0))</f>
        <v>0</v>
      </c>
      <c r="J561" s="72"/>
      <c r="K561" s="72"/>
    </row>
    <row r="562" spans="1:11" x14ac:dyDescent="0.25">
      <c r="A562" s="116">
        <f>'5. Registrere Transaksjoner'!B568</f>
        <v>561</v>
      </c>
      <c r="B562" s="72">
        <f>INDEX('5. Registrere Transaksjoner'!$I$8:$I$1006,MATCH('Underlag HB'!A562,'5. Registrere Transaksjoner'!$B$8:$B$1006))</f>
        <v>0</v>
      </c>
      <c r="C562" s="72">
        <f>INDEX('5. Registrere Transaksjoner'!$Q$8:$Q$1006,MATCH('Underlag HB'!A562,'5. Registrere Transaksjoner'!$B$8:$B$1006))</f>
        <v>0</v>
      </c>
      <c r="D562" s="307">
        <f>INDEX('5. Registrere Transaksjoner'!$D$8:$D$1006,MATCH('Underlag HB'!A562,'5. Registrere Transaksjoner'!$B$8:$B$1006))</f>
        <v>0</v>
      </c>
      <c r="E562" s="72" t="str">
        <f>IFERROR(INDEX(Kontoplan!$E$6:$E$1048576,MATCH(B562,Kontoplan!$D$6:$D$125,0)),"")</f>
        <v/>
      </c>
      <c r="F562" s="308">
        <f>INDEX('5. Registrere Transaksjoner'!$E$8:$E$1006,MATCH('Underlag HB'!A562,'5. Registrere Transaksjoner'!$B$8:$B$1006,0))</f>
        <v>0</v>
      </c>
      <c r="G562" s="72">
        <f>INDEX('5. Registrere Transaksjoner'!$F$8:$F$1006,MATCH('Underlag HB'!A562,'5. Registrere Transaksjoner'!$B$8:$B$1006,0))</f>
        <v>0</v>
      </c>
      <c r="H562" s="309" t="str">
        <f t="shared" si="8"/>
        <v/>
      </c>
      <c r="I562" s="310">
        <f>INDEX('5. Registrere Transaksjoner'!$H$8:$H$1006,MATCH('Underlag HB'!A562,'5. Registrere Transaksjoner'!$B$8:$B$1006,0))</f>
        <v>0</v>
      </c>
      <c r="J562" s="72"/>
      <c r="K562" s="72"/>
    </row>
    <row r="563" spans="1:11" x14ac:dyDescent="0.25">
      <c r="A563" s="116">
        <f>'5. Registrere Transaksjoner'!B569</f>
        <v>562</v>
      </c>
      <c r="B563" s="72">
        <f>INDEX('5. Registrere Transaksjoner'!$I$8:$I$1006,MATCH('Underlag HB'!A563,'5. Registrere Transaksjoner'!$B$8:$B$1006))</f>
        <v>0</v>
      </c>
      <c r="C563" s="72">
        <f>INDEX('5. Registrere Transaksjoner'!$Q$8:$Q$1006,MATCH('Underlag HB'!A563,'5. Registrere Transaksjoner'!$B$8:$B$1006))</f>
        <v>0</v>
      </c>
      <c r="D563" s="307">
        <f>INDEX('5. Registrere Transaksjoner'!$D$8:$D$1006,MATCH('Underlag HB'!A563,'5. Registrere Transaksjoner'!$B$8:$B$1006))</f>
        <v>0</v>
      </c>
      <c r="E563" s="72" t="str">
        <f>IFERROR(INDEX(Kontoplan!$E$6:$E$1048576,MATCH(B563,Kontoplan!$D$6:$D$125,0)),"")</f>
        <v/>
      </c>
      <c r="F563" s="308">
        <f>INDEX('5. Registrere Transaksjoner'!$E$8:$E$1006,MATCH('Underlag HB'!A563,'5. Registrere Transaksjoner'!$B$8:$B$1006,0))</f>
        <v>0</v>
      </c>
      <c r="G563" s="72">
        <f>INDEX('5. Registrere Transaksjoner'!$F$8:$F$1006,MATCH('Underlag HB'!A563,'5. Registrere Transaksjoner'!$B$8:$B$1006,0))</f>
        <v>0</v>
      </c>
      <c r="H563" s="309" t="str">
        <f t="shared" si="8"/>
        <v/>
      </c>
      <c r="I563" s="310">
        <f>INDEX('5. Registrere Transaksjoner'!$H$8:$H$1006,MATCH('Underlag HB'!A563,'5. Registrere Transaksjoner'!$B$8:$B$1006,0))</f>
        <v>0</v>
      </c>
      <c r="J563" s="72"/>
      <c r="K563" s="72"/>
    </row>
    <row r="564" spans="1:11" x14ac:dyDescent="0.25">
      <c r="A564" s="116">
        <f>'5. Registrere Transaksjoner'!B570</f>
        <v>563</v>
      </c>
      <c r="B564" s="72">
        <f>INDEX('5. Registrere Transaksjoner'!$I$8:$I$1006,MATCH('Underlag HB'!A564,'5. Registrere Transaksjoner'!$B$8:$B$1006))</f>
        <v>0</v>
      </c>
      <c r="C564" s="72">
        <f>INDEX('5. Registrere Transaksjoner'!$Q$8:$Q$1006,MATCH('Underlag HB'!A564,'5. Registrere Transaksjoner'!$B$8:$B$1006))</f>
        <v>0</v>
      </c>
      <c r="D564" s="307">
        <f>INDEX('5. Registrere Transaksjoner'!$D$8:$D$1006,MATCH('Underlag HB'!A564,'5. Registrere Transaksjoner'!$B$8:$B$1006))</f>
        <v>0</v>
      </c>
      <c r="E564" s="72" t="str">
        <f>IFERROR(INDEX(Kontoplan!$E$6:$E$1048576,MATCH(B564,Kontoplan!$D$6:$D$125,0)),"")</f>
        <v/>
      </c>
      <c r="F564" s="308">
        <f>INDEX('5. Registrere Transaksjoner'!$E$8:$E$1006,MATCH('Underlag HB'!A564,'5. Registrere Transaksjoner'!$B$8:$B$1006,0))</f>
        <v>0</v>
      </c>
      <c r="G564" s="72">
        <f>INDEX('5. Registrere Transaksjoner'!$F$8:$F$1006,MATCH('Underlag HB'!A564,'5. Registrere Transaksjoner'!$B$8:$B$1006,0))</f>
        <v>0</v>
      </c>
      <c r="H564" s="309" t="str">
        <f t="shared" si="8"/>
        <v/>
      </c>
      <c r="I564" s="310">
        <f>INDEX('5. Registrere Transaksjoner'!$H$8:$H$1006,MATCH('Underlag HB'!A564,'5. Registrere Transaksjoner'!$B$8:$B$1006,0))</f>
        <v>0</v>
      </c>
      <c r="J564" s="72"/>
      <c r="K564" s="72"/>
    </row>
    <row r="565" spans="1:11" x14ac:dyDescent="0.25">
      <c r="A565" s="116">
        <f>'5. Registrere Transaksjoner'!B571</f>
        <v>564</v>
      </c>
      <c r="B565" s="72">
        <f>INDEX('5. Registrere Transaksjoner'!$I$8:$I$1006,MATCH('Underlag HB'!A565,'5. Registrere Transaksjoner'!$B$8:$B$1006))</f>
        <v>0</v>
      </c>
      <c r="C565" s="72">
        <f>INDEX('5. Registrere Transaksjoner'!$Q$8:$Q$1006,MATCH('Underlag HB'!A565,'5. Registrere Transaksjoner'!$B$8:$B$1006))</f>
        <v>0</v>
      </c>
      <c r="D565" s="307">
        <f>INDEX('5. Registrere Transaksjoner'!$D$8:$D$1006,MATCH('Underlag HB'!A565,'5. Registrere Transaksjoner'!$B$8:$B$1006))</f>
        <v>0</v>
      </c>
      <c r="E565" s="72" t="str">
        <f>IFERROR(INDEX(Kontoplan!$E$6:$E$1048576,MATCH(B565,Kontoplan!$D$6:$D$125,0)),"")</f>
        <v/>
      </c>
      <c r="F565" s="308">
        <f>INDEX('5. Registrere Transaksjoner'!$E$8:$E$1006,MATCH('Underlag HB'!A565,'5. Registrere Transaksjoner'!$B$8:$B$1006,0))</f>
        <v>0</v>
      </c>
      <c r="G565" s="72">
        <f>INDEX('5. Registrere Transaksjoner'!$F$8:$F$1006,MATCH('Underlag HB'!A565,'5. Registrere Transaksjoner'!$B$8:$B$1006,0))</f>
        <v>0</v>
      </c>
      <c r="H565" s="309" t="str">
        <f t="shared" si="8"/>
        <v/>
      </c>
      <c r="I565" s="310">
        <f>INDEX('5. Registrere Transaksjoner'!$H$8:$H$1006,MATCH('Underlag HB'!A565,'5. Registrere Transaksjoner'!$B$8:$B$1006,0))</f>
        <v>0</v>
      </c>
      <c r="J565" s="72"/>
      <c r="K565" s="72"/>
    </row>
    <row r="566" spans="1:11" x14ac:dyDescent="0.25">
      <c r="A566" s="116">
        <f>'5. Registrere Transaksjoner'!B572</f>
        <v>565</v>
      </c>
      <c r="B566" s="72">
        <f>INDEX('5. Registrere Transaksjoner'!$I$8:$I$1006,MATCH('Underlag HB'!A566,'5. Registrere Transaksjoner'!$B$8:$B$1006))</f>
        <v>0</v>
      </c>
      <c r="C566" s="72">
        <f>INDEX('5. Registrere Transaksjoner'!$Q$8:$Q$1006,MATCH('Underlag HB'!A566,'5. Registrere Transaksjoner'!$B$8:$B$1006))</f>
        <v>0</v>
      </c>
      <c r="D566" s="307">
        <f>INDEX('5. Registrere Transaksjoner'!$D$8:$D$1006,MATCH('Underlag HB'!A566,'5. Registrere Transaksjoner'!$B$8:$B$1006))</f>
        <v>0</v>
      </c>
      <c r="E566" s="72" t="str">
        <f>IFERROR(INDEX(Kontoplan!$E$6:$E$1048576,MATCH(B566,Kontoplan!$D$6:$D$125,0)),"")</f>
        <v/>
      </c>
      <c r="F566" s="308">
        <f>INDEX('5. Registrere Transaksjoner'!$E$8:$E$1006,MATCH('Underlag HB'!A566,'5. Registrere Transaksjoner'!$B$8:$B$1006,0))</f>
        <v>0</v>
      </c>
      <c r="G566" s="72">
        <f>INDEX('5. Registrere Transaksjoner'!$F$8:$F$1006,MATCH('Underlag HB'!A566,'5. Registrere Transaksjoner'!$B$8:$B$1006,0))</f>
        <v>0</v>
      </c>
      <c r="H566" s="309" t="str">
        <f t="shared" si="8"/>
        <v/>
      </c>
      <c r="I566" s="310">
        <f>INDEX('5. Registrere Transaksjoner'!$H$8:$H$1006,MATCH('Underlag HB'!A566,'5. Registrere Transaksjoner'!$B$8:$B$1006,0))</f>
        <v>0</v>
      </c>
      <c r="J566" s="72"/>
      <c r="K566" s="72"/>
    </row>
    <row r="567" spans="1:11" x14ac:dyDescent="0.25">
      <c r="A567" s="116">
        <f>'5. Registrere Transaksjoner'!B573</f>
        <v>566</v>
      </c>
      <c r="B567" s="72">
        <f>INDEX('5. Registrere Transaksjoner'!$I$8:$I$1006,MATCH('Underlag HB'!A567,'5. Registrere Transaksjoner'!$B$8:$B$1006))</f>
        <v>0</v>
      </c>
      <c r="C567" s="72">
        <f>INDEX('5. Registrere Transaksjoner'!$Q$8:$Q$1006,MATCH('Underlag HB'!A567,'5. Registrere Transaksjoner'!$B$8:$B$1006))</f>
        <v>0</v>
      </c>
      <c r="D567" s="307">
        <f>INDEX('5. Registrere Transaksjoner'!$D$8:$D$1006,MATCH('Underlag HB'!A567,'5. Registrere Transaksjoner'!$B$8:$B$1006))</f>
        <v>0</v>
      </c>
      <c r="E567" s="72" t="str">
        <f>IFERROR(INDEX(Kontoplan!$E$6:$E$1048576,MATCH(B567,Kontoplan!$D$6:$D$125,0)),"")</f>
        <v/>
      </c>
      <c r="F567" s="308">
        <f>INDEX('5. Registrere Transaksjoner'!$E$8:$E$1006,MATCH('Underlag HB'!A567,'5. Registrere Transaksjoner'!$B$8:$B$1006,0))</f>
        <v>0</v>
      </c>
      <c r="G567" s="72">
        <f>INDEX('5. Registrere Transaksjoner'!$F$8:$F$1006,MATCH('Underlag HB'!A567,'5. Registrere Transaksjoner'!$B$8:$B$1006,0))</f>
        <v>0</v>
      </c>
      <c r="H567" s="309" t="str">
        <f t="shared" si="8"/>
        <v/>
      </c>
      <c r="I567" s="310">
        <f>INDEX('5. Registrere Transaksjoner'!$H$8:$H$1006,MATCH('Underlag HB'!A567,'5. Registrere Transaksjoner'!$B$8:$B$1006,0))</f>
        <v>0</v>
      </c>
      <c r="J567" s="72"/>
      <c r="K567" s="72"/>
    </row>
    <row r="568" spans="1:11" x14ac:dyDescent="0.25">
      <c r="A568" s="116">
        <f>'5. Registrere Transaksjoner'!B574</f>
        <v>567</v>
      </c>
      <c r="B568" s="72">
        <f>INDEX('5. Registrere Transaksjoner'!$I$8:$I$1006,MATCH('Underlag HB'!A568,'5. Registrere Transaksjoner'!$B$8:$B$1006))</f>
        <v>0</v>
      </c>
      <c r="C568" s="72">
        <f>INDEX('5. Registrere Transaksjoner'!$Q$8:$Q$1006,MATCH('Underlag HB'!A568,'5. Registrere Transaksjoner'!$B$8:$B$1006))</f>
        <v>0</v>
      </c>
      <c r="D568" s="307">
        <f>INDEX('5. Registrere Transaksjoner'!$D$8:$D$1006,MATCH('Underlag HB'!A568,'5. Registrere Transaksjoner'!$B$8:$B$1006))</f>
        <v>0</v>
      </c>
      <c r="E568" s="72" t="str">
        <f>IFERROR(INDEX(Kontoplan!$E$6:$E$1048576,MATCH(B568,Kontoplan!$D$6:$D$125,0)),"")</f>
        <v/>
      </c>
      <c r="F568" s="308">
        <f>INDEX('5. Registrere Transaksjoner'!$E$8:$E$1006,MATCH('Underlag HB'!A568,'5. Registrere Transaksjoner'!$B$8:$B$1006,0))</f>
        <v>0</v>
      </c>
      <c r="G568" s="72">
        <f>INDEX('5. Registrere Transaksjoner'!$F$8:$F$1006,MATCH('Underlag HB'!A568,'5. Registrere Transaksjoner'!$B$8:$B$1006,0))</f>
        <v>0</v>
      </c>
      <c r="H568" s="309" t="str">
        <f t="shared" si="8"/>
        <v/>
      </c>
      <c r="I568" s="310">
        <f>INDEX('5. Registrere Transaksjoner'!$H$8:$H$1006,MATCH('Underlag HB'!A568,'5. Registrere Transaksjoner'!$B$8:$B$1006,0))</f>
        <v>0</v>
      </c>
      <c r="J568" s="72"/>
      <c r="K568" s="72"/>
    </row>
    <row r="569" spans="1:11" x14ac:dyDescent="0.25">
      <c r="A569" s="116">
        <f>'5. Registrere Transaksjoner'!B575</f>
        <v>568</v>
      </c>
      <c r="B569" s="72">
        <f>INDEX('5. Registrere Transaksjoner'!$I$8:$I$1006,MATCH('Underlag HB'!A569,'5. Registrere Transaksjoner'!$B$8:$B$1006))</f>
        <v>0</v>
      </c>
      <c r="C569" s="72">
        <f>INDEX('5. Registrere Transaksjoner'!$Q$8:$Q$1006,MATCH('Underlag HB'!A569,'5. Registrere Transaksjoner'!$B$8:$B$1006))</f>
        <v>0</v>
      </c>
      <c r="D569" s="307">
        <f>INDEX('5. Registrere Transaksjoner'!$D$8:$D$1006,MATCH('Underlag HB'!A569,'5. Registrere Transaksjoner'!$B$8:$B$1006))</f>
        <v>0</v>
      </c>
      <c r="E569" s="72" t="str">
        <f>IFERROR(INDEX(Kontoplan!$E$6:$E$1048576,MATCH(B569,Kontoplan!$D$6:$D$125,0)),"")</f>
        <v/>
      </c>
      <c r="F569" s="308">
        <f>INDEX('5. Registrere Transaksjoner'!$E$8:$E$1006,MATCH('Underlag HB'!A569,'5. Registrere Transaksjoner'!$B$8:$B$1006,0))</f>
        <v>0</v>
      </c>
      <c r="G569" s="72">
        <f>INDEX('5. Registrere Transaksjoner'!$F$8:$F$1006,MATCH('Underlag HB'!A569,'5. Registrere Transaksjoner'!$B$8:$B$1006,0))</f>
        <v>0</v>
      </c>
      <c r="H569" s="309" t="str">
        <f t="shared" si="8"/>
        <v/>
      </c>
      <c r="I569" s="310">
        <f>INDEX('5. Registrere Transaksjoner'!$H$8:$H$1006,MATCH('Underlag HB'!A569,'5. Registrere Transaksjoner'!$B$8:$B$1006,0))</f>
        <v>0</v>
      </c>
      <c r="J569" s="72"/>
      <c r="K569" s="72"/>
    </row>
    <row r="570" spans="1:11" x14ac:dyDescent="0.25">
      <c r="A570" s="116">
        <f>'5. Registrere Transaksjoner'!B576</f>
        <v>569</v>
      </c>
      <c r="B570" s="72">
        <f>INDEX('5. Registrere Transaksjoner'!$I$8:$I$1006,MATCH('Underlag HB'!A570,'5. Registrere Transaksjoner'!$B$8:$B$1006))</f>
        <v>0</v>
      </c>
      <c r="C570" s="72">
        <f>INDEX('5. Registrere Transaksjoner'!$Q$8:$Q$1006,MATCH('Underlag HB'!A570,'5. Registrere Transaksjoner'!$B$8:$B$1006))</f>
        <v>0</v>
      </c>
      <c r="D570" s="307">
        <f>INDEX('5. Registrere Transaksjoner'!$D$8:$D$1006,MATCH('Underlag HB'!A570,'5. Registrere Transaksjoner'!$B$8:$B$1006))</f>
        <v>0</v>
      </c>
      <c r="E570" s="72" t="str">
        <f>IFERROR(INDEX(Kontoplan!$E$6:$E$1048576,MATCH(B570,Kontoplan!$D$6:$D$125,0)),"")</f>
        <v/>
      </c>
      <c r="F570" s="308">
        <f>INDEX('5. Registrere Transaksjoner'!$E$8:$E$1006,MATCH('Underlag HB'!A570,'5. Registrere Transaksjoner'!$B$8:$B$1006,0))</f>
        <v>0</v>
      </c>
      <c r="G570" s="72">
        <f>INDEX('5. Registrere Transaksjoner'!$F$8:$F$1006,MATCH('Underlag HB'!A570,'5. Registrere Transaksjoner'!$B$8:$B$1006,0))</f>
        <v>0</v>
      </c>
      <c r="H570" s="309" t="str">
        <f t="shared" si="8"/>
        <v/>
      </c>
      <c r="I570" s="310">
        <f>INDEX('5. Registrere Transaksjoner'!$H$8:$H$1006,MATCH('Underlag HB'!A570,'5. Registrere Transaksjoner'!$B$8:$B$1006,0))</f>
        <v>0</v>
      </c>
      <c r="J570" s="72"/>
      <c r="K570" s="72"/>
    </row>
    <row r="571" spans="1:11" x14ac:dyDescent="0.25">
      <c r="A571" s="116">
        <f>'5. Registrere Transaksjoner'!B577</f>
        <v>570</v>
      </c>
      <c r="B571" s="72">
        <f>INDEX('5. Registrere Transaksjoner'!$I$8:$I$1006,MATCH('Underlag HB'!A571,'5. Registrere Transaksjoner'!$B$8:$B$1006))</f>
        <v>0</v>
      </c>
      <c r="C571" s="72">
        <f>INDEX('5. Registrere Transaksjoner'!$Q$8:$Q$1006,MATCH('Underlag HB'!A571,'5. Registrere Transaksjoner'!$B$8:$B$1006))</f>
        <v>0</v>
      </c>
      <c r="D571" s="307">
        <f>INDEX('5. Registrere Transaksjoner'!$D$8:$D$1006,MATCH('Underlag HB'!A571,'5. Registrere Transaksjoner'!$B$8:$B$1006))</f>
        <v>0</v>
      </c>
      <c r="E571" s="72" t="str">
        <f>IFERROR(INDEX(Kontoplan!$E$6:$E$1048576,MATCH(B571,Kontoplan!$D$6:$D$125,0)),"")</f>
        <v/>
      </c>
      <c r="F571" s="308">
        <f>INDEX('5. Registrere Transaksjoner'!$E$8:$E$1006,MATCH('Underlag HB'!A571,'5. Registrere Transaksjoner'!$B$8:$B$1006,0))</f>
        <v>0</v>
      </c>
      <c r="G571" s="72">
        <f>INDEX('5. Registrere Transaksjoner'!$F$8:$F$1006,MATCH('Underlag HB'!A571,'5. Registrere Transaksjoner'!$B$8:$B$1006,0))</f>
        <v>0</v>
      </c>
      <c r="H571" s="309" t="str">
        <f t="shared" si="8"/>
        <v/>
      </c>
      <c r="I571" s="310">
        <f>INDEX('5. Registrere Transaksjoner'!$H$8:$H$1006,MATCH('Underlag HB'!A571,'5. Registrere Transaksjoner'!$B$8:$B$1006,0))</f>
        <v>0</v>
      </c>
      <c r="J571" s="72"/>
      <c r="K571" s="72"/>
    </row>
    <row r="572" spans="1:11" x14ac:dyDescent="0.25">
      <c r="A572" s="116">
        <f>'5. Registrere Transaksjoner'!B578</f>
        <v>571</v>
      </c>
      <c r="B572" s="72">
        <f>INDEX('5. Registrere Transaksjoner'!$I$8:$I$1006,MATCH('Underlag HB'!A572,'5. Registrere Transaksjoner'!$B$8:$B$1006))</f>
        <v>0</v>
      </c>
      <c r="C572" s="72">
        <f>INDEX('5. Registrere Transaksjoner'!$Q$8:$Q$1006,MATCH('Underlag HB'!A572,'5. Registrere Transaksjoner'!$B$8:$B$1006))</f>
        <v>0</v>
      </c>
      <c r="D572" s="307">
        <f>INDEX('5. Registrere Transaksjoner'!$D$8:$D$1006,MATCH('Underlag HB'!A572,'5. Registrere Transaksjoner'!$B$8:$B$1006))</f>
        <v>0</v>
      </c>
      <c r="E572" s="72" t="str">
        <f>IFERROR(INDEX(Kontoplan!$E$6:$E$1048576,MATCH(B572,Kontoplan!$D$6:$D$125,0)),"")</f>
        <v/>
      </c>
      <c r="F572" s="308">
        <f>INDEX('5. Registrere Transaksjoner'!$E$8:$E$1006,MATCH('Underlag HB'!A572,'5. Registrere Transaksjoner'!$B$8:$B$1006,0))</f>
        <v>0</v>
      </c>
      <c r="G572" s="72">
        <f>INDEX('5. Registrere Transaksjoner'!$F$8:$F$1006,MATCH('Underlag HB'!A572,'5. Registrere Transaksjoner'!$B$8:$B$1006,0))</f>
        <v>0</v>
      </c>
      <c r="H572" s="309" t="str">
        <f t="shared" si="8"/>
        <v/>
      </c>
      <c r="I572" s="310">
        <f>INDEX('5. Registrere Transaksjoner'!$H$8:$H$1006,MATCH('Underlag HB'!A572,'5. Registrere Transaksjoner'!$B$8:$B$1006,0))</f>
        <v>0</v>
      </c>
      <c r="J572" s="72"/>
      <c r="K572" s="72"/>
    </row>
    <row r="573" spans="1:11" x14ac:dyDescent="0.25">
      <c r="A573" s="116">
        <f>'5. Registrere Transaksjoner'!B579</f>
        <v>572</v>
      </c>
      <c r="B573" s="72">
        <f>INDEX('5. Registrere Transaksjoner'!$I$8:$I$1006,MATCH('Underlag HB'!A573,'5. Registrere Transaksjoner'!$B$8:$B$1006))</f>
        <v>0</v>
      </c>
      <c r="C573" s="72">
        <f>INDEX('5. Registrere Transaksjoner'!$Q$8:$Q$1006,MATCH('Underlag HB'!A573,'5. Registrere Transaksjoner'!$B$8:$B$1006))</f>
        <v>0</v>
      </c>
      <c r="D573" s="307">
        <f>INDEX('5. Registrere Transaksjoner'!$D$8:$D$1006,MATCH('Underlag HB'!A573,'5. Registrere Transaksjoner'!$B$8:$B$1006))</f>
        <v>0</v>
      </c>
      <c r="E573" s="72" t="str">
        <f>IFERROR(INDEX(Kontoplan!$E$6:$E$1048576,MATCH(B573,Kontoplan!$D$6:$D$125,0)),"")</f>
        <v/>
      </c>
      <c r="F573" s="308">
        <f>INDEX('5. Registrere Transaksjoner'!$E$8:$E$1006,MATCH('Underlag HB'!A573,'5. Registrere Transaksjoner'!$B$8:$B$1006,0))</f>
        <v>0</v>
      </c>
      <c r="G573" s="72">
        <f>INDEX('5. Registrere Transaksjoner'!$F$8:$F$1006,MATCH('Underlag HB'!A573,'5. Registrere Transaksjoner'!$B$8:$B$1006,0))</f>
        <v>0</v>
      </c>
      <c r="H573" s="309" t="str">
        <f t="shared" si="8"/>
        <v/>
      </c>
      <c r="I573" s="310">
        <f>INDEX('5. Registrere Transaksjoner'!$H$8:$H$1006,MATCH('Underlag HB'!A573,'5. Registrere Transaksjoner'!$B$8:$B$1006,0))</f>
        <v>0</v>
      </c>
      <c r="J573" s="72"/>
      <c r="K573" s="72"/>
    </row>
    <row r="574" spans="1:11" x14ac:dyDescent="0.25">
      <c r="A574" s="116">
        <f>'5. Registrere Transaksjoner'!B580</f>
        <v>573</v>
      </c>
      <c r="B574" s="72">
        <f>INDEX('5. Registrere Transaksjoner'!$I$8:$I$1006,MATCH('Underlag HB'!A574,'5. Registrere Transaksjoner'!$B$8:$B$1006))</f>
        <v>0</v>
      </c>
      <c r="C574" s="72">
        <f>INDEX('5. Registrere Transaksjoner'!$Q$8:$Q$1006,MATCH('Underlag HB'!A574,'5. Registrere Transaksjoner'!$B$8:$B$1006))</f>
        <v>0</v>
      </c>
      <c r="D574" s="307">
        <f>INDEX('5. Registrere Transaksjoner'!$D$8:$D$1006,MATCH('Underlag HB'!A574,'5. Registrere Transaksjoner'!$B$8:$B$1006))</f>
        <v>0</v>
      </c>
      <c r="E574" s="72" t="str">
        <f>IFERROR(INDEX(Kontoplan!$E$6:$E$1048576,MATCH(B574,Kontoplan!$D$6:$D$125,0)),"")</f>
        <v/>
      </c>
      <c r="F574" s="308">
        <f>INDEX('5. Registrere Transaksjoner'!$E$8:$E$1006,MATCH('Underlag HB'!A574,'5. Registrere Transaksjoner'!$B$8:$B$1006,0))</f>
        <v>0</v>
      </c>
      <c r="G574" s="72">
        <f>INDEX('5. Registrere Transaksjoner'!$F$8:$F$1006,MATCH('Underlag HB'!A574,'5. Registrere Transaksjoner'!$B$8:$B$1006,0))</f>
        <v>0</v>
      </c>
      <c r="H574" s="309" t="str">
        <f t="shared" si="8"/>
        <v/>
      </c>
      <c r="I574" s="310">
        <f>INDEX('5. Registrere Transaksjoner'!$H$8:$H$1006,MATCH('Underlag HB'!A574,'5. Registrere Transaksjoner'!$B$8:$B$1006,0))</f>
        <v>0</v>
      </c>
      <c r="J574" s="72"/>
      <c r="K574" s="72"/>
    </row>
    <row r="575" spans="1:11" x14ac:dyDescent="0.25">
      <c r="A575" s="116">
        <f>'5. Registrere Transaksjoner'!B581</f>
        <v>574</v>
      </c>
      <c r="B575" s="72">
        <f>INDEX('5. Registrere Transaksjoner'!$I$8:$I$1006,MATCH('Underlag HB'!A575,'5. Registrere Transaksjoner'!$B$8:$B$1006))</f>
        <v>0</v>
      </c>
      <c r="C575" s="72">
        <f>INDEX('5. Registrere Transaksjoner'!$Q$8:$Q$1006,MATCH('Underlag HB'!A575,'5. Registrere Transaksjoner'!$B$8:$B$1006))</f>
        <v>0</v>
      </c>
      <c r="D575" s="307">
        <f>INDEX('5. Registrere Transaksjoner'!$D$8:$D$1006,MATCH('Underlag HB'!A575,'5. Registrere Transaksjoner'!$B$8:$B$1006))</f>
        <v>0</v>
      </c>
      <c r="E575" s="72" t="str">
        <f>IFERROR(INDEX(Kontoplan!$E$6:$E$1048576,MATCH(B575,Kontoplan!$D$6:$D$125,0)),"")</f>
        <v/>
      </c>
      <c r="F575" s="308">
        <f>INDEX('5. Registrere Transaksjoner'!$E$8:$E$1006,MATCH('Underlag HB'!A575,'5. Registrere Transaksjoner'!$B$8:$B$1006,0))</f>
        <v>0</v>
      </c>
      <c r="G575" s="72">
        <f>INDEX('5. Registrere Transaksjoner'!$F$8:$F$1006,MATCH('Underlag HB'!A575,'5. Registrere Transaksjoner'!$B$8:$B$1006,0))</f>
        <v>0</v>
      </c>
      <c r="H575" s="309" t="str">
        <f t="shared" si="8"/>
        <v/>
      </c>
      <c r="I575" s="310">
        <f>INDEX('5. Registrere Transaksjoner'!$H$8:$H$1006,MATCH('Underlag HB'!A575,'5. Registrere Transaksjoner'!$B$8:$B$1006,0))</f>
        <v>0</v>
      </c>
      <c r="J575" s="72"/>
      <c r="K575" s="72"/>
    </row>
    <row r="576" spans="1:11" x14ac:dyDescent="0.25">
      <c r="A576" s="116">
        <f>'5. Registrere Transaksjoner'!B582</f>
        <v>575</v>
      </c>
      <c r="B576" s="72">
        <f>INDEX('5. Registrere Transaksjoner'!$I$8:$I$1006,MATCH('Underlag HB'!A576,'5. Registrere Transaksjoner'!$B$8:$B$1006))</f>
        <v>0</v>
      </c>
      <c r="C576" s="72">
        <f>INDEX('5. Registrere Transaksjoner'!$Q$8:$Q$1006,MATCH('Underlag HB'!A576,'5. Registrere Transaksjoner'!$B$8:$B$1006))</f>
        <v>0</v>
      </c>
      <c r="D576" s="307">
        <f>INDEX('5. Registrere Transaksjoner'!$D$8:$D$1006,MATCH('Underlag HB'!A576,'5. Registrere Transaksjoner'!$B$8:$B$1006))</f>
        <v>0</v>
      </c>
      <c r="E576" s="72" t="str">
        <f>IFERROR(INDEX(Kontoplan!$E$6:$E$1048576,MATCH(B576,Kontoplan!$D$6:$D$125,0)),"")</f>
        <v/>
      </c>
      <c r="F576" s="308">
        <f>INDEX('5. Registrere Transaksjoner'!$E$8:$E$1006,MATCH('Underlag HB'!A576,'5. Registrere Transaksjoner'!$B$8:$B$1006,0))</f>
        <v>0</v>
      </c>
      <c r="G576" s="72">
        <f>INDEX('5. Registrere Transaksjoner'!$F$8:$F$1006,MATCH('Underlag HB'!A576,'5. Registrere Transaksjoner'!$B$8:$B$1006,0))</f>
        <v>0</v>
      </c>
      <c r="H576" s="309" t="str">
        <f t="shared" si="8"/>
        <v/>
      </c>
      <c r="I576" s="310">
        <f>INDEX('5. Registrere Transaksjoner'!$H$8:$H$1006,MATCH('Underlag HB'!A576,'5. Registrere Transaksjoner'!$B$8:$B$1006,0))</f>
        <v>0</v>
      </c>
      <c r="J576" s="72"/>
      <c r="K576" s="72"/>
    </row>
    <row r="577" spans="1:11" x14ac:dyDescent="0.25">
      <c r="A577" s="116">
        <f>'5. Registrere Transaksjoner'!B583</f>
        <v>576</v>
      </c>
      <c r="B577" s="72">
        <f>INDEX('5. Registrere Transaksjoner'!$I$8:$I$1006,MATCH('Underlag HB'!A577,'5. Registrere Transaksjoner'!$B$8:$B$1006))</f>
        <v>0</v>
      </c>
      <c r="C577" s="72">
        <f>INDEX('5. Registrere Transaksjoner'!$Q$8:$Q$1006,MATCH('Underlag HB'!A577,'5. Registrere Transaksjoner'!$B$8:$B$1006))</f>
        <v>0</v>
      </c>
      <c r="D577" s="307">
        <f>INDEX('5. Registrere Transaksjoner'!$D$8:$D$1006,MATCH('Underlag HB'!A577,'5. Registrere Transaksjoner'!$B$8:$B$1006))</f>
        <v>0</v>
      </c>
      <c r="E577" s="72" t="str">
        <f>IFERROR(INDEX(Kontoplan!$E$6:$E$1048576,MATCH(B577,Kontoplan!$D$6:$D$125,0)),"")</f>
        <v/>
      </c>
      <c r="F577" s="308">
        <f>INDEX('5. Registrere Transaksjoner'!$E$8:$E$1006,MATCH('Underlag HB'!A577,'5. Registrere Transaksjoner'!$B$8:$B$1006,0))</f>
        <v>0</v>
      </c>
      <c r="G577" s="72">
        <f>INDEX('5. Registrere Transaksjoner'!$F$8:$F$1006,MATCH('Underlag HB'!A577,'5. Registrere Transaksjoner'!$B$8:$B$1006,0))</f>
        <v>0</v>
      </c>
      <c r="H577" s="309" t="str">
        <f t="shared" si="8"/>
        <v/>
      </c>
      <c r="I577" s="310">
        <f>INDEX('5. Registrere Transaksjoner'!$H$8:$H$1006,MATCH('Underlag HB'!A577,'5. Registrere Transaksjoner'!$B$8:$B$1006,0))</f>
        <v>0</v>
      </c>
      <c r="J577" s="72"/>
      <c r="K577" s="72"/>
    </row>
    <row r="578" spans="1:11" x14ac:dyDescent="0.25">
      <c r="A578" s="116">
        <f>'5. Registrere Transaksjoner'!B584</f>
        <v>577</v>
      </c>
      <c r="B578" s="72">
        <f>INDEX('5. Registrere Transaksjoner'!$I$8:$I$1006,MATCH('Underlag HB'!A578,'5. Registrere Transaksjoner'!$B$8:$B$1006))</f>
        <v>0</v>
      </c>
      <c r="C578" s="72">
        <f>INDEX('5. Registrere Transaksjoner'!$Q$8:$Q$1006,MATCH('Underlag HB'!A578,'5. Registrere Transaksjoner'!$B$8:$B$1006))</f>
        <v>0</v>
      </c>
      <c r="D578" s="307">
        <f>INDEX('5. Registrere Transaksjoner'!$D$8:$D$1006,MATCH('Underlag HB'!A578,'5. Registrere Transaksjoner'!$B$8:$B$1006))</f>
        <v>0</v>
      </c>
      <c r="E578" s="72" t="str">
        <f>IFERROR(INDEX(Kontoplan!$E$6:$E$1048576,MATCH(B578,Kontoplan!$D$6:$D$125,0)),"")</f>
        <v/>
      </c>
      <c r="F578" s="308">
        <f>INDEX('5. Registrere Transaksjoner'!$E$8:$E$1006,MATCH('Underlag HB'!A578,'5. Registrere Transaksjoner'!$B$8:$B$1006,0))</f>
        <v>0</v>
      </c>
      <c r="G578" s="72">
        <f>INDEX('5. Registrere Transaksjoner'!$F$8:$F$1006,MATCH('Underlag HB'!A578,'5. Registrere Transaksjoner'!$B$8:$B$1006,0))</f>
        <v>0</v>
      </c>
      <c r="H578" s="309" t="str">
        <f t="shared" si="8"/>
        <v/>
      </c>
      <c r="I578" s="310">
        <f>INDEX('5. Registrere Transaksjoner'!$H$8:$H$1006,MATCH('Underlag HB'!A578,'5. Registrere Transaksjoner'!$B$8:$B$1006,0))</f>
        <v>0</v>
      </c>
      <c r="J578" s="72"/>
      <c r="K578" s="72"/>
    </row>
    <row r="579" spans="1:11" x14ac:dyDescent="0.25">
      <c r="A579" s="116">
        <f>'5. Registrere Transaksjoner'!B585</f>
        <v>578</v>
      </c>
      <c r="B579" s="72">
        <f>INDEX('5. Registrere Transaksjoner'!$I$8:$I$1006,MATCH('Underlag HB'!A579,'5. Registrere Transaksjoner'!$B$8:$B$1006))</f>
        <v>0</v>
      </c>
      <c r="C579" s="72">
        <f>INDEX('5. Registrere Transaksjoner'!$Q$8:$Q$1006,MATCH('Underlag HB'!A579,'5. Registrere Transaksjoner'!$B$8:$B$1006))</f>
        <v>0</v>
      </c>
      <c r="D579" s="307">
        <f>INDEX('5. Registrere Transaksjoner'!$D$8:$D$1006,MATCH('Underlag HB'!A579,'5. Registrere Transaksjoner'!$B$8:$B$1006))</f>
        <v>0</v>
      </c>
      <c r="E579" s="72" t="str">
        <f>IFERROR(INDEX(Kontoplan!$E$6:$E$1048576,MATCH(B579,Kontoplan!$D$6:$D$125,0)),"")</f>
        <v/>
      </c>
      <c r="F579" s="308">
        <f>INDEX('5. Registrere Transaksjoner'!$E$8:$E$1006,MATCH('Underlag HB'!A579,'5. Registrere Transaksjoner'!$B$8:$B$1006,0))</f>
        <v>0</v>
      </c>
      <c r="G579" s="72">
        <f>INDEX('5. Registrere Transaksjoner'!$F$8:$F$1006,MATCH('Underlag HB'!A579,'5. Registrere Transaksjoner'!$B$8:$B$1006,0))</f>
        <v>0</v>
      </c>
      <c r="H579" s="309" t="str">
        <f t="shared" ref="H579:H642" si="9">IF(I579=0,"",I579)</f>
        <v/>
      </c>
      <c r="I579" s="310">
        <f>INDEX('5. Registrere Transaksjoner'!$H$8:$H$1006,MATCH('Underlag HB'!A579,'5. Registrere Transaksjoner'!$B$8:$B$1006,0))</f>
        <v>0</v>
      </c>
      <c r="J579" s="72"/>
      <c r="K579" s="72"/>
    </row>
    <row r="580" spans="1:11" x14ac:dyDescent="0.25">
      <c r="A580" s="116">
        <f>'5. Registrere Transaksjoner'!B586</f>
        <v>579</v>
      </c>
      <c r="B580" s="72">
        <f>INDEX('5. Registrere Transaksjoner'!$I$8:$I$1006,MATCH('Underlag HB'!A580,'5. Registrere Transaksjoner'!$B$8:$B$1006))</f>
        <v>0</v>
      </c>
      <c r="C580" s="72">
        <f>INDEX('5. Registrere Transaksjoner'!$Q$8:$Q$1006,MATCH('Underlag HB'!A580,'5. Registrere Transaksjoner'!$B$8:$B$1006))</f>
        <v>0</v>
      </c>
      <c r="D580" s="307">
        <f>INDEX('5. Registrere Transaksjoner'!$D$8:$D$1006,MATCH('Underlag HB'!A580,'5. Registrere Transaksjoner'!$B$8:$B$1006))</f>
        <v>0</v>
      </c>
      <c r="E580" s="72" t="str">
        <f>IFERROR(INDEX(Kontoplan!$E$6:$E$1048576,MATCH(B580,Kontoplan!$D$6:$D$125,0)),"")</f>
        <v/>
      </c>
      <c r="F580" s="308">
        <f>INDEX('5. Registrere Transaksjoner'!$E$8:$E$1006,MATCH('Underlag HB'!A580,'5. Registrere Transaksjoner'!$B$8:$B$1006,0))</f>
        <v>0</v>
      </c>
      <c r="G580" s="72">
        <f>INDEX('5. Registrere Transaksjoner'!$F$8:$F$1006,MATCH('Underlag HB'!A580,'5. Registrere Transaksjoner'!$B$8:$B$1006,0))</f>
        <v>0</v>
      </c>
      <c r="H580" s="309" t="str">
        <f t="shared" si="9"/>
        <v/>
      </c>
      <c r="I580" s="310">
        <f>INDEX('5. Registrere Transaksjoner'!$H$8:$H$1006,MATCH('Underlag HB'!A580,'5. Registrere Transaksjoner'!$B$8:$B$1006,0))</f>
        <v>0</v>
      </c>
      <c r="J580" s="72"/>
      <c r="K580" s="72"/>
    </row>
    <row r="581" spans="1:11" x14ac:dyDescent="0.25">
      <c r="A581" s="116">
        <f>'5. Registrere Transaksjoner'!B587</f>
        <v>580</v>
      </c>
      <c r="B581" s="72">
        <f>INDEX('5. Registrere Transaksjoner'!$I$8:$I$1006,MATCH('Underlag HB'!A581,'5. Registrere Transaksjoner'!$B$8:$B$1006))</f>
        <v>0</v>
      </c>
      <c r="C581" s="72">
        <f>INDEX('5. Registrere Transaksjoner'!$Q$8:$Q$1006,MATCH('Underlag HB'!A581,'5. Registrere Transaksjoner'!$B$8:$B$1006))</f>
        <v>0</v>
      </c>
      <c r="D581" s="307">
        <f>INDEX('5. Registrere Transaksjoner'!$D$8:$D$1006,MATCH('Underlag HB'!A581,'5. Registrere Transaksjoner'!$B$8:$B$1006))</f>
        <v>0</v>
      </c>
      <c r="E581" s="72" t="str">
        <f>IFERROR(INDEX(Kontoplan!$E$6:$E$1048576,MATCH(B581,Kontoplan!$D$6:$D$125,0)),"")</f>
        <v/>
      </c>
      <c r="F581" s="308">
        <f>INDEX('5. Registrere Transaksjoner'!$E$8:$E$1006,MATCH('Underlag HB'!A581,'5. Registrere Transaksjoner'!$B$8:$B$1006,0))</f>
        <v>0</v>
      </c>
      <c r="G581" s="72">
        <f>INDEX('5. Registrere Transaksjoner'!$F$8:$F$1006,MATCH('Underlag HB'!A581,'5. Registrere Transaksjoner'!$B$8:$B$1006,0))</f>
        <v>0</v>
      </c>
      <c r="H581" s="309" t="str">
        <f t="shared" si="9"/>
        <v/>
      </c>
      <c r="I581" s="310">
        <f>INDEX('5. Registrere Transaksjoner'!$H$8:$H$1006,MATCH('Underlag HB'!A581,'5. Registrere Transaksjoner'!$B$8:$B$1006,0))</f>
        <v>0</v>
      </c>
      <c r="J581" s="72"/>
      <c r="K581" s="72"/>
    </row>
    <row r="582" spans="1:11" x14ac:dyDescent="0.25">
      <c r="A582" s="116">
        <f>'5. Registrere Transaksjoner'!B588</f>
        <v>581</v>
      </c>
      <c r="B582" s="72">
        <f>INDEX('5. Registrere Transaksjoner'!$I$8:$I$1006,MATCH('Underlag HB'!A582,'5. Registrere Transaksjoner'!$B$8:$B$1006))</f>
        <v>0</v>
      </c>
      <c r="C582" s="72">
        <f>INDEX('5. Registrere Transaksjoner'!$Q$8:$Q$1006,MATCH('Underlag HB'!A582,'5. Registrere Transaksjoner'!$B$8:$B$1006))</f>
        <v>0</v>
      </c>
      <c r="D582" s="307">
        <f>INDEX('5. Registrere Transaksjoner'!$D$8:$D$1006,MATCH('Underlag HB'!A582,'5. Registrere Transaksjoner'!$B$8:$B$1006))</f>
        <v>0</v>
      </c>
      <c r="E582" s="72" t="str">
        <f>IFERROR(INDEX(Kontoplan!$E$6:$E$1048576,MATCH(B582,Kontoplan!$D$6:$D$125,0)),"")</f>
        <v/>
      </c>
      <c r="F582" s="308">
        <f>INDEX('5. Registrere Transaksjoner'!$E$8:$E$1006,MATCH('Underlag HB'!A582,'5. Registrere Transaksjoner'!$B$8:$B$1006,0))</f>
        <v>0</v>
      </c>
      <c r="G582" s="72">
        <f>INDEX('5. Registrere Transaksjoner'!$F$8:$F$1006,MATCH('Underlag HB'!A582,'5. Registrere Transaksjoner'!$B$8:$B$1006,0))</f>
        <v>0</v>
      </c>
      <c r="H582" s="309" t="str">
        <f t="shared" si="9"/>
        <v/>
      </c>
      <c r="I582" s="310">
        <f>INDEX('5. Registrere Transaksjoner'!$H$8:$H$1006,MATCH('Underlag HB'!A582,'5. Registrere Transaksjoner'!$B$8:$B$1006,0))</f>
        <v>0</v>
      </c>
      <c r="J582" s="72"/>
      <c r="K582" s="72"/>
    </row>
    <row r="583" spans="1:11" x14ac:dyDescent="0.25">
      <c r="A583" s="116">
        <f>'5. Registrere Transaksjoner'!B589</f>
        <v>582</v>
      </c>
      <c r="B583" s="72">
        <f>INDEX('5. Registrere Transaksjoner'!$I$8:$I$1006,MATCH('Underlag HB'!A583,'5. Registrere Transaksjoner'!$B$8:$B$1006))</f>
        <v>0</v>
      </c>
      <c r="C583" s="72">
        <f>INDEX('5. Registrere Transaksjoner'!$Q$8:$Q$1006,MATCH('Underlag HB'!A583,'5. Registrere Transaksjoner'!$B$8:$B$1006))</f>
        <v>0</v>
      </c>
      <c r="D583" s="307">
        <f>INDEX('5. Registrere Transaksjoner'!$D$8:$D$1006,MATCH('Underlag HB'!A583,'5. Registrere Transaksjoner'!$B$8:$B$1006))</f>
        <v>0</v>
      </c>
      <c r="E583" s="72" t="str">
        <f>IFERROR(INDEX(Kontoplan!$E$6:$E$1048576,MATCH(B583,Kontoplan!$D$6:$D$125,0)),"")</f>
        <v/>
      </c>
      <c r="F583" s="308">
        <f>INDEX('5. Registrere Transaksjoner'!$E$8:$E$1006,MATCH('Underlag HB'!A583,'5. Registrere Transaksjoner'!$B$8:$B$1006,0))</f>
        <v>0</v>
      </c>
      <c r="G583" s="72">
        <f>INDEX('5. Registrere Transaksjoner'!$F$8:$F$1006,MATCH('Underlag HB'!A583,'5. Registrere Transaksjoner'!$B$8:$B$1006,0))</f>
        <v>0</v>
      </c>
      <c r="H583" s="309" t="str">
        <f t="shared" si="9"/>
        <v/>
      </c>
      <c r="I583" s="310">
        <f>INDEX('5. Registrere Transaksjoner'!$H$8:$H$1006,MATCH('Underlag HB'!A583,'5. Registrere Transaksjoner'!$B$8:$B$1006,0))</f>
        <v>0</v>
      </c>
      <c r="J583" s="72"/>
      <c r="K583" s="72"/>
    </row>
    <row r="584" spans="1:11" x14ac:dyDescent="0.25">
      <c r="A584" s="116">
        <f>'5. Registrere Transaksjoner'!B590</f>
        <v>583</v>
      </c>
      <c r="B584" s="72">
        <f>INDEX('5. Registrere Transaksjoner'!$I$8:$I$1006,MATCH('Underlag HB'!A584,'5. Registrere Transaksjoner'!$B$8:$B$1006))</f>
        <v>0</v>
      </c>
      <c r="C584" s="72">
        <f>INDEX('5. Registrere Transaksjoner'!$Q$8:$Q$1006,MATCH('Underlag HB'!A584,'5. Registrere Transaksjoner'!$B$8:$B$1006))</f>
        <v>0</v>
      </c>
      <c r="D584" s="307">
        <f>INDEX('5. Registrere Transaksjoner'!$D$8:$D$1006,MATCH('Underlag HB'!A584,'5. Registrere Transaksjoner'!$B$8:$B$1006))</f>
        <v>0</v>
      </c>
      <c r="E584" s="72" t="str">
        <f>IFERROR(INDEX(Kontoplan!$E$6:$E$1048576,MATCH(B584,Kontoplan!$D$6:$D$125,0)),"")</f>
        <v/>
      </c>
      <c r="F584" s="308">
        <f>INDEX('5. Registrere Transaksjoner'!$E$8:$E$1006,MATCH('Underlag HB'!A584,'5. Registrere Transaksjoner'!$B$8:$B$1006,0))</f>
        <v>0</v>
      </c>
      <c r="G584" s="72">
        <f>INDEX('5. Registrere Transaksjoner'!$F$8:$F$1006,MATCH('Underlag HB'!A584,'5. Registrere Transaksjoner'!$B$8:$B$1006,0))</f>
        <v>0</v>
      </c>
      <c r="H584" s="309" t="str">
        <f t="shared" si="9"/>
        <v/>
      </c>
      <c r="I584" s="310">
        <f>INDEX('5. Registrere Transaksjoner'!$H$8:$H$1006,MATCH('Underlag HB'!A584,'5. Registrere Transaksjoner'!$B$8:$B$1006,0))</f>
        <v>0</v>
      </c>
      <c r="J584" s="72"/>
      <c r="K584" s="72"/>
    </row>
    <row r="585" spans="1:11" x14ac:dyDescent="0.25">
      <c r="A585" s="116">
        <f>'5. Registrere Transaksjoner'!B591</f>
        <v>584</v>
      </c>
      <c r="B585" s="72">
        <f>INDEX('5. Registrere Transaksjoner'!$I$8:$I$1006,MATCH('Underlag HB'!A585,'5. Registrere Transaksjoner'!$B$8:$B$1006))</f>
        <v>0</v>
      </c>
      <c r="C585" s="72">
        <f>INDEX('5. Registrere Transaksjoner'!$Q$8:$Q$1006,MATCH('Underlag HB'!A585,'5. Registrere Transaksjoner'!$B$8:$B$1006))</f>
        <v>0</v>
      </c>
      <c r="D585" s="307">
        <f>INDEX('5. Registrere Transaksjoner'!$D$8:$D$1006,MATCH('Underlag HB'!A585,'5. Registrere Transaksjoner'!$B$8:$B$1006))</f>
        <v>0</v>
      </c>
      <c r="E585" s="72" t="str">
        <f>IFERROR(INDEX(Kontoplan!$E$6:$E$1048576,MATCH(B585,Kontoplan!$D$6:$D$125,0)),"")</f>
        <v/>
      </c>
      <c r="F585" s="308">
        <f>INDEX('5. Registrere Transaksjoner'!$E$8:$E$1006,MATCH('Underlag HB'!A585,'5. Registrere Transaksjoner'!$B$8:$B$1006,0))</f>
        <v>0</v>
      </c>
      <c r="G585" s="72">
        <f>INDEX('5. Registrere Transaksjoner'!$F$8:$F$1006,MATCH('Underlag HB'!A585,'5. Registrere Transaksjoner'!$B$8:$B$1006,0))</f>
        <v>0</v>
      </c>
      <c r="H585" s="309" t="str">
        <f t="shared" si="9"/>
        <v/>
      </c>
      <c r="I585" s="310">
        <f>INDEX('5. Registrere Transaksjoner'!$H$8:$H$1006,MATCH('Underlag HB'!A585,'5. Registrere Transaksjoner'!$B$8:$B$1006,0))</f>
        <v>0</v>
      </c>
      <c r="J585" s="72"/>
      <c r="K585" s="72"/>
    </row>
    <row r="586" spans="1:11" x14ac:dyDescent="0.25">
      <c r="A586" s="116">
        <f>'5. Registrere Transaksjoner'!B592</f>
        <v>585</v>
      </c>
      <c r="B586" s="72">
        <f>INDEX('5. Registrere Transaksjoner'!$I$8:$I$1006,MATCH('Underlag HB'!A586,'5. Registrere Transaksjoner'!$B$8:$B$1006))</f>
        <v>0</v>
      </c>
      <c r="C586" s="72">
        <f>INDEX('5. Registrere Transaksjoner'!$Q$8:$Q$1006,MATCH('Underlag HB'!A586,'5. Registrere Transaksjoner'!$B$8:$B$1006))</f>
        <v>0</v>
      </c>
      <c r="D586" s="307">
        <f>INDEX('5. Registrere Transaksjoner'!$D$8:$D$1006,MATCH('Underlag HB'!A586,'5. Registrere Transaksjoner'!$B$8:$B$1006))</f>
        <v>0</v>
      </c>
      <c r="E586" s="72" t="str">
        <f>IFERROR(INDEX(Kontoplan!$E$6:$E$1048576,MATCH(B586,Kontoplan!$D$6:$D$125,0)),"")</f>
        <v/>
      </c>
      <c r="F586" s="308">
        <f>INDEX('5. Registrere Transaksjoner'!$E$8:$E$1006,MATCH('Underlag HB'!A586,'5. Registrere Transaksjoner'!$B$8:$B$1006,0))</f>
        <v>0</v>
      </c>
      <c r="G586" s="72">
        <f>INDEX('5. Registrere Transaksjoner'!$F$8:$F$1006,MATCH('Underlag HB'!A586,'5. Registrere Transaksjoner'!$B$8:$B$1006,0))</f>
        <v>0</v>
      </c>
      <c r="H586" s="309" t="str">
        <f t="shared" si="9"/>
        <v/>
      </c>
      <c r="I586" s="310">
        <f>INDEX('5. Registrere Transaksjoner'!$H$8:$H$1006,MATCH('Underlag HB'!A586,'5. Registrere Transaksjoner'!$B$8:$B$1006,0))</f>
        <v>0</v>
      </c>
      <c r="J586" s="72"/>
      <c r="K586" s="72"/>
    </row>
    <row r="587" spans="1:11" x14ac:dyDescent="0.25">
      <c r="A587" s="116">
        <f>'5. Registrere Transaksjoner'!B593</f>
        <v>586</v>
      </c>
      <c r="B587" s="72">
        <f>INDEX('5. Registrere Transaksjoner'!$I$8:$I$1006,MATCH('Underlag HB'!A587,'5. Registrere Transaksjoner'!$B$8:$B$1006))</f>
        <v>0</v>
      </c>
      <c r="C587" s="72">
        <f>INDEX('5. Registrere Transaksjoner'!$Q$8:$Q$1006,MATCH('Underlag HB'!A587,'5. Registrere Transaksjoner'!$B$8:$B$1006))</f>
        <v>0</v>
      </c>
      <c r="D587" s="307">
        <f>INDEX('5. Registrere Transaksjoner'!$D$8:$D$1006,MATCH('Underlag HB'!A587,'5. Registrere Transaksjoner'!$B$8:$B$1006))</f>
        <v>0</v>
      </c>
      <c r="E587" s="72" t="str">
        <f>IFERROR(INDEX(Kontoplan!$E$6:$E$1048576,MATCH(B587,Kontoplan!$D$6:$D$125,0)),"")</f>
        <v/>
      </c>
      <c r="F587" s="308">
        <f>INDEX('5. Registrere Transaksjoner'!$E$8:$E$1006,MATCH('Underlag HB'!A587,'5. Registrere Transaksjoner'!$B$8:$B$1006,0))</f>
        <v>0</v>
      </c>
      <c r="G587" s="72">
        <f>INDEX('5. Registrere Transaksjoner'!$F$8:$F$1006,MATCH('Underlag HB'!A587,'5. Registrere Transaksjoner'!$B$8:$B$1006,0))</f>
        <v>0</v>
      </c>
      <c r="H587" s="309" t="str">
        <f t="shared" si="9"/>
        <v/>
      </c>
      <c r="I587" s="310">
        <f>INDEX('5. Registrere Transaksjoner'!$H$8:$H$1006,MATCH('Underlag HB'!A587,'5. Registrere Transaksjoner'!$B$8:$B$1006,0))</f>
        <v>0</v>
      </c>
      <c r="J587" s="72"/>
      <c r="K587" s="72"/>
    </row>
    <row r="588" spans="1:11" x14ac:dyDescent="0.25">
      <c r="A588" s="116">
        <f>'5. Registrere Transaksjoner'!B594</f>
        <v>587</v>
      </c>
      <c r="B588" s="72">
        <f>INDEX('5. Registrere Transaksjoner'!$I$8:$I$1006,MATCH('Underlag HB'!A588,'5. Registrere Transaksjoner'!$B$8:$B$1006))</f>
        <v>0</v>
      </c>
      <c r="C588" s="72">
        <f>INDEX('5. Registrere Transaksjoner'!$Q$8:$Q$1006,MATCH('Underlag HB'!A588,'5. Registrere Transaksjoner'!$B$8:$B$1006))</f>
        <v>0</v>
      </c>
      <c r="D588" s="307">
        <f>INDEX('5. Registrere Transaksjoner'!$D$8:$D$1006,MATCH('Underlag HB'!A588,'5. Registrere Transaksjoner'!$B$8:$B$1006))</f>
        <v>0</v>
      </c>
      <c r="E588" s="72" t="str">
        <f>IFERROR(INDEX(Kontoplan!$E$6:$E$1048576,MATCH(B588,Kontoplan!$D$6:$D$125,0)),"")</f>
        <v/>
      </c>
      <c r="F588" s="308">
        <f>INDEX('5. Registrere Transaksjoner'!$E$8:$E$1006,MATCH('Underlag HB'!A588,'5. Registrere Transaksjoner'!$B$8:$B$1006,0))</f>
        <v>0</v>
      </c>
      <c r="G588" s="72">
        <f>INDEX('5. Registrere Transaksjoner'!$F$8:$F$1006,MATCH('Underlag HB'!A588,'5. Registrere Transaksjoner'!$B$8:$B$1006,0))</f>
        <v>0</v>
      </c>
      <c r="H588" s="309" t="str">
        <f t="shared" si="9"/>
        <v/>
      </c>
      <c r="I588" s="310">
        <f>INDEX('5. Registrere Transaksjoner'!$H$8:$H$1006,MATCH('Underlag HB'!A588,'5. Registrere Transaksjoner'!$B$8:$B$1006,0))</f>
        <v>0</v>
      </c>
      <c r="J588" s="72"/>
      <c r="K588" s="72"/>
    </row>
    <row r="589" spans="1:11" x14ac:dyDescent="0.25">
      <c r="A589" s="116">
        <f>'5. Registrere Transaksjoner'!B595</f>
        <v>588</v>
      </c>
      <c r="B589" s="72">
        <f>INDEX('5. Registrere Transaksjoner'!$I$8:$I$1006,MATCH('Underlag HB'!A589,'5. Registrere Transaksjoner'!$B$8:$B$1006))</f>
        <v>0</v>
      </c>
      <c r="C589" s="72">
        <f>INDEX('5. Registrere Transaksjoner'!$Q$8:$Q$1006,MATCH('Underlag HB'!A589,'5. Registrere Transaksjoner'!$B$8:$B$1006))</f>
        <v>0</v>
      </c>
      <c r="D589" s="307">
        <f>INDEX('5. Registrere Transaksjoner'!$D$8:$D$1006,MATCH('Underlag HB'!A589,'5. Registrere Transaksjoner'!$B$8:$B$1006))</f>
        <v>0</v>
      </c>
      <c r="E589" s="72" t="str">
        <f>IFERROR(INDEX(Kontoplan!$E$6:$E$1048576,MATCH(B589,Kontoplan!$D$6:$D$125,0)),"")</f>
        <v/>
      </c>
      <c r="F589" s="308">
        <f>INDEX('5. Registrere Transaksjoner'!$E$8:$E$1006,MATCH('Underlag HB'!A589,'5. Registrere Transaksjoner'!$B$8:$B$1006,0))</f>
        <v>0</v>
      </c>
      <c r="G589" s="72">
        <f>INDEX('5. Registrere Transaksjoner'!$F$8:$F$1006,MATCH('Underlag HB'!A589,'5. Registrere Transaksjoner'!$B$8:$B$1006,0))</f>
        <v>0</v>
      </c>
      <c r="H589" s="309" t="str">
        <f t="shared" si="9"/>
        <v/>
      </c>
      <c r="I589" s="310">
        <f>INDEX('5. Registrere Transaksjoner'!$H$8:$H$1006,MATCH('Underlag HB'!A589,'5. Registrere Transaksjoner'!$B$8:$B$1006,0))</f>
        <v>0</v>
      </c>
      <c r="J589" s="72"/>
      <c r="K589" s="72"/>
    </row>
    <row r="590" spans="1:11" x14ac:dyDescent="0.25">
      <c r="A590" s="116">
        <f>'5. Registrere Transaksjoner'!B596</f>
        <v>589</v>
      </c>
      <c r="B590" s="72">
        <f>INDEX('5. Registrere Transaksjoner'!$I$8:$I$1006,MATCH('Underlag HB'!A590,'5. Registrere Transaksjoner'!$B$8:$B$1006))</f>
        <v>0</v>
      </c>
      <c r="C590" s="72">
        <f>INDEX('5. Registrere Transaksjoner'!$Q$8:$Q$1006,MATCH('Underlag HB'!A590,'5. Registrere Transaksjoner'!$B$8:$B$1006))</f>
        <v>0</v>
      </c>
      <c r="D590" s="307">
        <f>INDEX('5. Registrere Transaksjoner'!$D$8:$D$1006,MATCH('Underlag HB'!A590,'5. Registrere Transaksjoner'!$B$8:$B$1006))</f>
        <v>0</v>
      </c>
      <c r="E590" s="72" t="str">
        <f>IFERROR(INDEX(Kontoplan!$E$6:$E$1048576,MATCH(B590,Kontoplan!$D$6:$D$125,0)),"")</f>
        <v/>
      </c>
      <c r="F590" s="308">
        <f>INDEX('5. Registrere Transaksjoner'!$E$8:$E$1006,MATCH('Underlag HB'!A590,'5. Registrere Transaksjoner'!$B$8:$B$1006,0))</f>
        <v>0</v>
      </c>
      <c r="G590" s="72">
        <f>INDEX('5. Registrere Transaksjoner'!$F$8:$F$1006,MATCH('Underlag HB'!A590,'5. Registrere Transaksjoner'!$B$8:$B$1006,0))</f>
        <v>0</v>
      </c>
      <c r="H590" s="309" t="str">
        <f t="shared" si="9"/>
        <v/>
      </c>
      <c r="I590" s="310">
        <f>INDEX('5. Registrere Transaksjoner'!$H$8:$H$1006,MATCH('Underlag HB'!A590,'5. Registrere Transaksjoner'!$B$8:$B$1006,0))</f>
        <v>0</v>
      </c>
      <c r="J590" s="72"/>
      <c r="K590" s="72"/>
    </row>
    <row r="591" spans="1:11" x14ac:dyDescent="0.25">
      <c r="A591" s="116">
        <f>'5. Registrere Transaksjoner'!B597</f>
        <v>590</v>
      </c>
      <c r="B591" s="72">
        <f>INDEX('5. Registrere Transaksjoner'!$I$8:$I$1006,MATCH('Underlag HB'!A591,'5. Registrere Transaksjoner'!$B$8:$B$1006))</f>
        <v>0</v>
      </c>
      <c r="C591" s="72">
        <f>INDEX('5. Registrere Transaksjoner'!$Q$8:$Q$1006,MATCH('Underlag HB'!A591,'5. Registrere Transaksjoner'!$B$8:$B$1006))</f>
        <v>0</v>
      </c>
      <c r="D591" s="307">
        <f>INDEX('5. Registrere Transaksjoner'!$D$8:$D$1006,MATCH('Underlag HB'!A591,'5. Registrere Transaksjoner'!$B$8:$B$1006))</f>
        <v>0</v>
      </c>
      <c r="E591" s="72" t="str">
        <f>IFERROR(INDEX(Kontoplan!$E$6:$E$1048576,MATCH(B591,Kontoplan!$D$6:$D$125,0)),"")</f>
        <v/>
      </c>
      <c r="F591" s="308">
        <f>INDEX('5. Registrere Transaksjoner'!$E$8:$E$1006,MATCH('Underlag HB'!A591,'5. Registrere Transaksjoner'!$B$8:$B$1006,0))</f>
        <v>0</v>
      </c>
      <c r="G591" s="72">
        <f>INDEX('5. Registrere Transaksjoner'!$F$8:$F$1006,MATCH('Underlag HB'!A591,'5. Registrere Transaksjoner'!$B$8:$B$1006,0))</f>
        <v>0</v>
      </c>
      <c r="H591" s="309" t="str">
        <f t="shared" si="9"/>
        <v/>
      </c>
      <c r="I591" s="310">
        <f>INDEX('5. Registrere Transaksjoner'!$H$8:$H$1006,MATCH('Underlag HB'!A591,'5. Registrere Transaksjoner'!$B$8:$B$1006,0))</f>
        <v>0</v>
      </c>
      <c r="J591" s="72"/>
      <c r="K591" s="72"/>
    </row>
    <row r="592" spans="1:11" x14ac:dyDescent="0.25">
      <c r="A592" s="116">
        <f>'5. Registrere Transaksjoner'!B598</f>
        <v>591</v>
      </c>
      <c r="B592" s="72">
        <f>INDEX('5. Registrere Transaksjoner'!$I$8:$I$1006,MATCH('Underlag HB'!A592,'5. Registrere Transaksjoner'!$B$8:$B$1006))</f>
        <v>0</v>
      </c>
      <c r="C592" s="72">
        <f>INDEX('5. Registrere Transaksjoner'!$Q$8:$Q$1006,MATCH('Underlag HB'!A592,'5. Registrere Transaksjoner'!$B$8:$B$1006))</f>
        <v>0</v>
      </c>
      <c r="D592" s="307">
        <f>INDEX('5. Registrere Transaksjoner'!$D$8:$D$1006,MATCH('Underlag HB'!A592,'5. Registrere Transaksjoner'!$B$8:$B$1006))</f>
        <v>0</v>
      </c>
      <c r="E592" s="72" t="str">
        <f>IFERROR(INDEX(Kontoplan!$E$6:$E$1048576,MATCH(B592,Kontoplan!$D$6:$D$125,0)),"")</f>
        <v/>
      </c>
      <c r="F592" s="308">
        <f>INDEX('5. Registrere Transaksjoner'!$E$8:$E$1006,MATCH('Underlag HB'!A592,'5. Registrere Transaksjoner'!$B$8:$B$1006,0))</f>
        <v>0</v>
      </c>
      <c r="G592" s="72">
        <f>INDEX('5. Registrere Transaksjoner'!$F$8:$F$1006,MATCH('Underlag HB'!A592,'5. Registrere Transaksjoner'!$B$8:$B$1006,0))</f>
        <v>0</v>
      </c>
      <c r="H592" s="309" t="str">
        <f t="shared" si="9"/>
        <v/>
      </c>
      <c r="I592" s="310">
        <f>INDEX('5. Registrere Transaksjoner'!$H$8:$H$1006,MATCH('Underlag HB'!A592,'5. Registrere Transaksjoner'!$B$8:$B$1006,0))</f>
        <v>0</v>
      </c>
      <c r="J592" s="72"/>
      <c r="K592" s="72"/>
    </row>
    <row r="593" spans="1:11" x14ac:dyDescent="0.25">
      <c r="A593" s="116">
        <f>'5. Registrere Transaksjoner'!B599</f>
        <v>592</v>
      </c>
      <c r="B593" s="72">
        <f>INDEX('5. Registrere Transaksjoner'!$I$8:$I$1006,MATCH('Underlag HB'!A593,'5. Registrere Transaksjoner'!$B$8:$B$1006))</f>
        <v>0</v>
      </c>
      <c r="C593" s="72">
        <f>INDEX('5. Registrere Transaksjoner'!$Q$8:$Q$1006,MATCH('Underlag HB'!A593,'5. Registrere Transaksjoner'!$B$8:$B$1006))</f>
        <v>0</v>
      </c>
      <c r="D593" s="307">
        <f>INDEX('5. Registrere Transaksjoner'!$D$8:$D$1006,MATCH('Underlag HB'!A593,'5. Registrere Transaksjoner'!$B$8:$B$1006))</f>
        <v>0</v>
      </c>
      <c r="E593" s="72" t="str">
        <f>IFERROR(INDEX(Kontoplan!$E$6:$E$1048576,MATCH(B593,Kontoplan!$D$6:$D$125,0)),"")</f>
        <v/>
      </c>
      <c r="F593" s="308">
        <f>INDEX('5. Registrere Transaksjoner'!$E$8:$E$1006,MATCH('Underlag HB'!A593,'5. Registrere Transaksjoner'!$B$8:$B$1006,0))</f>
        <v>0</v>
      </c>
      <c r="G593" s="72">
        <f>INDEX('5. Registrere Transaksjoner'!$F$8:$F$1006,MATCH('Underlag HB'!A593,'5. Registrere Transaksjoner'!$B$8:$B$1006,0))</f>
        <v>0</v>
      </c>
      <c r="H593" s="309" t="str">
        <f t="shared" si="9"/>
        <v/>
      </c>
      <c r="I593" s="310">
        <f>INDEX('5. Registrere Transaksjoner'!$H$8:$H$1006,MATCH('Underlag HB'!A593,'5. Registrere Transaksjoner'!$B$8:$B$1006,0))</f>
        <v>0</v>
      </c>
      <c r="J593" s="72"/>
      <c r="K593" s="72"/>
    </row>
    <row r="594" spans="1:11" x14ac:dyDescent="0.25">
      <c r="A594" s="116">
        <f>'5. Registrere Transaksjoner'!B600</f>
        <v>593</v>
      </c>
      <c r="B594" s="72">
        <f>INDEX('5. Registrere Transaksjoner'!$I$8:$I$1006,MATCH('Underlag HB'!A594,'5. Registrere Transaksjoner'!$B$8:$B$1006))</f>
        <v>0</v>
      </c>
      <c r="C594" s="72">
        <f>INDEX('5. Registrere Transaksjoner'!$Q$8:$Q$1006,MATCH('Underlag HB'!A594,'5. Registrere Transaksjoner'!$B$8:$B$1006))</f>
        <v>0</v>
      </c>
      <c r="D594" s="307">
        <f>INDEX('5. Registrere Transaksjoner'!$D$8:$D$1006,MATCH('Underlag HB'!A594,'5. Registrere Transaksjoner'!$B$8:$B$1006))</f>
        <v>0</v>
      </c>
      <c r="E594" s="72" t="str">
        <f>IFERROR(INDEX(Kontoplan!$E$6:$E$1048576,MATCH(B594,Kontoplan!$D$6:$D$125,0)),"")</f>
        <v/>
      </c>
      <c r="F594" s="308">
        <f>INDEX('5. Registrere Transaksjoner'!$E$8:$E$1006,MATCH('Underlag HB'!A594,'5. Registrere Transaksjoner'!$B$8:$B$1006,0))</f>
        <v>0</v>
      </c>
      <c r="G594" s="72">
        <f>INDEX('5. Registrere Transaksjoner'!$F$8:$F$1006,MATCH('Underlag HB'!A594,'5. Registrere Transaksjoner'!$B$8:$B$1006,0))</f>
        <v>0</v>
      </c>
      <c r="H594" s="309" t="str">
        <f t="shared" si="9"/>
        <v/>
      </c>
      <c r="I594" s="310">
        <f>INDEX('5. Registrere Transaksjoner'!$H$8:$H$1006,MATCH('Underlag HB'!A594,'5. Registrere Transaksjoner'!$B$8:$B$1006,0))</f>
        <v>0</v>
      </c>
      <c r="J594" s="72"/>
      <c r="K594" s="72"/>
    </row>
    <row r="595" spans="1:11" x14ac:dyDescent="0.25">
      <c r="A595" s="116">
        <f>'5. Registrere Transaksjoner'!B601</f>
        <v>594</v>
      </c>
      <c r="B595" s="72">
        <f>INDEX('5. Registrere Transaksjoner'!$I$8:$I$1006,MATCH('Underlag HB'!A595,'5. Registrere Transaksjoner'!$B$8:$B$1006))</f>
        <v>0</v>
      </c>
      <c r="C595" s="72">
        <f>INDEX('5. Registrere Transaksjoner'!$Q$8:$Q$1006,MATCH('Underlag HB'!A595,'5. Registrere Transaksjoner'!$B$8:$B$1006))</f>
        <v>0</v>
      </c>
      <c r="D595" s="307">
        <f>INDEX('5. Registrere Transaksjoner'!$D$8:$D$1006,MATCH('Underlag HB'!A595,'5. Registrere Transaksjoner'!$B$8:$B$1006))</f>
        <v>0</v>
      </c>
      <c r="E595" s="72" t="str">
        <f>IFERROR(INDEX(Kontoplan!$E$6:$E$1048576,MATCH(B595,Kontoplan!$D$6:$D$125,0)),"")</f>
        <v/>
      </c>
      <c r="F595" s="308">
        <f>INDEX('5. Registrere Transaksjoner'!$E$8:$E$1006,MATCH('Underlag HB'!A595,'5. Registrere Transaksjoner'!$B$8:$B$1006,0))</f>
        <v>0</v>
      </c>
      <c r="G595" s="72">
        <f>INDEX('5. Registrere Transaksjoner'!$F$8:$F$1006,MATCH('Underlag HB'!A595,'5. Registrere Transaksjoner'!$B$8:$B$1006,0))</f>
        <v>0</v>
      </c>
      <c r="H595" s="309" t="str">
        <f t="shared" si="9"/>
        <v/>
      </c>
      <c r="I595" s="310">
        <f>INDEX('5. Registrere Transaksjoner'!$H$8:$H$1006,MATCH('Underlag HB'!A595,'5. Registrere Transaksjoner'!$B$8:$B$1006,0))</f>
        <v>0</v>
      </c>
      <c r="J595" s="72"/>
      <c r="K595" s="72"/>
    </row>
    <row r="596" spans="1:11" x14ac:dyDescent="0.25">
      <c r="A596" s="116">
        <f>'5. Registrere Transaksjoner'!B602</f>
        <v>595</v>
      </c>
      <c r="B596" s="72">
        <f>INDEX('5. Registrere Transaksjoner'!$I$8:$I$1006,MATCH('Underlag HB'!A596,'5. Registrere Transaksjoner'!$B$8:$B$1006))</f>
        <v>0</v>
      </c>
      <c r="C596" s="72">
        <f>INDEX('5. Registrere Transaksjoner'!$Q$8:$Q$1006,MATCH('Underlag HB'!A596,'5. Registrere Transaksjoner'!$B$8:$B$1006))</f>
        <v>0</v>
      </c>
      <c r="D596" s="307">
        <f>INDEX('5. Registrere Transaksjoner'!$D$8:$D$1006,MATCH('Underlag HB'!A596,'5. Registrere Transaksjoner'!$B$8:$B$1006))</f>
        <v>0</v>
      </c>
      <c r="E596" s="72" t="str">
        <f>IFERROR(INDEX(Kontoplan!$E$6:$E$1048576,MATCH(B596,Kontoplan!$D$6:$D$125,0)),"")</f>
        <v/>
      </c>
      <c r="F596" s="308">
        <f>INDEX('5. Registrere Transaksjoner'!$E$8:$E$1006,MATCH('Underlag HB'!A596,'5. Registrere Transaksjoner'!$B$8:$B$1006,0))</f>
        <v>0</v>
      </c>
      <c r="G596" s="72">
        <f>INDEX('5. Registrere Transaksjoner'!$F$8:$F$1006,MATCH('Underlag HB'!A596,'5. Registrere Transaksjoner'!$B$8:$B$1006,0))</f>
        <v>0</v>
      </c>
      <c r="H596" s="309" t="str">
        <f t="shared" si="9"/>
        <v/>
      </c>
      <c r="I596" s="310">
        <f>INDEX('5. Registrere Transaksjoner'!$H$8:$H$1006,MATCH('Underlag HB'!A596,'5. Registrere Transaksjoner'!$B$8:$B$1006,0))</f>
        <v>0</v>
      </c>
      <c r="J596" s="72"/>
      <c r="K596" s="72"/>
    </row>
    <row r="597" spans="1:11" x14ac:dyDescent="0.25">
      <c r="A597" s="116">
        <f>'5. Registrere Transaksjoner'!B603</f>
        <v>596</v>
      </c>
      <c r="B597" s="72">
        <f>INDEX('5. Registrere Transaksjoner'!$I$8:$I$1006,MATCH('Underlag HB'!A597,'5. Registrere Transaksjoner'!$B$8:$B$1006))</f>
        <v>0</v>
      </c>
      <c r="C597" s="72">
        <f>INDEX('5. Registrere Transaksjoner'!$Q$8:$Q$1006,MATCH('Underlag HB'!A597,'5. Registrere Transaksjoner'!$B$8:$B$1006))</f>
        <v>0</v>
      </c>
      <c r="D597" s="307">
        <f>INDEX('5. Registrere Transaksjoner'!$D$8:$D$1006,MATCH('Underlag HB'!A597,'5. Registrere Transaksjoner'!$B$8:$B$1006))</f>
        <v>0</v>
      </c>
      <c r="E597" s="72" t="str">
        <f>IFERROR(INDEX(Kontoplan!$E$6:$E$1048576,MATCH(B597,Kontoplan!$D$6:$D$125,0)),"")</f>
        <v/>
      </c>
      <c r="F597" s="308">
        <f>INDEX('5. Registrere Transaksjoner'!$E$8:$E$1006,MATCH('Underlag HB'!A597,'5. Registrere Transaksjoner'!$B$8:$B$1006,0))</f>
        <v>0</v>
      </c>
      <c r="G597" s="72">
        <f>INDEX('5. Registrere Transaksjoner'!$F$8:$F$1006,MATCH('Underlag HB'!A597,'5. Registrere Transaksjoner'!$B$8:$B$1006,0))</f>
        <v>0</v>
      </c>
      <c r="H597" s="309" t="str">
        <f t="shared" si="9"/>
        <v/>
      </c>
      <c r="I597" s="310">
        <f>INDEX('5. Registrere Transaksjoner'!$H$8:$H$1006,MATCH('Underlag HB'!A597,'5. Registrere Transaksjoner'!$B$8:$B$1006,0))</f>
        <v>0</v>
      </c>
      <c r="J597" s="72"/>
      <c r="K597" s="72"/>
    </row>
    <row r="598" spans="1:11" x14ac:dyDescent="0.25">
      <c r="A598" s="116">
        <f>'5. Registrere Transaksjoner'!B604</f>
        <v>597</v>
      </c>
      <c r="B598" s="72">
        <f>INDEX('5. Registrere Transaksjoner'!$I$8:$I$1006,MATCH('Underlag HB'!A598,'5. Registrere Transaksjoner'!$B$8:$B$1006))</f>
        <v>0</v>
      </c>
      <c r="C598" s="72">
        <f>INDEX('5. Registrere Transaksjoner'!$Q$8:$Q$1006,MATCH('Underlag HB'!A598,'5. Registrere Transaksjoner'!$B$8:$B$1006))</f>
        <v>0</v>
      </c>
      <c r="D598" s="307">
        <f>INDEX('5. Registrere Transaksjoner'!$D$8:$D$1006,MATCH('Underlag HB'!A598,'5. Registrere Transaksjoner'!$B$8:$B$1006))</f>
        <v>0</v>
      </c>
      <c r="E598" s="72" t="str">
        <f>IFERROR(INDEX(Kontoplan!$E$6:$E$1048576,MATCH(B598,Kontoplan!$D$6:$D$125,0)),"")</f>
        <v/>
      </c>
      <c r="F598" s="308">
        <f>INDEX('5. Registrere Transaksjoner'!$E$8:$E$1006,MATCH('Underlag HB'!A598,'5. Registrere Transaksjoner'!$B$8:$B$1006,0))</f>
        <v>0</v>
      </c>
      <c r="G598" s="72">
        <f>INDEX('5. Registrere Transaksjoner'!$F$8:$F$1006,MATCH('Underlag HB'!A598,'5. Registrere Transaksjoner'!$B$8:$B$1006,0))</f>
        <v>0</v>
      </c>
      <c r="H598" s="309" t="str">
        <f t="shared" si="9"/>
        <v/>
      </c>
      <c r="I598" s="310">
        <f>INDEX('5. Registrere Transaksjoner'!$H$8:$H$1006,MATCH('Underlag HB'!A598,'5. Registrere Transaksjoner'!$B$8:$B$1006,0))</f>
        <v>0</v>
      </c>
      <c r="J598" s="72"/>
      <c r="K598" s="72"/>
    </row>
    <row r="599" spans="1:11" x14ac:dyDescent="0.25">
      <c r="A599" s="116">
        <f>'5. Registrere Transaksjoner'!B605</f>
        <v>598</v>
      </c>
      <c r="B599" s="72">
        <f>INDEX('5. Registrere Transaksjoner'!$I$8:$I$1006,MATCH('Underlag HB'!A599,'5. Registrere Transaksjoner'!$B$8:$B$1006))</f>
        <v>0</v>
      </c>
      <c r="C599" s="72">
        <f>INDEX('5. Registrere Transaksjoner'!$Q$8:$Q$1006,MATCH('Underlag HB'!A599,'5. Registrere Transaksjoner'!$B$8:$B$1006))</f>
        <v>0</v>
      </c>
      <c r="D599" s="307">
        <f>INDEX('5. Registrere Transaksjoner'!$D$8:$D$1006,MATCH('Underlag HB'!A599,'5. Registrere Transaksjoner'!$B$8:$B$1006))</f>
        <v>0</v>
      </c>
      <c r="E599" s="72" t="str">
        <f>IFERROR(INDEX(Kontoplan!$E$6:$E$1048576,MATCH(B599,Kontoplan!$D$6:$D$125,0)),"")</f>
        <v/>
      </c>
      <c r="F599" s="308">
        <f>INDEX('5. Registrere Transaksjoner'!$E$8:$E$1006,MATCH('Underlag HB'!A599,'5. Registrere Transaksjoner'!$B$8:$B$1006,0))</f>
        <v>0</v>
      </c>
      <c r="G599" s="72">
        <f>INDEX('5. Registrere Transaksjoner'!$F$8:$F$1006,MATCH('Underlag HB'!A599,'5. Registrere Transaksjoner'!$B$8:$B$1006,0))</f>
        <v>0</v>
      </c>
      <c r="H599" s="309" t="str">
        <f t="shared" si="9"/>
        <v/>
      </c>
      <c r="I599" s="310">
        <f>INDEX('5. Registrere Transaksjoner'!$H$8:$H$1006,MATCH('Underlag HB'!A599,'5. Registrere Transaksjoner'!$B$8:$B$1006,0))</f>
        <v>0</v>
      </c>
      <c r="J599" s="72"/>
      <c r="K599" s="72"/>
    </row>
    <row r="600" spans="1:11" x14ac:dyDescent="0.25">
      <c r="A600" s="116">
        <f>'5. Registrere Transaksjoner'!B606</f>
        <v>599</v>
      </c>
      <c r="B600" s="72">
        <f>INDEX('5. Registrere Transaksjoner'!$I$8:$I$1006,MATCH('Underlag HB'!A600,'5. Registrere Transaksjoner'!$B$8:$B$1006))</f>
        <v>0</v>
      </c>
      <c r="C600" s="72">
        <f>INDEX('5. Registrere Transaksjoner'!$Q$8:$Q$1006,MATCH('Underlag HB'!A600,'5. Registrere Transaksjoner'!$B$8:$B$1006))</f>
        <v>0</v>
      </c>
      <c r="D600" s="307">
        <f>INDEX('5. Registrere Transaksjoner'!$D$8:$D$1006,MATCH('Underlag HB'!A600,'5. Registrere Transaksjoner'!$B$8:$B$1006))</f>
        <v>0</v>
      </c>
      <c r="E600" s="72" t="str">
        <f>IFERROR(INDEX(Kontoplan!$E$6:$E$1048576,MATCH(B600,Kontoplan!$D$6:$D$125,0)),"")</f>
        <v/>
      </c>
      <c r="F600" s="308">
        <f>INDEX('5. Registrere Transaksjoner'!$E$8:$E$1006,MATCH('Underlag HB'!A600,'5. Registrere Transaksjoner'!$B$8:$B$1006,0))</f>
        <v>0</v>
      </c>
      <c r="G600" s="72">
        <f>INDEX('5. Registrere Transaksjoner'!$F$8:$F$1006,MATCH('Underlag HB'!A600,'5. Registrere Transaksjoner'!$B$8:$B$1006,0))</f>
        <v>0</v>
      </c>
      <c r="H600" s="309" t="str">
        <f t="shared" si="9"/>
        <v/>
      </c>
      <c r="I600" s="310">
        <f>INDEX('5. Registrere Transaksjoner'!$H$8:$H$1006,MATCH('Underlag HB'!A600,'5. Registrere Transaksjoner'!$B$8:$B$1006,0))</f>
        <v>0</v>
      </c>
      <c r="J600" s="72"/>
      <c r="K600" s="72"/>
    </row>
    <row r="601" spans="1:11" x14ac:dyDescent="0.25">
      <c r="A601" s="116">
        <f>'5. Registrere Transaksjoner'!B607</f>
        <v>600</v>
      </c>
      <c r="B601" s="72">
        <f>INDEX('5. Registrere Transaksjoner'!$I$8:$I$1006,MATCH('Underlag HB'!A601,'5. Registrere Transaksjoner'!$B$8:$B$1006))</f>
        <v>0</v>
      </c>
      <c r="C601" s="72">
        <f>INDEX('5. Registrere Transaksjoner'!$Q$8:$Q$1006,MATCH('Underlag HB'!A601,'5. Registrere Transaksjoner'!$B$8:$B$1006))</f>
        <v>0</v>
      </c>
      <c r="D601" s="307">
        <f>INDEX('5. Registrere Transaksjoner'!$D$8:$D$1006,MATCH('Underlag HB'!A601,'5. Registrere Transaksjoner'!$B$8:$B$1006))</f>
        <v>0</v>
      </c>
      <c r="E601" s="72" t="str">
        <f>IFERROR(INDEX(Kontoplan!$E$6:$E$1048576,MATCH(B601,Kontoplan!$D$6:$D$125,0)),"")</f>
        <v/>
      </c>
      <c r="F601" s="308">
        <f>INDEX('5. Registrere Transaksjoner'!$E$8:$E$1006,MATCH('Underlag HB'!A601,'5. Registrere Transaksjoner'!$B$8:$B$1006,0))</f>
        <v>0</v>
      </c>
      <c r="G601" s="72">
        <f>INDEX('5. Registrere Transaksjoner'!$F$8:$F$1006,MATCH('Underlag HB'!A601,'5. Registrere Transaksjoner'!$B$8:$B$1006,0))</f>
        <v>0</v>
      </c>
      <c r="H601" s="309" t="str">
        <f t="shared" si="9"/>
        <v/>
      </c>
      <c r="I601" s="310">
        <f>INDEX('5. Registrere Transaksjoner'!$H$8:$H$1006,MATCH('Underlag HB'!A601,'5. Registrere Transaksjoner'!$B$8:$B$1006,0))</f>
        <v>0</v>
      </c>
      <c r="J601" s="72"/>
      <c r="K601" s="72"/>
    </row>
    <row r="602" spans="1:11" x14ac:dyDescent="0.25">
      <c r="A602" s="116">
        <f>'5. Registrere Transaksjoner'!B608</f>
        <v>601</v>
      </c>
      <c r="B602" s="72">
        <f>INDEX('5. Registrere Transaksjoner'!$I$8:$I$1006,MATCH('Underlag HB'!A602,'5. Registrere Transaksjoner'!$B$8:$B$1006))</f>
        <v>0</v>
      </c>
      <c r="C602" s="72">
        <f>INDEX('5. Registrere Transaksjoner'!$Q$8:$Q$1006,MATCH('Underlag HB'!A602,'5. Registrere Transaksjoner'!$B$8:$B$1006))</f>
        <v>0</v>
      </c>
      <c r="D602" s="307">
        <f>INDEX('5. Registrere Transaksjoner'!$D$8:$D$1006,MATCH('Underlag HB'!A602,'5. Registrere Transaksjoner'!$B$8:$B$1006))</f>
        <v>0</v>
      </c>
      <c r="E602" s="72" t="str">
        <f>IFERROR(INDEX(Kontoplan!$E$6:$E$1048576,MATCH(B602,Kontoplan!$D$6:$D$125,0)),"")</f>
        <v/>
      </c>
      <c r="F602" s="308">
        <f>INDEX('5. Registrere Transaksjoner'!$E$8:$E$1006,MATCH('Underlag HB'!A602,'5. Registrere Transaksjoner'!$B$8:$B$1006,0))</f>
        <v>0</v>
      </c>
      <c r="G602" s="72">
        <f>INDEX('5. Registrere Transaksjoner'!$F$8:$F$1006,MATCH('Underlag HB'!A602,'5. Registrere Transaksjoner'!$B$8:$B$1006,0))</f>
        <v>0</v>
      </c>
      <c r="H602" s="309" t="str">
        <f t="shared" si="9"/>
        <v/>
      </c>
      <c r="I602" s="310">
        <f>INDEX('5. Registrere Transaksjoner'!$H$8:$H$1006,MATCH('Underlag HB'!A602,'5. Registrere Transaksjoner'!$B$8:$B$1006,0))</f>
        <v>0</v>
      </c>
      <c r="J602" s="72"/>
      <c r="K602" s="72"/>
    </row>
    <row r="603" spans="1:11" x14ac:dyDescent="0.25">
      <c r="A603" s="116">
        <f>'5. Registrere Transaksjoner'!B609</f>
        <v>602</v>
      </c>
      <c r="B603" s="72">
        <f>INDEX('5. Registrere Transaksjoner'!$I$8:$I$1006,MATCH('Underlag HB'!A603,'5. Registrere Transaksjoner'!$B$8:$B$1006))</f>
        <v>0</v>
      </c>
      <c r="C603" s="72">
        <f>INDEX('5. Registrere Transaksjoner'!$Q$8:$Q$1006,MATCH('Underlag HB'!A603,'5. Registrere Transaksjoner'!$B$8:$B$1006))</f>
        <v>0</v>
      </c>
      <c r="D603" s="307">
        <f>INDEX('5. Registrere Transaksjoner'!$D$8:$D$1006,MATCH('Underlag HB'!A603,'5. Registrere Transaksjoner'!$B$8:$B$1006))</f>
        <v>0</v>
      </c>
      <c r="E603" s="72" t="str">
        <f>IFERROR(INDEX(Kontoplan!$E$6:$E$1048576,MATCH(B603,Kontoplan!$D$6:$D$125,0)),"")</f>
        <v/>
      </c>
      <c r="F603" s="308">
        <f>INDEX('5. Registrere Transaksjoner'!$E$8:$E$1006,MATCH('Underlag HB'!A603,'5. Registrere Transaksjoner'!$B$8:$B$1006,0))</f>
        <v>0</v>
      </c>
      <c r="G603" s="72">
        <f>INDEX('5. Registrere Transaksjoner'!$F$8:$F$1006,MATCH('Underlag HB'!A603,'5. Registrere Transaksjoner'!$B$8:$B$1006,0))</f>
        <v>0</v>
      </c>
      <c r="H603" s="309" t="str">
        <f t="shared" si="9"/>
        <v/>
      </c>
      <c r="I603" s="310">
        <f>INDEX('5. Registrere Transaksjoner'!$H$8:$H$1006,MATCH('Underlag HB'!A603,'5. Registrere Transaksjoner'!$B$8:$B$1006,0))</f>
        <v>0</v>
      </c>
      <c r="J603" s="72"/>
      <c r="K603" s="72"/>
    </row>
    <row r="604" spans="1:11" x14ac:dyDescent="0.25">
      <c r="A604" s="116">
        <f>'5. Registrere Transaksjoner'!B610</f>
        <v>603</v>
      </c>
      <c r="B604" s="72">
        <f>INDEX('5. Registrere Transaksjoner'!$I$8:$I$1006,MATCH('Underlag HB'!A604,'5. Registrere Transaksjoner'!$B$8:$B$1006))</f>
        <v>0</v>
      </c>
      <c r="C604" s="72">
        <f>INDEX('5. Registrere Transaksjoner'!$Q$8:$Q$1006,MATCH('Underlag HB'!A604,'5. Registrere Transaksjoner'!$B$8:$B$1006))</f>
        <v>0</v>
      </c>
      <c r="D604" s="307">
        <f>INDEX('5. Registrere Transaksjoner'!$D$8:$D$1006,MATCH('Underlag HB'!A604,'5. Registrere Transaksjoner'!$B$8:$B$1006))</f>
        <v>0</v>
      </c>
      <c r="E604" s="72" t="str">
        <f>IFERROR(INDEX(Kontoplan!$E$6:$E$1048576,MATCH(B604,Kontoplan!$D$6:$D$125,0)),"")</f>
        <v/>
      </c>
      <c r="F604" s="308">
        <f>INDEX('5. Registrere Transaksjoner'!$E$8:$E$1006,MATCH('Underlag HB'!A604,'5. Registrere Transaksjoner'!$B$8:$B$1006,0))</f>
        <v>0</v>
      </c>
      <c r="G604" s="72">
        <f>INDEX('5. Registrere Transaksjoner'!$F$8:$F$1006,MATCH('Underlag HB'!A604,'5. Registrere Transaksjoner'!$B$8:$B$1006,0))</f>
        <v>0</v>
      </c>
      <c r="H604" s="309" t="str">
        <f t="shared" si="9"/>
        <v/>
      </c>
      <c r="I604" s="310">
        <f>INDEX('5. Registrere Transaksjoner'!$H$8:$H$1006,MATCH('Underlag HB'!A604,'5. Registrere Transaksjoner'!$B$8:$B$1006,0))</f>
        <v>0</v>
      </c>
      <c r="J604" s="72"/>
      <c r="K604" s="72"/>
    </row>
    <row r="605" spans="1:11" x14ac:dyDescent="0.25">
      <c r="A605" s="116">
        <f>'5. Registrere Transaksjoner'!B611</f>
        <v>604</v>
      </c>
      <c r="B605" s="72">
        <f>INDEX('5. Registrere Transaksjoner'!$I$8:$I$1006,MATCH('Underlag HB'!A605,'5. Registrere Transaksjoner'!$B$8:$B$1006))</f>
        <v>0</v>
      </c>
      <c r="C605" s="72">
        <f>INDEX('5. Registrere Transaksjoner'!$Q$8:$Q$1006,MATCH('Underlag HB'!A605,'5. Registrere Transaksjoner'!$B$8:$B$1006))</f>
        <v>0</v>
      </c>
      <c r="D605" s="307">
        <f>INDEX('5. Registrere Transaksjoner'!$D$8:$D$1006,MATCH('Underlag HB'!A605,'5. Registrere Transaksjoner'!$B$8:$B$1006))</f>
        <v>0</v>
      </c>
      <c r="E605" s="72" t="str">
        <f>IFERROR(INDEX(Kontoplan!$E$6:$E$1048576,MATCH(B605,Kontoplan!$D$6:$D$125,0)),"")</f>
        <v/>
      </c>
      <c r="F605" s="308">
        <f>INDEX('5. Registrere Transaksjoner'!$E$8:$E$1006,MATCH('Underlag HB'!A605,'5. Registrere Transaksjoner'!$B$8:$B$1006,0))</f>
        <v>0</v>
      </c>
      <c r="G605" s="72">
        <f>INDEX('5. Registrere Transaksjoner'!$F$8:$F$1006,MATCH('Underlag HB'!A605,'5. Registrere Transaksjoner'!$B$8:$B$1006,0))</f>
        <v>0</v>
      </c>
      <c r="H605" s="309" t="str">
        <f t="shared" si="9"/>
        <v/>
      </c>
      <c r="I605" s="310">
        <f>INDEX('5. Registrere Transaksjoner'!$H$8:$H$1006,MATCH('Underlag HB'!A605,'5. Registrere Transaksjoner'!$B$8:$B$1006,0))</f>
        <v>0</v>
      </c>
      <c r="J605" s="72"/>
      <c r="K605" s="72"/>
    </row>
    <row r="606" spans="1:11" x14ac:dyDescent="0.25">
      <c r="A606" s="116">
        <f>'5. Registrere Transaksjoner'!B612</f>
        <v>605</v>
      </c>
      <c r="B606" s="72">
        <f>INDEX('5. Registrere Transaksjoner'!$I$8:$I$1006,MATCH('Underlag HB'!A606,'5. Registrere Transaksjoner'!$B$8:$B$1006))</f>
        <v>0</v>
      </c>
      <c r="C606" s="72">
        <f>INDEX('5. Registrere Transaksjoner'!$Q$8:$Q$1006,MATCH('Underlag HB'!A606,'5. Registrere Transaksjoner'!$B$8:$B$1006))</f>
        <v>0</v>
      </c>
      <c r="D606" s="307">
        <f>INDEX('5. Registrere Transaksjoner'!$D$8:$D$1006,MATCH('Underlag HB'!A606,'5. Registrere Transaksjoner'!$B$8:$B$1006))</f>
        <v>0</v>
      </c>
      <c r="E606" s="72" t="str">
        <f>IFERROR(INDEX(Kontoplan!$E$6:$E$1048576,MATCH(B606,Kontoplan!$D$6:$D$125,0)),"")</f>
        <v/>
      </c>
      <c r="F606" s="308">
        <f>INDEX('5. Registrere Transaksjoner'!$E$8:$E$1006,MATCH('Underlag HB'!A606,'5. Registrere Transaksjoner'!$B$8:$B$1006,0))</f>
        <v>0</v>
      </c>
      <c r="G606" s="72">
        <f>INDEX('5. Registrere Transaksjoner'!$F$8:$F$1006,MATCH('Underlag HB'!A606,'5. Registrere Transaksjoner'!$B$8:$B$1006,0))</f>
        <v>0</v>
      </c>
      <c r="H606" s="309" t="str">
        <f t="shared" si="9"/>
        <v/>
      </c>
      <c r="I606" s="310">
        <f>INDEX('5. Registrere Transaksjoner'!$H$8:$H$1006,MATCH('Underlag HB'!A606,'5. Registrere Transaksjoner'!$B$8:$B$1006,0))</f>
        <v>0</v>
      </c>
      <c r="J606" s="72"/>
      <c r="K606" s="72"/>
    </row>
    <row r="607" spans="1:11" x14ac:dyDescent="0.25">
      <c r="A607" s="116">
        <f>'5. Registrere Transaksjoner'!B613</f>
        <v>606</v>
      </c>
      <c r="B607" s="72">
        <f>INDEX('5. Registrere Transaksjoner'!$I$8:$I$1006,MATCH('Underlag HB'!A607,'5. Registrere Transaksjoner'!$B$8:$B$1006))</f>
        <v>0</v>
      </c>
      <c r="C607" s="72">
        <f>INDEX('5. Registrere Transaksjoner'!$Q$8:$Q$1006,MATCH('Underlag HB'!A607,'5. Registrere Transaksjoner'!$B$8:$B$1006))</f>
        <v>0</v>
      </c>
      <c r="D607" s="307">
        <f>INDEX('5. Registrere Transaksjoner'!$D$8:$D$1006,MATCH('Underlag HB'!A607,'5. Registrere Transaksjoner'!$B$8:$B$1006))</f>
        <v>0</v>
      </c>
      <c r="E607" s="72" t="str">
        <f>IFERROR(INDEX(Kontoplan!$E$6:$E$1048576,MATCH(B607,Kontoplan!$D$6:$D$125,0)),"")</f>
        <v/>
      </c>
      <c r="F607" s="308">
        <f>INDEX('5. Registrere Transaksjoner'!$E$8:$E$1006,MATCH('Underlag HB'!A607,'5. Registrere Transaksjoner'!$B$8:$B$1006,0))</f>
        <v>0</v>
      </c>
      <c r="G607" s="72">
        <f>INDEX('5. Registrere Transaksjoner'!$F$8:$F$1006,MATCH('Underlag HB'!A607,'5. Registrere Transaksjoner'!$B$8:$B$1006,0))</f>
        <v>0</v>
      </c>
      <c r="H607" s="309" t="str">
        <f t="shared" si="9"/>
        <v/>
      </c>
      <c r="I607" s="310">
        <f>INDEX('5. Registrere Transaksjoner'!$H$8:$H$1006,MATCH('Underlag HB'!A607,'5. Registrere Transaksjoner'!$B$8:$B$1006,0))</f>
        <v>0</v>
      </c>
      <c r="J607" s="72"/>
      <c r="K607" s="72"/>
    </row>
    <row r="608" spans="1:11" x14ac:dyDescent="0.25">
      <c r="A608" s="116">
        <f>'5. Registrere Transaksjoner'!B614</f>
        <v>607</v>
      </c>
      <c r="B608" s="72">
        <f>INDEX('5. Registrere Transaksjoner'!$I$8:$I$1006,MATCH('Underlag HB'!A608,'5. Registrere Transaksjoner'!$B$8:$B$1006))</f>
        <v>0</v>
      </c>
      <c r="C608" s="72">
        <f>INDEX('5. Registrere Transaksjoner'!$Q$8:$Q$1006,MATCH('Underlag HB'!A608,'5. Registrere Transaksjoner'!$B$8:$B$1006))</f>
        <v>0</v>
      </c>
      <c r="D608" s="307">
        <f>INDEX('5. Registrere Transaksjoner'!$D$8:$D$1006,MATCH('Underlag HB'!A608,'5. Registrere Transaksjoner'!$B$8:$B$1006))</f>
        <v>0</v>
      </c>
      <c r="E608" s="72" t="str">
        <f>IFERROR(INDEX(Kontoplan!$E$6:$E$1048576,MATCH(B608,Kontoplan!$D$6:$D$125,0)),"")</f>
        <v/>
      </c>
      <c r="F608" s="308">
        <f>INDEX('5. Registrere Transaksjoner'!$E$8:$E$1006,MATCH('Underlag HB'!A608,'5. Registrere Transaksjoner'!$B$8:$B$1006,0))</f>
        <v>0</v>
      </c>
      <c r="G608" s="72">
        <f>INDEX('5. Registrere Transaksjoner'!$F$8:$F$1006,MATCH('Underlag HB'!A608,'5. Registrere Transaksjoner'!$B$8:$B$1006,0))</f>
        <v>0</v>
      </c>
      <c r="H608" s="309" t="str">
        <f t="shared" si="9"/>
        <v/>
      </c>
      <c r="I608" s="310">
        <f>INDEX('5. Registrere Transaksjoner'!$H$8:$H$1006,MATCH('Underlag HB'!A608,'5. Registrere Transaksjoner'!$B$8:$B$1006,0))</f>
        <v>0</v>
      </c>
      <c r="J608" s="72"/>
      <c r="K608" s="72"/>
    </row>
    <row r="609" spans="1:11" x14ac:dyDescent="0.25">
      <c r="A609" s="116">
        <f>'5. Registrere Transaksjoner'!B615</f>
        <v>608</v>
      </c>
      <c r="B609" s="72">
        <f>INDEX('5. Registrere Transaksjoner'!$I$8:$I$1006,MATCH('Underlag HB'!A609,'5. Registrere Transaksjoner'!$B$8:$B$1006))</f>
        <v>0</v>
      </c>
      <c r="C609" s="72">
        <f>INDEX('5. Registrere Transaksjoner'!$Q$8:$Q$1006,MATCH('Underlag HB'!A609,'5. Registrere Transaksjoner'!$B$8:$B$1006))</f>
        <v>0</v>
      </c>
      <c r="D609" s="307">
        <f>INDEX('5. Registrere Transaksjoner'!$D$8:$D$1006,MATCH('Underlag HB'!A609,'5. Registrere Transaksjoner'!$B$8:$B$1006))</f>
        <v>0</v>
      </c>
      <c r="E609" s="72" t="str">
        <f>IFERROR(INDEX(Kontoplan!$E$6:$E$1048576,MATCH(B609,Kontoplan!$D$6:$D$125,0)),"")</f>
        <v/>
      </c>
      <c r="F609" s="308">
        <f>INDEX('5. Registrere Transaksjoner'!$E$8:$E$1006,MATCH('Underlag HB'!A609,'5. Registrere Transaksjoner'!$B$8:$B$1006,0))</f>
        <v>0</v>
      </c>
      <c r="G609" s="72">
        <f>INDEX('5. Registrere Transaksjoner'!$F$8:$F$1006,MATCH('Underlag HB'!A609,'5. Registrere Transaksjoner'!$B$8:$B$1006,0))</f>
        <v>0</v>
      </c>
      <c r="H609" s="309" t="str">
        <f t="shared" si="9"/>
        <v/>
      </c>
      <c r="I609" s="310">
        <f>INDEX('5. Registrere Transaksjoner'!$H$8:$H$1006,MATCH('Underlag HB'!A609,'5. Registrere Transaksjoner'!$B$8:$B$1006,0))</f>
        <v>0</v>
      </c>
      <c r="J609" s="72"/>
      <c r="K609" s="72"/>
    </row>
    <row r="610" spans="1:11" x14ac:dyDescent="0.25">
      <c r="A610" s="116">
        <f>'5. Registrere Transaksjoner'!B616</f>
        <v>609</v>
      </c>
      <c r="B610" s="72">
        <f>INDEX('5. Registrere Transaksjoner'!$I$8:$I$1006,MATCH('Underlag HB'!A610,'5. Registrere Transaksjoner'!$B$8:$B$1006))</f>
        <v>0</v>
      </c>
      <c r="C610" s="72">
        <f>INDEX('5. Registrere Transaksjoner'!$Q$8:$Q$1006,MATCH('Underlag HB'!A610,'5. Registrere Transaksjoner'!$B$8:$B$1006))</f>
        <v>0</v>
      </c>
      <c r="D610" s="307">
        <f>INDEX('5. Registrere Transaksjoner'!$D$8:$D$1006,MATCH('Underlag HB'!A610,'5. Registrere Transaksjoner'!$B$8:$B$1006))</f>
        <v>0</v>
      </c>
      <c r="E610" s="72" t="str">
        <f>IFERROR(INDEX(Kontoplan!$E$6:$E$1048576,MATCH(B610,Kontoplan!$D$6:$D$125,0)),"")</f>
        <v/>
      </c>
      <c r="F610" s="308">
        <f>INDEX('5. Registrere Transaksjoner'!$E$8:$E$1006,MATCH('Underlag HB'!A610,'5. Registrere Transaksjoner'!$B$8:$B$1006,0))</f>
        <v>0</v>
      </c>
      <c r="G610" s="72">
        <f>INDEX('5. Registrere Transaksjoner'!$F$8:$F$1006,MATCH('Underlag HB'!A610,'5. Registrere Transaksjoner'!$B$8:$B$1006,0))</f>
        <v>0</v>
      </c>
      <c r="H610" s="309" t="str">
        <f t="shared" si="9"/>
        <v/>
      </c>
      <c r="I610" s="310">
        <f>INDEX('5. Registrere Transaksjoner'!$H$8:$H$1006,MATCH('Underlag HB'!A610,'5. Registrere Transaksjoner'!$B$8:$B$1006,0))</f>
        <v>0</v>
      </c>
      <c r="J610" s="72"/>
      <c r="K610" s="72"/>
    </row>
    <row r="611" spans="1:11" x14ac:dyDescent="0.25">
      <c r="A611" s="116">
        <f>'5. Registrere Transaksjoner'!B617</f>
        <v>610</v>
      </c>
      <c r="B611" s="72">
        <f>INDEX('5. Registrere Transaksjoner'!$I$8:$I$1006,MATCH('Underlag HB'!A611,'5. Registrere Transaksjoner'!$B$8:$B$1006))</f>
        <v>0</v>
      </c>
      <c r="C611" s="72">
        <f>INDEX('5. Registrere Transaksjoner'!$Q$8:$Q$1006,MATCH('Underlag HB'!A611,'5. Registrere Transaksjoner'!$B$8:$B$1006))</f>
        <v>0</v>
      </c>
      <c r="D611" s="307">
        <f>INDEX('5. Registrere Transaksjoner'!$D$8:$D$1006,MATCH('Underlag HB'!A611,'5. Registrere Transaksjoner'!$B$8:$B$1006))</f>
        <v>0</v>
      </c>
      <c r="E611" s="72" t="str">
        <f>IFERROR(INDEX(Kontoplan!$E$6:$E$1048576,MATCH(B611,Kontoplan!$D$6:$D$125,0)),"")</f>
        <v/>
      </c>
      <c r="F611" s="308">
        <f>INDEX('5. Registrere Transaksjoner'!$E$8:$E$1006,MATCH('Underlag HB'!A611,'5. Registrere Transaksjoner'!$B$8:$B$1006,0))</f>
        <v>0</v>
      </c>
      <c r="G611" s="72">
        <f>INDEX('5. Registrere Transaksjoner'!$F$8:$F$1006,MATCH('Underlag HB'!A611,'5. Registrere Transaksjoner'!$B$8:$B$1006,0))</f>
        <v>0</v>
      </c>
      <c r="H611" s="309" t="str">
        <f t="shared" si="9"/>
        <v/>
      </c>
      <c r="I611" s="310">
        <f>INDEX('5. Registrere Transaksjoner'!$H$8:$H$1006,MATCH('Underlag HB'!A611,'5. Registrere Transaksjoner'!$B$8:$B$1006,0))</f>
        <v>0</v>
      </c>
      <c r="J611" s="72"/>
      <c r="K611" s="72"/>
    </row>
    <row r="612" spans="1:11" x14ac:dyDescent="0.25">
      <c r="A612" s="116">
        <f>'5. Registrere Transaksjoner'!B618</f>
        <v>611</v>
      </c>
      <c r="B612" s="72">
        <f>INDEX('5. Registrere Transaksjoner'!$I$8:$I$1006,MATCH('Underlag HB'!A612,'5. Registrere Transaksjoner'!$B$8:$B$1006))</f>
        <v>0</v>
      </c>
      <c r="C612" s="72">
        <f>INDEX('5. Registrere Transaksjoner'!$Q$8:$Q$1006,MATCH('Underlag HB'!A612,'5. Registrere Transaksjoner'!$B$8:$B$1006))</f>
        <v>0</v>
      </c>
      <c r="D612" s="307">
        <f>INDEX('5. Registrere Transaksjoner'!$D$8:$D$1006,MATCH('Underlag HB'!A612,'5. Registrere Transaksjoner'!$B$8:$B$1006))</f>
        <v>0</v>
      </c>
      <c r="E612" s="72" t="str">
        <f>IFERROR(INDEX(Kontoplan!$E$6:$E$1048576,MATCH(B612,Kontoplan!$D$6:$D$125,0)),"")</f>
        <v/>
      </c>
      <c r="F612" s="308">
        <f>INDEX('5. Registrere Transaksjoner'!$E$8:$E$1006,MATCH('Underlag HB'!A612,'5. Registrere Transaksjoner'!$B$8:$B$1006,0))</f>
        <v>0</v>
      </c>
      <c r="G612" s="72">
        <f>INDEX('5. Registrere Transaksjoner'!$F$8:$F$1006,MATCH('Underlag HB'!A612,'5. Registrere Transaksjoner'!$B$8:$B$1006,0))</f>
        <v>0</v>
      </c>
      <c r="H612" s="309" t="str">
        <f t="shared" si="9"/>
        <v/>
      </c>
      <c r="I612" s="310">
        <f>INDEX('5. Registrere Transaksjoner'!$H$8:$H$1006,MATCH('Underlag HB'!A612,'5. Registrere Transaksjoner'!$B$8:$B$1006,0))</f>
        <v>0</v>
      </c>
      <c r="J612" s="72"/>
      <c r="K612" s="72"/>
    </row>
    <row r="613" spans="1:11" x14ac:dyDescent="0.25">
      <c r="A613" s="116">
        <f>'5. Registrere Transaksjoner'!B619</f>
        <v>612</v>
      </c>
      <c r="B613" s="72">
        <f>INDEX('5. Registrere Transaksjoner'!$I$8:$I$1006,MATCH('Underlag HB'!A613,'5. Registrere Transaksjoner'!$B$8:$B$1006))</f>
        <v>0</v>
      </c>
      <c r="C613" s="72">
        <f>INDEX('5. Registrere Transaksjoner'!$Q$8:$Q$1006,MATCH('Underlag HB'!A613,'5. Registrere Transaksjoner'!$B$8:$B$1006))</f>
        <v>0</v>
      </c>
      <c r="D613" s="307">
        <f>INDEX('5. Registrere Transaksjoner'!$D$8:$D$1006,MATCH('Underlag HB'!A613,'5. Registrere Transaksjoner'!$B$8:$B$1006))</f>
        <v>0</v>
      </c>
      <c r="E613" s="72" t="str">
        <f>IFERROR(INDEX(Kontoplan!$E$6:$E$1048576,MATCH(B613,Kontoplan!$D$6:$D$125,0)),"")</f>
        <v/>
      </c>
      <c r="F613" s="308">
        <f>INDEX('5. Registrere Transaksjoner'!$E$8:$E$1006,MATCH('Underlag HB'!A613,'5. Registrere Transaksjoner'!$B$8:$B$1006,0))</f>
        <v>0</v>
      </c>
      <c r="G613" s="72">
        <f>INDEX('5. Registrere Transaksjoner'!$F$8:$F$1006,MATCH('Underlag HB'!A613,'5. Registrere Transaksjoner'!$B$8:$B$1006,0))</f>
        <v>0</v>
      </c>
      <c r="H613" s="309" t="str">
        <f t="shared" si="9"/>
        <v/>
      </c>
      <c r="I613" s="310">
        <f>INDEX('5. Registrere Transaksjoner'!$H$8:$H$1006,MATCH('Underlag HB'!A613,'5. Registrere Transaksjoner'!$B$8:$B$1006,0))</f>
        <v>0</v>
      </c>
      <c r="J613" s="72"/>
      <c r="K613" s="72"/>
    </row>
    <row r="614" spans="1:11" x14ac:dyDescent="0.25">
      <c r="A614" s="116">
        <f>'5. Registrere Transaksjoner'!B620</f>
        <v>613</v>
      </c>
      <c r="B614" s="72">
        <f>INDEX('5. Registrere Transaksjoner'!$I$8:$I$1006,MATCH('Underlag HB'!A614,'5. Registrere Transaksjoner'!$B$8:$B$1006))</f>
        <v>0</v>
      </c>
      <c r="C614" s="72">
        <f>INDEX('5. Registrere Transaksjoner'!$Q$8:$Q$1006,MATCH('Underlag HB'!A614,'5. Registrere Transaksjoner'!$B$8:$B$1006))</f>
        <v>0</v>
      </c>
      <c r="D614" s="307">
        <f>INDEX('5. Registrere Transaksjoner'!$D$8:$D$1006,MATCH('Underlag HB'!A614,'5. Registrere Transaksjoner'!$B$8:$B$1006))</f>
        <v>0</v>
      </c>
      <c r="E614" s="72" t="str">
        <f>IFERROR(INDEX(Kontoplan!$E$6:$E$1048576,MATCH(B614,Kontoplan!$D$6:$D$125,0)),"")</f>
        <v/>
      </c>
      <c r="F614" s="308">
        <f>INDEX('5. Registrere Transaksjoner'!$E$8:$E$1006,MATCH('Underlag HB'!A614,'5. Registrere Transaksjoner'!$B$8:$B$1006,0))</f>
        <v>0</v>
      </c>
      <c r="G614" s="72">
        <f>INDEX('5. Registrere Transaksjoner'!$F$8:$F$1006,MATCH('Underlag HB'!A614,'5. Registrere Transaksjoner'!$B$8:$B$1006,0))</f>
        <v>0</v>
      </c>
      <c r="H614" s="309" t="str">
        <f t="shared" si="9"/>
        <v/>
      </c>
      <c r="I614" s="310">
        <f>INDEX('5. Registrere Transaksjoner'!$H$8:$H$1006,MATCH('Underlag HB'!A614,'5. Registrere Transaksjoner'!$B$8:$B$1006,0))</f>
        <v>0</v>
      </c>
      <c r="J614" s="72"/>
      <c r="K614" s="72"/>
    </row>
    <row r="615" spans="1:11" x14ac:dyDescent="0.25">
      <c r="A615" s="116">
        <f>'5. Registrere Transaksjoner'!B621</f>
        <v>614</v>
      </c>
      <c r="B615" s="72">
        <f>INDEX('5. Registrere Transaksjoner'!$I$8:$I$1006,MATCH('Underlag HB'!A615,'5. Registrere Transaksjoner'!$B$8:$B$1006))</f>
        <v>0</v>
      </c>
      <c r="C615" s="72">
        <f>INDEX('5. Registrere Transaksjoner'!$Q$8:$Q$1006,MATCH('Underlag HB'!A615,'5. Registrere Transaksjoner'!$B$8:$B$1006))</f>
        <v>0</v>
      </c>
      <c r="D615" s="307">
        <f>INDEX('5. Registrere Transaksjoner'!$D$8:$D$1006,MATCH('Underlag HB'!A615,'5. Registrere Transaksjoner'!$B$8:$B$1006))</f>
        <v>0</v>
      </c>
      <c r="E615" s="72" t="str">
        <f>IFERROR(INDEX(Kontoplan!$E$6:$E$1048576,MATCH(B615,Kontoplan!$D$6:$D$125,0)),"")</f>
        <v/>
      </c>
      <c r="F615" s="308">
        <f>INDEX('5. Registrere Transaksjoner'!$E$8:$E$1006,MATCH('Underlag HB'!A615,'5. Registrere Transaksjoner'!$B$8:$B$1006,0))</f>
        <v>0</v>
      </c>
      <c r="G615" s="72">
        <f>INDEX('5. Registrere Transaksjoner'!$F$8:$F$1006,MATCH('Underlag HB'!A615,'5. Registrere Transaksjoner'!$B$8:$B$1006,0))</f>
        <v>0</v>
      </c>
      <c r="H615" s="309" t="str">
        <f t="shared" si="9"/>
        <v/>
      </c>
      <c r="I615" s="310">
        <f>INDEX('5. Registrere Transaksjoner'!$H$8:$H$1006,MATCH('Underlag HB'!A615,'5. Registrere Transaksjoner'!$B$8:$B$1006,0))</f>
        <v>0</v>
      </c>
      <c r="J615" s="72"/>
      <c r="K615" s="72"/>
    </row>
    <row r="616" spans="1:11" x14ac:dyDescent="0.25">
      <c r="A616" s="116">
        <f>'5. Registrere Transaksjoner'!B622</f>
        <v>615</v>
      </c>
      <c r="B616" s="72">
        <f>INDEX('5. Registrere Transaksjoner'!$I$8:$I$1006,MATCH('Underlag HB'!A616,'5. Registrere Transaksjoner'!$B$8:$B$1006))</f>
        <v>0</v>
      </c>
      <c r="C616" s="72">
        <f>INDEX('5. Registrere Transaksjoner'!$Q$8:$Q$1006,MATCH('Underlag HB'!A616,'5. Registrere Transaksjoner'!$B$8:$B$1006))</f>
        <v>0</v>
      </c>
      <c r="D616" s="307">
        <f>INDEX('5. Registrere Transaksjoner'!$D$8:$D$1006,MATCH('Underlag HB'!A616,'5. Registrere Transaksjoner'!$B$8:$B$1006))</f>
        <v>0</v>
      </c>
      <c r="E616" s="72" t="str">
        <f>IFERROR(INDEX(Kontoplan!$E$6:$E$1048576,MATCH(B616,Kontoplan!$D$6:$D$125,0)),"")</f>
        <v/>
      </c>
      <c r="F616" s="308">
        <f>INDEX('5. Registrere Transaksjoner'!$E$8:$E$1006,MATCH('Underlag HB'!A616,'5. Registrere Transaksjoner'!$B$8:$B$1006,0))</f>
        <v>0</v>
      </c>
      <c r="G616" s="72">
        <f>INDEX('5. Registrere Transaksjoner'!$F$8:$F$1006,MATCH('Underlag HB'!A616,'5. Registrere Transaksjoner'!$B$8:$B$1006,0))</f>
        <v>0</v>
      </c>
      <c r="H616" s="309" t="str">
        <f t="shared" si="9"/>
        <v/>
      </c>
      <c r="I616" s="310">
        <f>INDEX('5. Registrere Transaksjoner'!$H$8:$H$1006,MATCH('Underlag HB'!A616,'5. Registrere Transaksjoner'!$B$8:$B$1006,0))</f>
        <v>0</v>
      </c>
      <c r="J616" s="72"/>
      <c r="K616" s="72"/>
    </row>
    <row r="617" spans="1:11" x14ac:dyDescent="0.25">
      <c r="A617" s="116">
        <f>'5. Registrere Transaksjoner'!B623</f>
        <v>616</v>
      </c>
      <c r="B617" s="72">
        <f>INDEX('5. Registrere Transaksjoner'!$I$8:$I$1006,MATCH('Underlag HB'!A617,'5. Registrere Transaksjoner'!$B$8:$B$1006))</f>
        <v>0</v>
      </c>
      <c r="C617" s="72">
        <f>INDEX('5. Registrere Transaksjoner'!$Q$8:$Q$1006,MATCH('Underlag HB'!A617,'5. Registrere Transaksjoner'!$B$8:$B$1006))</f>
        <v>0</v>
      </c>
      <c r="D617" s="307">
        <f>INDEX('5. Registrere Transaksjoner'!$D$8:$D$1006,MATCH('Underlag HB'!A617,'5. Registrere Transaksjoner'!$B$8:$B$1006))</f>
        <v>0</v>
      </c>
      <c r="E617" s="72" t="str">
        <f>IFERROR(INDEX(Kontoplan!$E$6:$E$1048576,MATCH(B617,Kontoplan!$D$6:$D$125,0)),"")</f>
        <v/>
      </c>
      <c r="F617" s="308">
        <f>INDEX('5. Registrere Transaksjoner'!$E$8:$E$1006,MATCH('Underlag HB'!A617,'5. Registrere Transaksjoner'!$B$8:$B$1006,0))</f>
        <v>0</v>
      </c>
      <c r="G617" s="72">
        <f>INDEX('5. Registrere Transaksjoner'!$F$8:$F$1006,MATCH('Underlag HB'!A617,'5. Registrere Transaksjoner'!$B$8:$B$1006,0))</f>
        <v>0</v>
      </c>
      <c r="H617" s="309" t="str">
        <f t="shared" si="9"/>
        <v/>
      </c>
      <c r="I617" s="310">
        <f>INDEX('5. Registrere Transaksjoner'!$H$8:$H$1006,MATCH('Underlag HB'!A617,'5. Registrere Transaksjoner'!$B$8:$B$1006,0))</f>
        <v>0</v>
      </c>
      <c r="J617" s="72"/>
      <c r="K617" s="72"/>
    </row>
    <row r="618" spans="1:11" x14ac:dyDescent="0.25">
      <c r="A618" s="116">
        <f>'5. Registrere Transaksjoner'!B624</f>
        <v>617</v>
      </c>
      <c r="B618" s="72">
        <f>INDEX('5. Registrere Transaksjoner'!$I$8:$I$1006,MATCH('Underlag HB'!A618,'5. Registrere Transaksjoner'!$B$8:$B$1006))</f>
        <v>0</v>
      </c>
      <c r="C618" s="72">
        <f>INDEX('5. Registrere Transaksjoner'!$Q$8:$Q$1006,MATCH('Underlag HB'!A618,'5. Registrere Transaksjoner'!$B$8:$B$1006))</f>
        <v>0</v>
      </c>
      <c r="D618" s="307">
        <f>INDEX('5. Registrere Transaksjoner'!$D$8:$D$1006,MATCH('Underlag HB'!A618,'5. Registrere Transaksjoner'!$B$8:$B$1006))</f>
        <v>0</v>
      </c>
      <c r="E618" s="72" t="str">
        <f>IFERROR(INDEX(Kontoplan!$E$6:$E$1048576,MATCH(B618,Kontoplan!$D$6:$D$125,0)),"")</f>
        <v/>
      </c>
      <c r="F618" s="308">
        <f>INDEX('5. Registrere Transaksjoner'!$E$8:$E$1006,MATCH('Underlag HB'!A618,'5. Registrere Transaksjoner'!$B$8:$B$1006,0))</f>
        <v>0</v>
      </c>
      <c r="G618" s="72">
        <f>INDEX('5. Registrere Transaksjoner'!$F$8:$F$1006,MATCH('Underlag HB'!A618,'5. Registrere Transaksjoner'!$B$8:$B$1006,0))</f>
        <v>0</v>
      </c>
      <c r="H618" s="309" t="str">
        <f t="shared" si="9"/>
        <v/>
      </c>
      <c r="I618" s="310">
        <f>INDEX('5. Registrere Transaksjoner'!$H$8:$H$1006,MATCH('Underlag HB'!A618,'5. Registrere Transaksjoner'!$B$8:$B$1006,0))</f>
        <v>0</v>
      </c>
      <c r="J618" s="72"/>
      <c r="K618" s="72"/>
    </row>
    <row r="619" spans="1:11" x14ac:dyDescent="0.25">
      <c r="A619" s="116">
        <f>'5. Registrere Transaksjoner'!B625</f>
        <v>618</v>
      </c>
      <c r="B619" s="72">
        <f>INDEX('5. Registrere Transaksjoner'!$I$8:$I$1006,MATCH('Underlag HB'!A619,'5. Registrere Transaksjoner'!$B$8:$B$1006))</f>
        <v>0</v>
      </c>
      <c r="C619" s="72">
        <f>INDEX('5. Registrere Transaksjoner'!$Q$8:$Q$1006,MATCH('Underlag HB'!A619,'5. Registrere Transaksjoner'!$B$8:$B$1006))</f>
        <v>0</v>
      </c>
      <c r="D619" s="307">
        <f>INDEX('5. Registrere Transaksjoner'!$D$8:$D$1006,MATCH('Underlag HB'!A619,'5. Registrere Transaksjoner'!$B$8:$B$1006))</f>
        <v>0</v>
      </c>
      <c r="E619" s="72" t="str">
        <f>IFERROR(INDEX(Kontoplan!$E$6:$E$1048576,MATCH(B619,Kontoplan!$D$6:$D$125,0)),"")</f>
        <v/>
      </c>
      <c r="F619" s="308">
        <f>INDEX('5. Registrere Transaksjoner'!$E$8:$E$1006,MATCH('Underlag HB'!A619,'5. Registrere Transaksjoner'!$B$8:$B$1006,0))</f>
        <v>0</v>
      </c>
      <c r="G619" s="72">
        <f>INDEX('5. Registrere Transaksjoner'!$F$8:$F$1006,MATCH('Underlag HB'!A619,'5. Registrere Transaksjoner'!$B$8:$B$1006,0))</f>
        <v>0</v>
      </c>
      <c r="H619" s="309" t="str">
        <f t="shared" si="9"/>
        <v/>
      </c>
      <c r="I619" s="310">
        <f>INDEX('5. Registrere Transaksjoner'!$H$8:$H$1006,MATCH('Underlag HB'!A619,'5. Registrere Transaksjoner'!$B$8:$B$1006,0))</f>
        <v>0</v>
      </c>
      <c r="J619" s="72"/>
      <c r="K619" s="72"/>
    </row>
    <row r="620" spans="1:11" x14ac:dyDescent="0.25">
      <c r="A620" s="116">
        <f>'5. Registrere Transaksjoner'!B626</f>
        <v>619</v>
      </c>
      <c r="B620" s="72">
        <f>INDEX('5. Registrere Transaksjoner'!$I$8:$I$1006,MATCH('Underlag HB'!A620,'5. Registrere Transaksjoner'!$B$8:$B$1006))</f>
        <v>0</v>
      </c>
      <c r="C620" s="72">
        <f>INDEX('5. Registrere Transaksjoner'!$Q$8:$Q$1006,MATCH('Underlag HB'!A620,'5. Registrere Transaksjoner'!$B$8:$B$1006))</f>
        <v>0</v>
      </c>
      <c r="D620" s="307">
        <f>INDEX('5. Registrere Transaksjoner'!$D$8:$D$1006,MATCH('Underlag HB'!A620,'5. Registrere Transaksjoner'!$B$8:$B$1006))</f>
        <v>0</v>
      </c>
      <c r="E620" s="72" t="str">
        <f>IFERROR(INDEX(Kontoplan!$E$6:$E$1048576,MATCH(B620,Kontoplan!$D$6:$D$125,0)),"")</f>
        <v/>
      </c>
      <c r="F620" s="308">
        <f>INDEX('5. Registrere Transaksjoner'!$E$8:$E$1006,MATCH('Underlag HB'!A620,'5. Registrere Transaksjoner'!$B$8:$B$1006,0))</f>
        <v>0</v>
      </c>
      <c r="G620" s="72">
        <f>INDEX('5. Registrere Transaksjoner'!$F$8:$F$1006,MATCH('Underlag HB'!A620,'5. Registrere Transaksjoner'!$B$8:$B$1006,0))</f>
        <v>0</v>
      </c>
      <c r="H620" s="309" t="str">
        <f t="shared" si="9"/>
        <v/>
      </c>
      <c r="I620" s="310">
        <f>INDEX('5. Registrere Transaksjoner'!$H$8:$H$1006,MATCH('Underlag HB'!A620,'5. Registrere Transaksjoner'!$B$8:$B$1006,0))</f>
        <v>0</v>
      </c>
      <c r="J620" s="72"/>
      <c r="K620" s="72"/>
    </row>
    <row r="621" spans="1:11" x14ac:dyDescent="0.25">
      <c r="A621" s="116">
        <f>'5. Registrere Transaksjoner'!B627</f>
        <v>620</v>
      </c>
      <c r="B621" s="72">
        <f>INDEX('5. Registrere Transaksjoner'!$I$8:$I$1006,MATCH('Underlag HB'!A621,'5. Registrere Transaksjoner'!$B$8:$B$1006))</f>
        <v>0</v>
      </c>
      <c r="C621" s="72">
        <f>INDEX('5. Registrere Transaksjoner'!$Q$8:$Q$1006,MATCH('Underlag HB'!A621,'5. Registrere Transaksjoner'!$B$8:$B$1006))</f>
        <v>0</v>
      </c>
      <c r="D621" s="307">
        <f>INDEX('5. Registrere Transaksjoner'!$D$8:$D$1006,MATCH('Underlag HB'!A621,'5. Registrere Transaksjoner'!$B$8:$B$1006))</f>
        <v>0</v>
      </c>
      <c r="E621" s="72" t="str">
        <f>IFERROR(INDEX(Kontoplan!$E$6:$E$1048576,MATCH(B621,Kontoplan!$D$6:$D$125,0)),"")</f>
        <v/>
      </c>
      <c r="F621" s="308">
        <f>INDEX('5. Registrere Transaksjoner'!$E$8:$E$1006,MATCH('Underlag HB'!A621,'5. Registrere Transaksjoner'!$B$8:$B$1006,0))</f>
        <v>0</v>
      </c>
      <c r="G621" s="72">
        <f>INDEX('5. Registrere Transaksjoner'!$F$8:$F$1006,MATCH('Underlag HB'!A621,'5. Registrere Transaksjoner'!$B$8:$B$1006,0))</f>
        <v>0</v>
      </c>
      <c r="H621" s="309" t="str">
        <f t="shared" si="9"/>
        <v/>
      </c>
      <c r="I621" s="310">
        <f>INDEX('5. Registrere Transaksjoner'!$H$8:$H$1006,MATCH('Underlag HB'!A621,'5. Registrere Transaksjoner'!$B$8:$B$1006,0))</f>
        <v>0</v>
      </c>
      <c r="J621" s="72"/>
      <c r="K621" s="72"/>
    </row>
    <row r="622" spans="1:11" x14ac:dyDescent="0.25">
      <c r="A622" s="116">
        <f>'5. Registrere Transaksjoner'!B628</f>
        <v>621</v>
      </c>
      <c r="B622" s="72">
        <f>INDEX('5. Registrere Transaksjoner'!$I$8:$I$1006,MATCH('Underlag HB'!A622,'5. Registrere Transaksjoner'!$B$8:$B$1006))</f>
        <v>0</v>
      </c>
      <c r="C622" s="72">
        <f>INDEX('5. Registrere Transaksjoner'!$Q$8:$Q$1006,MATCH('Underlag HB'!A622,'5. Registrere Transaksjoner'!$B$8:$B$1006))</f>
        <v>0</v>
      </c>
      <c r="D622" s="307">
        <f>INDEX('5. Registrere Transaksjoner'!$D$8:$D$1006,MATCH('Underlag HB'!A622,'5. Registrere Transaksjoner'!$B$8:$B$1006))</f>
        <v>0</v>
      </c>
      <c r="E622" s="72" t="str">
        <f>IFERROR(INDEX(Kontoplan!$E$6:$E$1048576,MATCH(B622,Kontoplan!$D$6:$D$125,0)),"")</f>
        <v/>
      </c>
      <c r="F622" s="308">
        <f>INDEX('5. Registrere Transaksjoner'!$E$8:$E$1006,MATCH('Underlag HB'!A622,'5. Registrere Transaksjoner'!$B$8:$B$1006,0))</f>
        <v>0</v>
      </c>
      <c r="G622" s="72">
        <f>INDEX('5. Registrere Transaksjoner'!$F$8:$F$1006,MATCH('Underlag HB'!A622,'5. Registrere Transaksjoner'!$B$8:$B$1006,0))</f>
        <v>0</v>
      </c>
      <c r="H622" s="309" t="str">
        <f t="shared" si="9"/>
        <v/>
      </c>
      <c r="I622" s="310">
        <f>INDEX('5. Registrere Transaksjoner'!$H$8:$H$1006,MATCH('Underlag HB'!A622,'5. Registrere Transaksjoner'!$B$8:$B$1006,0))</f>
        <v>0</v>
      </c>
      <c r="J622" s="72"/>
      <c r="K622" s="72"/>
    </row>
    <row r="623" spans="1:11" x14ac:dyDescent="0.25">
      <c r="A623" s="116">
        <f>'5. Registrere Transaksjoner'!B629</f>
        <v>622</v>
      </c>
      <c r="B623" s="72">
        <f>INDEX('5. Registrere Transaksjoner'!$I$8:$I$1006,MATCH('Underlag HB'!A623,'5. Registrere Transaksjoner'!$B$8:$B$1006))</f>
        <v>0</v>
      </c>
      <c r="C623" s="72">
        <f>INDEX('5. Registrere Transaksjoner'!$Q$8:$Q$1006,MATCH('Underlag HB'!A623,'5. Registrere Transaksjoner'!$B$8:$B$1006))</f>
        <v>0</v>
      </c>
      <c r="D623" s="307">
        <f>INDEX('5. Registrere Transaksjoner'!$D$8:$D$1006,MATCH('Underlag HB'!A623,'5. Registrere Transaksjoner'!$B$8:$B$1006))</f>
        <v>0</v>
      </c>
      <c r="E623" s="72" t="str">
        <f>IFERROR(INDEX(Kontoplan!$E$6:$E$1048576,MATCH(B623,Kontoplan!$D$6:$D$125,0)),"")</f>
        <v/>
      </c>
      <c r="F623" s="308">
        <f>INDEX('5. Registrere Transaksjoner'!$E$8:$E$1006,MATCH('Underlag HB'!A623,'5. Registrere Transaksjoner'!$B$8:$B$1006,0))</f>
        <v>0</v>
      </c>
      <c r="G623" s="72">
        <f>INDEX('5. Registrere Transaksjoner'!$F$8:$F$1006,MATCH('Underlag HB'!A623,'5. Registrere Transaksjoner'!$B$8:$B$1006,0))</f>
        <v>0</v>
      </c>
      <c r="H623" s="309" t="str">
        <f t="shared" si="9"/>
        <v/>
      </c>
      <c r="I623" s="310">
        <f>INDEX('5. Registrere Transaksjoner'!$H$8:$H$1006,MATCH('Underlag HB'!A623,'5. Registrere Transaksjoner'!$B$8:$B$1006,0))</f>
        <v>0</v>
      </c>
      <c r="J623" s="72"/>
      <c r="K623" s="72"/>
    </row>
    <row r="624" spans="1:11" x14ac:dyDescent="0.25">
      <c r="A624" s="116">
        <f>'5. Registrere Transaksjoner'!B630</f>
        <v>623</v>
      </c>
      <c r="B624" s="72">
        <f>INDEX('5. Registrere Transaksjoner'!$I$8:$I$1006,MATCH('Underlag HB'!A624,'5. Registrere Transaksjoner'!$B$8:$B$1006))</f>
        <v>0</v>
      </c>
      <c r="C624" s="72">
        <f>INDEX('5. Registrere Transaksjoner'!$Q$8:$Q$1006,MATCH('Underlag HB'!A624,'5. Registrere Transaksjoner'!$B$8:$B$1006))</f>
        <v>0</v>
      </c>
      <c r="D624" s="307">
        <f>INDEX('5. Registrere Transaksjoner'!$D$8:$D$1006,MATCH('Underlag HB'!A624,'5. Registrere Transaksjoner'!$B$8:$B$1006))</f>
        <v>0</v>
      </c>
      <c r="E624" s="72" t="str">
        <f>IFERROR(INDEX(Kontoplan!$E$6:$E$1048576,MATCH(B624,Kontoplan!$D$6:$D$125,0)),"")</f>
        <v/>
      </c>
      <c r="F624" s="308">
        <f>INDEX('5. Registrere Transaksjoner'!$E$8:$E$1006,MATCH('Underlag HB'!A624,'5. Registrere Transaksjoner'!$B$8:$B$1006,0))</f>
        <v>0</v>
      </c>
      <c r="G624" s="72">
        <f>INDEX('5. Registrere Transaksjoner'!$F$8:$F$1006,MATCH('Underlag HB'!A624,'5. Registrere Transaksjoner'!$B$8:$B$1006,0))</f>
        <v>0</v>
      </c>
      <c r="H624" s="309" t="str">
        <f t="shared" si="9"/>
        <v/>
      </c>
      <c r="I624" s="310">
        <f>INDEX('5. Registrere Transaksjoner'!$H$8:$H$1006,MATCH('Underlag HB'!A624,'5. Registrere Transaksjoner'!$B$8:$B$1006,0))</f>
        <v>0</v>
      </c>
      <c r="J624" s="72"/>
      <c r="K624" s="72"/>
    </row>
    <row r="625" spans="1:11" x14ac:dyDescent="0.25">
      <c r="A625" s="116">
        <f>'5. Registrere Transaksjoner'!B631</f>
        <v>624</v>
      </c>
      <c r="B625" s="72">
        <f>INDEX('5. Registrere Transaksjoner'!$I$8:$I$1006,MATCH('Underlag HB'!A625,'5. Registrere Transaksjoner'!$B$8:$B$1006))</f>
        <v>0</v>
      </c>
      <c r="C625" s="72">
        <f>INDEX('5. Registrere Transaksjoner'!$Q$8:$Q$1006,MATCH('Underlag HB'!A625,'5. Registrere Transaksjoner'!$B$8:$B$1006))</f>
        <v>0</v>
      </c>
      <c r="D625" s="307">
        <f>INDEX('5. Registrere Transaksjoner'!$D$8:$D$1006,MATCH('Underlag HB'!A625,'5. Registrere Transaksjoner'!$B$8:$B$1006))</f>
        <v>0</v>
      </c>
      <c r="E625" s="72" t="str">
        <f>IFERROR(INDEX(Kontoplan!$E$6:$E$1048576,MATCH(B625,Kontoplan!$D$6:$D$125,0)),"")</f>
        <v/>
      </c>
      <c r="F625" s="308">
        <f>INDEX('5. Registrere Transaksjoner'!$E$8:$E$1006,MATCH('Underlag HB'!A625,'5. Registrere Transaksjoner'!$B$8:$B$1006,0))</f>
        <v>0</v>
      </c>
      <c r="G625" s="72">
        <f>INDEX('5. Registrere Transaksjoner'!$F$8:$F$1006,MATCH('Underlag HB'!A625,'5. Registrere Transaksjoner'!$B$8:$B$1006,0))</f>
        <v>0</v>
      </c>
      <c r="H625" s="309" t="str">
        <f t="shared" si="9"/>
        <v/>
      </c>
      <c r="I625" s="310">
        <f>INDEX('5. Registrere Transaksjoner'!$H$8:$H$1006,MATCH('Underlag HB'!A625,'5. Registrere Transaksjoner'!$B$8:$B$1006,0))</f>
        <v>0</v>
      </c>
      <c r="J625" s="72"/>
      <c r="K625" s="72"/>
    </row>
    <row r="626" spans="1:11" x14ac:dyDescent="0.25">
      <c r="A626" s="116">
        <f>'5. Registrere Transaksjoner'!B632</f>
        <v>625</v>
      </c>
      <c r="B626" s="72">
        <f>INDEX('5. Registrere Transaksjoner'!$I$8:$I$1006,MATCH('Underlag HB'!A626,'5. Registrere Transaksjoner'!$B$8:$B$1006))</f>
        <v>0</v>
      </c>
      <c r="C626" s="72">
        <f>INDEX('5. Registrere Transaksjoner'!$Q$8:$Q$1006,MATCH('Underlag HB'!A626,'5. Registrere Transaksjoner'!$B$8:$B$1006))</f>
        <v>0</v>
      </c>
      <c r="D626" s="307">
        <f>INDEX('5. Registrere Transaksjoner'!$D$8:$D$1006,MATCH('Underlag HB'!A626,'5. Registrere Transaksjoner'!$B$8:$B$1006))</f>
        <v>0</v>
      </c>
      <c r="E626" s="72" t="str">
        <f>IFERROR(INDEX(Kontoplan!$E$6:$E$1048576,MATCH(B626,Kontoplan!$D$6:$D$125,0)),"")</f>
        <v/>
      </c>
      <c r="F626" s="308">
        <f>INDEX('5. Registrere Transaksjoner'!$E$8:$E$1006,MATCH('Underlag HB'!A626,'5. Registrere Transaksjoner'!$B$8:$B$1006,0))</f>
        <v>0</v>
      </c>
      <c r="G626" s="72">
        <f>INDEX('5. Registrere Transaksjoner'!$F$8:$F$1006,MATCH('Underlag HB'!A626,'5. Registrere Transaksjoner'!$B$8:$B$1006,0))</f>
        <v>0</v>
      </c>
      <c r="H626" s="309" t="str">
        <f t="shared" si="9"/>
        <v/>
      </c>
      <c r="I626" s="310">
        <f>INDEX('5. Registrere Transaksjoner'!$H$8:$H$1006,MATCH('Underlag HB'!A626,'5. Registrere Transaksjoner'!$B$8:$B$1006,0))</f>
        <v>0</v>
      </c>
      <c r="J626" s="72"/>
      <c r="K626" s="72"/>
    </row>
    <row r="627" spans="1:11" x14ac:dyDescent="0.25">
      <c r="A627" s="116">
        <f>'5. Registrere Transaksjoner'!B633</f>
        <v>626</v>
      </c>
      <c r="B627" s="72">
        <f>INDEX('5. Registrere Transaksjoner'!$I$8:$I$1006,MATCH('Underlag HB'!A627,'5. Registrere Transaksjoner'!$B$8:$B$1006))</f>
        <v>0</v>
      </c>
      <c r="C627" s="72">
        <f>INDEX('5. Registrere Transaksjoner'!$Q$8:$Q$1006,MATCH('Underlag HB'!A627,'5. Registrere Transaksjoner'!$B$8:$B$1006))</f>
        <v>0</v>
      </c>
      <c r="D627" s="307">
        <f>INDEX('5. Registrere Transaksjoner'!$D$8:$D$1006,MATCH('Underlag HB'!A627,'5. Registrere Transaksjoner'!$B$8:$B$1006))</f>
        <v>0</v>
      </c>
      <c r="E627" s="72" t="str">
        <f>IFERROR(INDEX(Kontoplan!$E$6:$E$1048576,MATCH(B627,Kontoplan!$D$6:$D$125,0)),"")</f>
        <v/>
      </c>
      <c r="F627" s="308">
        <f>INDEX('5. Registrere Transaksjoner'!$E$8:$E$1006,MATCH('Underlag HB'!A627,'5. Registrere Transaksjoner'!$B$8:$B$1006,0))</f>
        <v>0</v>
      </c>
      <c r="G627" s="72">
        <f>INDEX('5. Registrere Transaksjoner'!$F$8:$F$1006,MATCH('Underlag HB'!A627,'5. Registrere Transaksjoner'!$B$8:$B$1006,0))</f>
        <v>0</v>
      </c>
      <c r="H627" s="309" t="str">
        <f t="shared" si="9"/>
        <v/>
      </c>
      <c r="I627" s="310">
        <f>INDEX('5. Registrere Transaksjoner'!$H$8:$H$1006,MATCH('Underlag HB'!A627,'5. Registrere Transaksjoner'!$B$8:$B$1006,0))</f>
        <v>0</v>
      </c>
      <c r="J627" s="72"/>
      <c r="K627" s="72"/>
    </row>
    <row r="628" spans="1:11" x14ac:dyDescent="0.25">
      <c r="A628" s="116">
        <f>'5. Registrere Transaksjoner'!B634</f>
        <v>627</v>
      </c>
      <c r="B628" s="72">
        <f>INDEX('5. Registrere Transaksjoner'!$I$8:$I$1006,MATCH('Underlag HB'!A628,'5. Registrere Transaksjoner'!$B$8:$B$1006))</f>
        <v>0</v>
      </c>
      <c r="C628" s="72">
        <f>INDEX('5. Registrere Transaksjoner'!$Q$8:$Q$1006,MATCH('Underlag HB'!A628,'5. Registrere Transaksjoner'!$B$8:$B$1006))</f>
        <v>0</v>
      </c>
      <c r="D628" s="307">
        <f>INDEX('5. Registrere Transaksjoner'!$D$8:$D$1006,MATCH('Underlag HB'!A628,'5. Registrere Transaksjoner'!$B$8:$B$1006))</f>
        <v>0</v>
      </c>
      <c r="E628" s="72" t="str">
        <f>IFERROR(INDEX(Kontoplan!$E$6:$E$1048576,MATCH(B628,Kontoplan!$D$6:$D$125,0)),"")</f>
        <v/>
      </c>
      <c r="F628" s="308">
        <f>INDEX('5. Registrere Transaksjoner'!$E$8:$E$1006,MATCH('Underlag HB'!A628,'5. Registrere Transaksjoner'!$B$8:$B$1006,0))</f>
        <v>0</v>
      </c>
      <c r="G628" s="72">
        <f>INDEX('5. Registrere Transaksjoner'!$F$8:$F$1006,MATCH('Underlag HB'!A628,'5. Registrere Transaksjoner'!$B$8:$B$1006,0))</f>
        <v>0</v>
      </c>
      <c r="H628" s="309" t="str">
        <f t="shared" si="9"/>
        <v/>
      </c>
      <c r="I628" s="310">
        <f>INDEX('5. Registrere Transaksjoner'!$H$8:$H$1006,MATCH('Underlag HB'!A628,'5. Registrere Transaksjoner'!$B$8:$B$1006,0))</f>
        <v>0</v>
      </c>
      <c r="J628" s="72"/>
      <c r="K628" s="72"/>
    </row>
    <row r="629" spans="1:11" x14ac:dyDescent="0.25">
      <c r="A629" s="116">
        <f>'5. Registrere Transaksjoner'!B635</f>
        <v>628</v>
      </c>
      <c r="B629" s="72">
        <f>INDEX('5. Registrere Transaksjoner'!$I$8:$I$1006,MATCH('Underlag HB'!A629,'5. Registrere Transaksjoner'!$B$8:$B$1006))</f>
        <v>0</v>
      </c>
      <c r="C629" s="72">
        <f>INDEX('5. Registrere Transaksjoner'!$Q$8:$Q$1006,MATCH('Underlag HB'!A629,'5. Registrere Transaksjoner'!$B$8:$B$1006))</f>
        <v>0</v>
      </c>
      <c r="D629" s="307">
        <f>INDEX('5. Registrere Transaksjoner'!$D$8:$D$1006,MATCH('Underlag HB'!A629,'5. Registrere Transaksjoner'!$B$8:$B$1006))</f>
        <v>0</v>
      </c>
      <c r="E629" s="72" t="str">
        <f>IFERROR(INDEX(Kontoplan!$E$6:$E$1048576,MATCH(B629,Kontoplan!$D$6:$D$125,0)),"")</f>
        <v/>
      </c>
      <c r="F629" s="308">
        <f>INDEX('5. Registrere Transaksjoner'!$E$8:$E$1006,MATCH('Underlag HB'!A629,'5. Registrere Transaksjoner'!$B$8:$B$1006,0))</f>
        <v>0</v>
      </c>
      <c r="G629" s="72">
        <f>INDEX('5. Registrere Transaksjoner'!$F$8:$F$1006,MATCH('Underlag HB'!A629,'5. Registrere Transaksjoner'!$B$8:$B$1006,0))</f>
        <v>0</v>
      </c>
      <c r="H629" s="309" t="str">
        <f t="shared" si="9"/>
        <v/>
      </c>
      <c r="I629" s="310">
        <f>INDEX('5. Registrere Transaksjoner'!$H$8:$H$1006,MATCH('Underlag HB'!A629,'5. Registrere Transaksjoner'!$B$8:$B$1006,0))</f>
        <v>0</v>
      </c>
      <c r="J629" s="72"/>
      <c r="K629" s="72"/>
    </row>
    <row r="630" spans="1:11" x14ac:dyDescent="0.25">
      <c r="A630" s="116">
        <f>'5. Registrere Transaksjoner'!B636</f>
        <v>629</v>
      </c>
      <c r="B630" s="72">
        <f>INDEX('5. Registrere Transaksjoner'!$I$8:$I$1006,MATCH('Underlag HB'!A630,'5. Registrere Transaksjoner'!$B$8:$B$1006))</f>
        <v>0</v>
      </c>
      <c r="C630" s="72">
        <f>INDEX('5. Registrere Transaksjoner'!$Q$8:$Q$1006,MATCH('Underlag HB'!A630,'5. Registrere Transaksjoner'!$B$8:$B$1006))</f>
        <v>0</v>
      </c>
      <c r="D630" s="307">
        <f>INDEX('5. Registrere Transaksjoner'!$D$8:$D$1006,MATCH('Underlag HB'!A630,'5. Registrere Transaksjoner'!$B$8:$B$1006))</f>
        <v>0</v>
      </c>
      <c r="E630" s="72" t="str">
        <f>IFERROR(INDEX(Kontoplan!$E$6:$E$1048576,MATCH(B630,Kontoplan!$D$6:$D$125,0)),"")</f>
        <v/>
      </c>
      <c r="F630" s="308">
        <f>INDEX('5. Registrere Transaksjoner'!$E$8:$E$1006,MATCH('Underlag HB'!A630,'5. Registrere Transaksjoner'!$B$8:$B$1006,0))</f>
        <v>0</v>
      </c>
      <c r="G630" s="72">
        <f>INDEX('5. Registrere Transaksjoner'!$F$8:$F$1006,MATCH('Underlag HB'!A630,'5. Registrere Transaksjoner'!$B$8:$B$1006,0))</f>
        <v>0</v>
      </c>
      <c r="H630" s="309" t="str">
        <f t="shared" si="9"/>
        <v/>
      </c>
      <c r="I630" s="310">
        <f>INDEX('5. Registrere Transaksjoner'!$H$8:$H$1006,MATCH('Underlag HB'!A630,'5. Registrere Transaksjoner'!$B$8:$B$1006,0))</f>
        <v>0</v>
      </c>
      <c r="J630" s="72"/>
      <c r="K630" s="72"/>
    </row>
    <row r="631" spans="1:11" x14ac:dyDescent="0.25">
      <c r="A631" s="116">
        <f>'5. Registrere Transaksjoner'!B637</f>
        <v>630</v>
      </c>
      <c r="B631" s="72">
        <f>INDEX('5. Registrere Transaksjoner'!$I$8:$I$1006,MATCH('Underlag HB'!A631,'5. Registrere Transaksjoner'!$B$8:$B$1006))</f>
        <v>0</v>
      </c>
      <c r="C631" s="72">
        <f>INDEX('5. Registrere Transaksjoner'!$Q$8:$Q$1006,MATCH('Underlag HB'!A631,'5. Registrere Transaksjoner'!$B$8:$B$1006))</f>
        <v>0</v>
      </c>
      <c r="D631" s="307">
        <f>INDEX('5. Registrere Transaksjoner'!$D$8:$D$1006,MATCH('Underlag HB'!A631,'5. Registrere Transaksjoner'!$B$8:$B$1006))</f>
        <v>0</v>
      </c>
      <c r="E631" s="72" t="str">
        <f>IFERROR(INDEX(Kontoplan!$E$6:$E$1048576,MATCH(B631,Kontoplan!$D$6:$D$125,0)),"")</f>
        <v/>
      </c>
      <c r="F631" s="308">
        <f>INDEX('5. Registrere Transaksjoner'!$E$8:$E$1006,MATCH('Underlag HB'!A631,'5. Registrere Transaksjoner'!$B$8:$B$1006,0))</f>
        <v>0</v>
      </c>
      <c r="G631" s="72">
        <f>INDEX('5. Registrere Transaksjoner'!$F$8:$F$1006,MATCH('Underlag HB'!A631,'5. Registrere Transaksjoner'!$B$8:$B$1006,0))</f>
        <v>0</v>
      </c>
      <c r="H631" s="309" t="str">
        <f t="shared" si="9"/>
        <v/>
      </c>
      <c r="I631" s="310">
        <f>INDEX('5. Registrere Transaksjoner'!$H$8:$H$1006,MATCH('Underlag HB'!A631,'5. Registrere Transaksjoner'!$B$8:$B$1006,0))</f>
        <v>0</v>
      </c>
      <c r="J631" s="72"/>
      <c r="K631" s="72"/>
    </row>
    <row r="632" spans="1:11" x14ac:dyDescent="0.25">
      <c r="A632" s="116">
        <f>'5. Registrere Transaksjoner'!B638</f>
        <v>631</v>
      </c>
      <c r="B632" s="72">
        <f>INDEX('5. Registrere Transaksjoner'!$I$8:$I$1006,MATCH('Underlag HB'!A632,'5. Registrere Transaksjoner'!$B$8:$B$1006))</f>
        <v>0</v>
      </c>
      <c r="C632" s="72">
        <f>INDEX('5. Registrere Transaksjoner'!$Q$8:$Q$1006,MATCH('Underlag HB'!A632,'5. Registrere Transaksjoner'!$B$8:$B$1006))</f>
        <v>0</v>
      </c>
      <c r="D632" s="307">
        <f>INDEX('5. Registrere Transaksjoner'!$D$8:$D$1006,MATCH('Underlag HB'!A632,'5. Registrere Transaksjoner'!$B$8:$B$1006))</f>
        <v>0</v>
      </c>
      <c r="E632" s="72" t="str">
        <f>IFERROR(INDEX(Kontoplan!$E$6:$E$1048576,MATCH(B632,Kontoplan!$D$6:$D$125,0)),"")</f>
        <v/>
      </c>
      <c r="F632" s="308">
        <f>INDEX('5. Registrere Transaksjoner'!$E$8:$E$1006,MATCH('Underlag HB'!A632,'5. Registrere Transaksjoner'!$B$8:$B$1006,0))</f>
        <v>0</v>
      </c>
      <c r="G632" s="72">
        <f>INDEX('5. Registrere Transaksjoner'!$F$8:$F$1006,MATCH('Underlag HB'!A632,'5. Registrere Transaksjoner'!$B$8:$B$1006,0))</f>
        <v>0</v>
      </c>
      <c r="H632" s="309" t="str">
        <f t="shared" si="9"/>
        <v/>
      </c>
      <c r="I632" s="310">
        <f>INDEX('5. Registrere Transaksjoner'!$H$8:$H$1006,MATCH('Underlag HB'!A632,'5. Registrere Transaksjoner'!$B$8:$B$1006,0))</f>
        <v>0</v>
      </c>
      <c r="J632" s="72"/>
      <c r="K632" s="72"/>
    </row>
    <row r="633" spans="1:11" x14ac:dyDescent="0.25">
      <c r="A633" s="116">
        <f>'5. Registrere Transaksjoner'!B639</f>
        <v>632</v>
      </c>
      <c r="B633" s="72">
        <f>INDEX('5. Registrere Transaksjoner'!$I$8:$I$1006,MATCH('Underlag HB'!A633,'5. Registrere Transaksjoner'!$B$8:$B$1006))</f>
        <v>0</v>
      </c>
      <c r="C633" s="72">
        <f>INDEX('5. Registrere Transaksjoner'!$Q$8:$Q$1006,MATCH('Underlag HB'!A633,'5. Registrere Transaksjoner'!$B$8:$B$1006))</f>
        <v>0</v>
      </c>
      <c r="D633" s="307">
        <f>INDEX('5. Registrere Transaksjoner'!$D$8:$D$1006,MATCH('Underlag HB'!A633,'5. Registrere Transaksjoner'!$B$8:$B$1006))</f>
        <v>0</v>
      </c>
      <c r="E633" s="72" t="str">
        <f>IFERROR(INDEX(Kontoplan!$E$6:$E$1048576,MATCH(B633,Kontoplan!$D$6:$D$125,0)),"")</f>
        <v/>
      </c>
      <c r="F633" s="308">
        <f>INDEX('5. Registrere Transaksjoner'!$E$8:$E$1006,MATCH('Underlag HB'!A633,'5. Registrere Transaksjoner'!$B$8:$B$1006,0))</f>
        <v>0</v>
      </c>
      <c r="G633" s="72">
        <f>INDEX('5. Registrere Transaksjoner'!$F$8:$F$1006,MATCH('Underlag HB'!A633,'5. Registrere Transaksjoner'!$B$8:$B$1006,0))</f>
        <v>0</v>
      </c>
      <c r="H633" s="309" t="str">
        <f t="shared" si="9"/>
        <v/>
      </c>
      <c r="I633" s="310">
        <f>INDEX('5. Registrere Transaksjoner'!$H$8:$H$1006,MATCH('Underlag HB'!A633,'5. Registrere Transaksjoner'!$B$8:$B$1006,0))</f>
        <v>0</v>
      </c>
      <c r="J633" s="72"/>
      <c r="K633" s="72"/>
    </row>
    <row r="634" spans="1:11" x14ac:dyDescent="0.25">
      <c r="A634" s="116">
        <f>'5. Registrere Transaksjoner'!B640</f>
        <v>633</v>
      </c>
      <c r="B634" s="72">
        <f>INDEX('5. Registrere Transaksjoner'!$I$8:$I$1006,MATCH('Underlag HB'!A634,'5. Registrere Transaksjoner'!$B$8:$B$1006))</f>
        <v>0</v>
      </c>
      <c r="C634" s="72">
        <f>INDEX('5. Registrere Transaksjoner'!$Q$8:$Q$1006,MATCH('Underlag HB'!A634,'5. Registrere Transaksjoner'!$B$8:$B$1006))</f>
        <v>0</v>
      </c>
      <c r="D634" s="307">
        <f>INDEX('5. Registrere Transaksjoner'!$D$8:$D$1006,MATCH('Underlag HB'!A634,'5. Registrere Transaksjoner'!$B$8:$B$1006))</f>
        <v>0</v>
      </c>
      <c r="E634" s="72" t="str">
        <f>IFERROR(INDEX(Kontoplan!$E$6:$E$1048576,MATCH(B634,Kontoplan!$D$6:$D$125,0)),"")</f>
        <v/>
      </c>
      <c r="F634" s="308">
        <f>INDEX('5. Registrere Transaksjoner'!$E$8:$E$1006,MATCH('Underlag HB'!A634,'5. Registrere Transaksjoner'!$B$8:$B$1006,0))</f>
        <v>0</v>
      </c>
      <c r="G634" s="72">
        <f>INDEX('5. Registrere Transaksjoner'!$F$8:$F$1006,MATCH('Underlag HB'!A634,'5. Registrere Transaksjoner'!$B$8:$B$1006,0))</f>
        <v>0</v>
      </c>
      <c r="H634" s="309" t="str">
        <f t="shared" si="9"/>
        <v/>
      </c>
      <c r="I634" s="310">
        <f>INDEX('5. Registrere Transaksjoner'!$H$8:$H$1006,MATCH('Underlag HB'!A634,'5. Registrere Transaksjoner'!$B$8:$B$1006,0))</f>
        <v>0</v>
      </c>
      <c r="J634" s="72"/>
      <c r="K634" s="72"/>
    </row>
    <row r="635" spans="1:11" x14ac:dyDescent="0.25">
      <c r="A635" s="116">
        <f>'5. Registrere Transaksjoner'!B641</f>
        <v>634</v>
      </c>
      <c r="B635" s="72">
        <f>INDEX('5. Registrere Transaksjoner'!$I$8:$I$1006,MATCH('Underlag HB'!A635,'5. Registrere Transaksjoner'!$B$8:$B$1006))</f>
        <v>0</v>
      </c>
      <c r="C635" s="72">
        <f>INDEX('5. Registrere Transaksjoner'!$Q$8:$Q$1006,MATCH('Underlag HB'!A635,'5. Registrere Transaksjoner'!$B$8:$B$1006))</f>
        <v>0</v>
      </c>
      <c r="D635" s="307">
        <f>INDEX('5. Registrere Transaksjoner'!$D$8:$D$1006,MATCH('Underlag HB'!A635,'5. Registrere Transaksjoner'!$B$8:$B$1006))</f>
        <v>0</v>
      </c>
      <c r="E635" s="72" t="str">
        <f>IFERROR(INDEX(Kontoplan!$E$6:$E$1048576,MATCH(B635,Kontoplan!$D$6:$D$125,0)),"")</f>
        <v/>
      </c>
      <c r="F635" s="308">
        <f>INDEX('5. Registrere Transaksjoner'!$E$8:$E$1006,MATCH('Underlag HB'!A635,'5. Registrere Transaksjoner'!$B$8:$B$1006,0))</f>
        <v>0</v>
      </c>
      <c r="G635" s="72">
        <f>INDEX('5. Registrere Transaksjoner'!$F$8:$F$1006,MATCH('Underlag HB'!A635,'5. Registrere Transaksjoner'!$B$8:$B$1006,0))</f>
        <v>0</v>
      </c>
      <c r="H635" s="309" t="str">
        <f t="shared" si="9"/>
        <v/>
      </c>
      <c r="I635" s="310">
        <f>INDEX('5. Registrere Transaksjoner'!$H$8:$H$1006,MATCH('Underlag HB'!A635,'5. Registrere Transaksjoner'!$B$8:$B$1006,0))</f>
        <v>0</v>
      </c>
      <c r="J635" s="72"/>
      <c r="K635" s="72"/>
    </row>
    <row r="636" spans="1:11" x14ac:dyDescent="0.25">
      <c r="A636" s="116">
        <f>'5. Registrere Transaksjoner'!B642</f>
        <v>635</v>
      </c>
      <c r="B636" s="72">
        <f>INDEX('5. Registrere Transaksjoner'!$I$8:$I$1006,MATCH('Underlag HB'!A636,'5. Registrere Transaksjoner'!$B$8:$B$1006))</f>
        <v>0</v>
      </c>
      <c r="C636" s="72">
        <f>INDEX('5. Registrere Transaksjoner'!$Q$8:$Q$1006,MATCH('Underlag HB'!A636,'5. Registrere Transaksjoner'!$B$8:$B$1006))</f>
        <v>0</v>
      </c>
      <c r="D636" s="307">
        <f>INDEX('5. Registrere Transaksjoner'!$D$8:$D$1006,MATCH('Underlag HB'!A636,'5. Registrere Transaksjoner'!$B$8:$B$1006))</f>
        <v>0</v>
      </c>
      <c r="E636" s="72" t="str">
        <f>IFERROR(INDEX(Kontoplan!$E$6:$E$1048576,MATCH(B636,Kontoplan!$D$6:$D$125,0)),"")</f>
        <v/>
      </c>
      <c r="F636" s="308">
        <f>INDEX('5. Registrere Transaksjoner'!$E$8:$E$1006,MATCH('Underlag HB'!A636,'5. Registrere Transaksjoner'!$B$8:$B$1006,0))</f>
        <v>0</v>
      </c>
      <c r="G636" s="72">
        <f>INDEX('5. Registrere Transaksjoner'!$F$8:$F$1006,MATCH('Underlag HB'!A636,'5. Registrere Transaksjoner'!$B$8:$B$1006,0))</f>
        <v>0</v>
      </c>
      <c r="H636" s="309" t="str">
        <f t="shared" si="9"/>
        <v/>
      </c>
      <c r="I636" s="310">
        <f>INDEX('5. Registrere Transaksjoner'!$H$8:$H$1006,MATCH('Underlag HB'!A636,'5. Registrere Transaksjoner'!$B$8:$B$1006,0))</f>
        <v>0</v>
      </c>
      <c r="J636" s="72"/>
      <c r="K636" s="72"/>
    </row>
    <row r="637" spans="1:11" x14ac:dyDescent="0.25">
      <c r="A637" s="116">
        <f>'5. Registrere Transaksjoner'!B643</f>
        <v>636</v>
      </c>
      <c r="B637" s="72">
        <f>INDEX('5. Registrere Transaksjoner'!$I$8:$I$1006,MATCH('Underlag HB'!A637,'5. Registrere Transaksjoner'!$B$8:$B$1006))</f>
        <v>0</v>
      </c>
      <c r="C637" s="72">
        <f>INDEX('5. Registrere Transaksjoner'!$Q$8:$Q$1006,MATCH('Underlag HB'!A637,'5. Registrere Transaksjoner'!$B$8:$B$1006))</f>
        <v>0</v>
      </c>
      <c r="D637" s="307">
        <f>INDEX('5. Registrere Transaksjoner'!$D$8:$D$1006,MATCH('Underlag HB'!A637,'5. Registrere Transaksjoner'!$B$8:$B$1006))</f>
        <v>0</v>
      </c>
      <c r="E637" s="72" t="str">
        <f>IFERROR(INDEX(Kontoplan!$E$6:$E$1048576,MATCH(B637,Kontoplan!$D$6:$D$125,0)),"")</f>
        <v/>
      </c>
      <c r="F637" s="308">
        <f>INDEX('5. Registrere Transaksjoner'!$E$8:$E$1006,MATCH('Underlag HB'!A637,'5. Registrere Transaksjoner'!$B$8:$B$1006,0))</f>
        <v>0</v>
      </c>
      <c r="G637" s="72">
        <f>INDEX('5. Registrere Transaksjoner'!$F$8:$F$1006,MATCH('Underlag HB'!A637,'5. Registrere Transaksjoner'!$B$8:$B$1006,0))</f>
        <v>0</v>
      </c>
      <c r="H637" s="309" t="str">
        <f t="shared" si="9"/>
        <v/>
      </c>
      <c r="I637" s="310">
        <f>INDEX('5. Registrere Transaksjoner'!$H$8:$H$1006,MATCH('Underlag HB'!A637,'5. Registrere Transaksjoner'!$B$8:$B$1006,0))</f>
        <v>0</v>
      </c>
      <c r="J637" s="72"/>
      <c r="K637" s="72"/>
    </row>
    <row r="638" spans="1:11" x14ac:dyDescent="0.25">
      <c r="A638" s="116">
        <f>'5. Registrere Transaksjoner'!B644</f>
        <v>637</v>
      </c>
      <c r="B638" s="72">
        <f>INDEX('5. Registrere Transaksjoner'!$I$8:$I$1006,MATCH('Underlag HB'!A638,'5. Registrere Transaksjoner'!$B$8:$B$1006))</f>
        <v>0</v>
      </c>
      <c r="C638" s="72">
        <f>INDEX('5. Registrere Transaksjoner'!$Q$8:$Q$1006,MATCH('Underlag HB'!A638,'5. Registrere Transaksjoner'!$B$8:$B$1006))</f>
        <v>0</v>
      </c>
      <c r="D638" s="307">
        <f>INDEX('5. Registrere Transaksjoner'!$D$8:$D$1006,MATCH('Underlag HB'!A638,'5. Registrere Transaksjoner'!$B$8:$B$1006))</f>
        <v>0</v>
      </c>
      <c r="E638" s="72" t="str">
        <f>IFERROR(INDEX(Kontoplan!$E$6:$E$1048576,MATCH(B638,Kontoplan!$D$6:$D$125,0)),"")</f>
        <v/>
      </c>
      <c r="F638" s="308">
        <f>INDEX('5. Registrere Transaksjoner'!$E$8:$E$1006,MATCH('Underlag HB'!A638,'5. Registrere Transaksjoner'!$B$8:$B$1006,0))</f>
        <v>0</v>
      </c>
      <c r="G638" s="72">
        <f>INDEX('5. Registrere Transaksjoner'!$F$8:$F$1006,MATCH('Underlag HB'!A638,'5. Registrere Transaksjoner'!$B$8:$B$1006,0))</f>
        <v>0</v>
      </c>
      <c r="H638" s="309" t="str">
        <f t="shared" si="9"/>
        <v/>
      </c>
      <c r="I638" s="310">
        <f>INDEX('5. Registrere Transaksjoner'!$H$8:$H$1006,MATCH('Underlag HB'!A638,'5. Registrere Transaksjoner'!$B$8:$B$1006,0))</f>
        <v>0</v>
      </c>
      <c r="J638" s="72"/>
      <c r="K638" s="72"/>
    </row>
    <row r="639" spans="1:11" x14ac:dyDescent="0.25">
      <c r="A639" s="116">
        <f>'5. Registrere Transaksjoner'!B645</f>
        <v>638</v>
      </c>
      <c r="B639" s="72">
        <f>INDEX('5. Registrere Transaksjoner'!$I$8:$I$1006,MATCH('Underlag HB'!A639,'5. Registrere Transaksjoner'!$B$8:$B$1006))</f>
        <v>0</v>
      </c>
      <c r="C639" s="72">
        <f>INDEX('5. Registrere Transaksjoner'!$Q$8:$Q$1006,MATCH('Underlag HB'!A639,'5. Registrere Transaksjoner'!$B$8:$B$1006))</f>
        <v>0</v>
      </c>
      <c r="D639" s="307">
        <f>INDEX('5. Registrere Transaksjoner'!$D$8:$D$1006,MATCH('Underlag HB'!A639,'5. Registrere Transaksjoner'!$B$8:$B$1006))</f>
        <v>0</v>
      </c>
      <c r="E639" s="72" t="str">
        <f>IFERROR(INDEX(Kontoplan!$E$6:$E$1048576,MATCH(B639,Kontoplan!$D$6:$D$125,0)),"")</f>
        <v/>
      </c>
      <c r="F639" s="308">
        <f>INDEX('5. Registrere Transaksjoner'!$E$8:$E$1006,MATCH('Underlag HB'!A639,'5. Registrere Transaksjoner'!$B$8:$B$1006,0))</f>
        <v>0</v>
      </c>
      <c r="G639" s="72">
        <f>INDEX('5. Registrere Transaksjoner'!$F$8:$F$1006,MATCH('Underlag HB'!A639,'5. Registrere Transaksjoner'!$B$8:$B$1006,0))</f>
        <v>0</v>
      </c>
      <c r="H639" s="309" t="str">
        <f t="shared" si="9"/>
        <v/>
      </c>
      <c r="I639" s="310">
        <f>INDEX('5. Registrere Transaksjoner'!$H$8:$H$1006,MATCH('Underlag HB'!A639,'5. Registrere Transaksjoner'!$B$8:$B$1006,0))</f>
        <v>0</v>
      </c>
      <c r="J639" s="72"/>
      <c r="K639" s="72"/>
    </row>
    <row r="640" spans="1:11" x14ac:dyDescent="0.25">
      <c r="A640" s="116">
        <f>'5. Registrere Transaksjoner'!B646</f>
        <v>639</v>
      </c>
      <c r="B640" s="72">
        <f>INDEX('5. Registrere Transaksjoner'!$I$8:$I$1006,MATCH('Underlag HB'!A640,'5. Registrere Transaksjoner'!$B$8:$B$1006))</f>
        <v>0</v>
      </c>
      <c r="C640" s="72">
        <f>INDEX('5. Registrere Transaksjoner'!$Q$8:$Q$1006,MATCH('Underlag HB'!A640,'5. Registrere Transaksjoner'!$B$8:$B$1006))</f>
        <v>0</v>
      </c>
      <c r="D640" s="307">
        <f>INDEX('5. Registrere Transaksjoner'!$D$8:$D$1006,MATCH('Underlag HB'!A640,'5. Registrere Transaksjoner'!$B$8:$B$1006))</f>
        <v>0</v>
      </c>
      <c r="E640" s="72" t="str">
        <f>IFERROR(INDEX(Kontoplan!$E$6:$E$1048576,MATCH(B640,Kontoplan!$D$6:$D$125,0)),"")</f>
        <v/>
      </c>
      <c r="F640" s="308">
        <f>INDEX('5. Registrere Transaksjoner'!$E$8:$E$1006,MATCH('Underlag HB'!A640,'5. Registrere Transaksjoner'!$B$8:$B$1006,0))</f>
        <v>0</v>
      </c>
      <c r="G640" s="72">
        <f>INDEX('5. Registrere Transaksjoner'!$F$8:$F$1006,MATCH('Underlag HB'!A640,'5. Registrere Transaksjoner'!$B$8:$B$1006,0))</f>
        <v>0</v>
      </c>
      <c r="H640" s="309" t="str">
        <f t="shared" si="9"/>
        <v/>
      </c>
      <c r="I640" s="310">
        <f>INDEX('5. Registrere Transaksjoner'!$H$8:$H$1006,MATCH('Underlag HB'!A640,'5. Registrere Transaksjoner'!$B$8:$B$1006,0))</f>
        <v>0</v>
      </c>
      <c r="J640" s="72"/>
      <c r="K640" s="72"/>
    </row>
    <row r="641" spans="1:11" x14ac:dyDescent="0.25">
      <c r="A641" s="116">
        <f>'5. Registrere Transaksjoner'!B647</f>
        <v>640</v>
      </c>
      <c r="B641" s="72">
        <f>INDEX('5. Registrere Transaksjoner'!$I$8:$I$1006,MATCH('Underlag HB'!A641,'5. Registrere Transaksjoner'!$B$8:$B$1006))</f>
        <v>0</v>
      </c>
      <c r="C641" s="72">
        <f>INDEX('5. Registrere Transaksjoner'!$Q$8:$Q$1006,MATCH('Underlag HB'!A641,'5. Registrere Transaksjoner'!$B$8:$B$1006))</f>
        <v>0</v>
      </c>
      <c r="D641" s="307">
        <f>INDEX('5. Registrere Transaksjoner'!$D$8:$D$1006,MATCH('Underlag HB'!A641,'5. Registrere Transaksjoner'!$B$8:$B$1006))</f>
        <v>0</v>
      </c>
      <c r="E641" s="72" t="str">
        <f>IFERROR(INDEX(Kontoplan!$E$6:$E$1048576,MATCH(B641,Kontoplan!$D$6:$D$125,0)),"")</f>
        <v/>
      </c>
      <c r="F641" s="308">
        <f>INDEX('5. Registrere Transaksjoner'!$E$8:$E$1006,MATCH('Underlag HB'!A641,'5. Registrere Transaksjoner'!$B$8:$B$1006,0))</f>
        <v>0</v>
      </c>
      <c r="G641" s="72">
        <f>INDEX('5. Registrere Transaksjoner'!$F$8:$F$1006,MATCH('Underlag HB'!A641,'5. Registrere Transaksjoner'!$B$8:$B$1006,0))</f>
        <v>0</v>
      </c>
      <c r="H641" s="309" t="str">
        <f t="shared" si="9"/>
        <v/>
      </c>
      <c r="I641" s="310">
        <f>INDEX('5. Registrere Transaksjoner'!$H$8:$H$1006,MATCH('Underlag HB'!A641,'5. Registrere Transaksjoner'!$B$8:$B$1006,0))</f>
        <v>0</v>
      </c>
      <c r="J641" s="72"/>
      <c r="K641" s="72"/>
    </row>
    <row r="642" spans="1:11" x14ac:dyDescent="0.25">
      <c r="A642" s="116">
        <f>'5. Registrere Transaksjoner'!B648</f>
        <v>641</v>
      </c>
      <c r="B642" s="72">
        <f>INDEX('5. Registrere Transaksjoner'!$I$8:$I$1006,MATCH('Underlag HB'!A642,'5. Registrere Transaksjoner'!$B$8:$B$1006))</f>
        <v>0</v>
      </c>
      <c r="C642" s="72">
        <f>INDEX('5. Registrere Transaksjoner'!$Q$8:$Q$1006,MATCH('Underlag HB'!A642,'5. Registrere Transaksjoner'!$B$8:$B$1006))</f>
        <v>0</v>
      </c>
      <c r="D642" s="307">
        <f>INDEX('5. Registrere Transaksjoner'!$D$8:$D$1006,MATCH('Underlag HB'!A642,'5. Registrere Transaksjoner'!$B$8:$B$1006))</f>
        <v>0</v>
      </c>
      <c r="E642" s="72" t="str">
        <f>IFERROR(INDEX(Kontoplan!$E$6:$E$1048576,MATCH(B642,Kontoplan!$D$6:$D$125,0)),"")</f>
        <v/>
      </c>
      <c r="F642" s="308">
        <f>INDEX('5. Registrere Transaksjoner'!$E$8:$E$1006,MATCH('Underlag HB'!A642,'5. Registrere Transaksjoner'!$B$8:$B$1006,0))</f>
        <v>0</v>
      </c>
      <c r="G642" s="72">
        <f>INDEX('5. Registrere Transaksjoner'!$F$8:$F$1006,MATCH('Underlag HB'!A642,'5. Registrere Transaksjoner'!$B$8:$B$1006,0))</f>
        <v>0</v>
      </c>
      <c r="H642" s="309" t="str">
        <f t="shared" si="9"/>
        <v/>
      </c>
      <c r="I642" s="310">
        <f>INDEX('5. Registrere Transaksjoner'!$H$8:$H$1006,MATCH('Underlag HB'!A642,'5. Registrere Transaksjoner'!$B$8:$B$1006,0))</f>
        <v>0</v>
      </c>
      <c r="J642" s="72"/>
      <c r="K642" s="72"/>
    </row>
    <row r="643" spans="1:11" x14ac:dyDescent="0.25">
      <c r="A643" s="116">
        <f>'5. Registrere Transaksjoner'!B649</f>
        <v>642</v>
      </c>
      <c r="B643" s="72">
        <f>INDEX('5. Registrere Transaksjoner'!$I$8:$I$1006,MATCH('Underlag HB'!A643,'5. Registrere Transaksjoner'!$B$8:$B$1006))</f>
        <v>0</v>
      </c>
      <c r="C643" s="72">
        <f>INDEX('5. Registrere Transaksjoner'!$Q$8:$Q$1006,MATCH('Underlag HB'!A643,'5. Registrere Transaksjoner'!$B$8:$B$1006))</f>
        <v>0</v>
      </c>
      <c r="D643" s="307">
        <f>INDEX('5. Registrere Transaksjoner'!$D$8:$D$1006,MATCH('Underlag HB'!A643,'5. Registrere Transaksjoner'!$B$8:$B$1006))</f>
        <v>0</v>
      </c>
      <c r="E643" s="72" t="str">
        <f>IFERROR(INDEX(Kontoplan!$E$6:$E$1048576,MATCH(B643,Kontoplan!$D$6:$D$125,0)),"")</f>
        <v/>
      </c>
      <c r="F643" s="308">
        <f>INDEX('5. Registrere Transaksjoner'!$E$8:$E$1006,MATCH('Underlag HB'!A643,'5. Registrere Transaksjoner'!$B$8:$B$1006,0))</f>
        <v>0</v>
      </c>
      <c r="G643" s="72">
        <f>INDEX('5. Registrere Transaksjoner'!$F$8:$F$1006,MATCH('Underlag HB'!A643,'5. Registrere Transaksjoner'!$B$8:$B$1006,0))</f>
        <v>0</v>
      </c>
      <c r="H643" s="309" t="str">
        <f t="shared" ref="H643:H706" si="10">IF(I643=0,"",I643)</f>
        <v/>
      </c>
      <c r="I643" s="310">
        <f>INDEX('5. Registrere Transaksjoner'!$H$8:$H$1006,MATCH('Underlag HB'!A643,'5. Registrere Transaksjoner'!$B$8:$B$1006,0))</f>
        <v>0</v>
      </c>
      <c r="J643" s="72"/>
      <c r="K643" s="72"/>
    </row>
    <row r="644" spans="1:11" x14ac:dyDescent="0.25">
      <c r="A644" s="116">
        <f>'5. Registrere Transaksjoner'!B650</f>
        <v>643</v>
      </c>
      <c r="B644" s="72">
        <f>INDEX('5. Registrere Transaksjoner'!$I$8:$I$1006,MATCH('Underlag HB'!A644,'5. Registrere Transaksjoner'!$B$8:$B$1006))</f>
        <v>0</v>
      </c>
      <c r="C644" s="72">
        <f>INDEX('5. Registrere Transaksjoner'!$Q$8:$Q$1006,MATCH('Underlag HB'!A644,'5. Registrere Transaksjoner'!$B$8:$B$1006))</f>
        <v>0</v>
      </c>
      <c r="D644" s="307">
        <f>INDEX('5. Registrere Transaksjoner'!$D$8:$D$1006,MATCH('Underlag HB'!A644,'5. Registrere Transaksjoner'!$B$8:$B$1006))</f>
        <v>0</v>
      </c>
      <c r="E644" s="72" t="str">
        <f>IFERROR(INDEX(Kontoplan!$E$6:$E$1048576,MATCH(B644,Kontoplan!$D$6:$D$125,0)),"")</f>
        <v/>
      </c>
      <c r="F644" s="308">
        <f>INDEX('5. Registrere Transaksjoner'!$E$8:$E$1006,MATCH('Underlag HB'!A644,'5. Registrere Transaksjoner'!$B$8:$B$1006,0))</f>
        <v>0</v>
      </c>
      <c r="G644" s="72">
        <f>INDEX('5. Registrere Transaksjoner'!$F$8:$F$1006,MATCH('Underlag HB'!A644,'5. Registrere Transaksjoner'!$B$8:$B$1006,0))</f>
        <v>0</v>
      </c>
      <c r="H644" s="309" t="str">
        <f t="shared" si="10"/>
        <v/>
      </c>
      <c r="I644" s="310">
        <f>INDEX('5. Registrere Transaksjoner'!$H$8:$H$1006,MATCH('Underlag HB'!A644,'5. Registrere Transaksjoner'!$B$8:$B$1006,0))</f>
        <v>0</v>
      </c>
      <c r="J644" s="72"/>
      <c r="K644" s="72"/>
    </row>
    <row r="645" spans="1:11" x14ac:dyDescent="0.25">
      <c r="A645" s="116">
        <f>'5. Registrere Transaksjoner'!B651</f>
        <v>644</v>
      </c>
      <c r="B645" s="72">
        <f>INDEX('5. Registrere Transaksjoner'!$I$8:$I$1006,MATCH('Underlag HB'!A645,'5. Registrere Transaksjoner'!$B$8:$B$1006))</f>
        <v>0</v>
      </c>
      <c r="C645" s="72">
        <f>INDEX('5. Registrere Transaksjoner'!$Q$8:$Q$1006,MATCH('Underlag HB'!A645,'5. Registrere Transaksjoner'!$B$8:$B$1006))</f>
        <v>0</v>
      </c>
      <c r="D645" s="307">
        <f>INDEX('5. Registrere Transaksjoner'!$D$8:$D$1006,MATCH('Underlag HB'!A645,'5. Registrere Transaksjoner'!$B$8:$B$1006))</f>
        <v>0</v>
      </c>
      <c r="E645" s="72" t="str">
        <f>IFERROR(INDEX(Kontoplan!$E$6:$E$1048576,MATCH(B645,Kontoplan!$D$6:$D$125,0)),"")</f>
        <v/>
      </c>
      <c r="F645" s="308">
        <f>INDEX('5. Registrere Transaksjoner'!$E$8:$E$1006,MATCH('Underlag HB'!A645,'5. Registrere Transaksjoner'!$B$8:$B$1006,0))</f>
        <v>0</v>
      </c>
      <c r="G645" s="72">
        <f>INDEX('5. Registrere Transaksjoner'!$F$8:$F$1006,MATCH('Underlag HB'!A645,'5. Registrere Transaksjoner'!$B$8:$B$1006,0))</f>
        <v>0</v>
      </c>
      <c r="H645" s="309" t="str">
        <f t="shared" si="10"/>
        <v/>
      </c>
      <c r="I645" s="310">
        <f>INDEX('5. Registrere Transaksjoner'!$H$8:$H$1006,MATCH('Underlag HB'!A645,'5. Registrere Transaksjoner'!$B$8:$B$1006,0))</f>
        <v>0</v>
      </c>
      <c r="J645" s="72"/>
      <c r="K645" s="72"/>
    </row>
    <row r="646" spans="1:11" x14ac:dyDescent="0.25">
      <c r="A646" s="116">
        <f>'5. Registrere Transaksjoner'!B652</f>
        <v>645</v>
      </c>
      <c r="B646" s="72">
        <f>INDEX('5. Registrere Transaksjoner'!$I$8:$I$1006,MATCH('Underlag HB'!A646,'5. Registrere Transaksjoner'!$B$8:$B$1006))</f>
        <v>0</v>
      </c>
      <c r="C646" s="72">
        <f>INDEX('5. Registrere Transaksjoner'!$Q$8:$Q$1006,MATCH('Underlag HB'!A646,'5. Registrere Transaksjoner'!$B$8:$B$1006))</f>
        <v>0</v>
      </c>
      <c r="D646" s="307">
        <f>INDEX('5. Registrere Transaksjoner'!$D$8:$D$1006,MATCH('Underlag HB'!A646,'5. Registrere Transaksjoner'!$B$8:$B$1006))</f>
        <v>0</v>
      </c>
      <c r="E646" s="72" t="str">
        <f>IFERROR(INDEX(Kontoplan!$E$6:$E$1048576,MATCH(B646,Kontoplan!$D$6:$D$125,0)),"")</f>
        <v/>
      </c>
      <c r="F646" s="308">
        <f>INDEX('5. Registrere Transaksjoner'!$E$8:$E$1006,MATCH('Underlag HB'!A646,'5. Registrere Transaksjoner'!$B$8:$B$1006,0))</f>
        <v>0</v>
      </c>
      <c r="G646" s="72">
        <f>INDEX('5. Registrere Transaksjoner'!$F$8:$F$1006,MATCH('Underlag HB'!A646,'5. Registrere Transaksjoner'!$B$8:$B$1006,0))</f>
        <v>0</v>
      </c>
      <c r="H646" s="309" t="str">
        <f t="shared" si="10"/>
        <v/>
      </c>
      <c r="I646" s="310">
        <f>INDEX('5. Registrere Transaksjoner'!$H$8:$H$1006,MATCH('Underlag HB'!A646,'5. Registrere Transaksjoner'!$B$8:$B$1006,0))</f>
        <v>0</v>
      </c>
      <c r="J646" s="72"/>
      <c r="K646" s="72"/>
    </row>
    <row r="647" spans="1:11" x14ac:dyDescent="0.25">
      <c r="A647" s="116">
        <f>'5. Registrere Transaksjoner'!B653</f>
        <v>646</v>
      </c>
      <c r="B647" s="72">
        <f>INDEX('5. Registrere Transaksjoner'!$I$8:$I$1006,MATCH('Underlag HB'!A647,'5. Registrere Transaksjoner'!$B$8:$B$1006))</f>
        <v>0</v>
      </c>
      <c r="C647" s="72">
        <f>INDEX('5. Registrere Transaksjoner'!$Q$8:$Q$1006,MATCH('Underlag HB'!A647,'5. Registrere Transaksjoner'!$B$8:$B$1006))</f>
        <v>0</v>
      </c>
      <c r="D647" s="307">
        <f>INDEX('5. Registrere Transaksjoner'!$D$8:$D$1006,MATCH('Underlag HB'!A647,'5. Registrere Transaksjoner'!$B$8:$B$1006))</f>
        <v>0</v>
      </c>
      <c r="E647" s="72" t="str">
        <f>IFERROR(INDEX(Kontoplan!$E$6:$E$1048576,MATCH(B647,Kontoplan!$D$6:$D$125,0)),"")</f>
        <v/>
      </c>
      <c r="F647" s="308">
        <f>INDEX('5. Registrere Transaksjoner'!$E$8:$E$1006,MATCH('Underlag HB'!A647,'5. Registrere Transaksjoner'!$B$8:$B$1006,0))</f>
        <v>0</v>
      </c>
      <c r="G647" s="72">
        <f>INDEX('5. Registrere Transaksjoner'!$F$8:$F$1006,MATCH('Underlag HB'!A647,'5. Registrere Transaksjoner'!$B$8:$B$1006,0))</f>
        <v>0</v>
      </c>
      <c r="H647" s="309" t="str">
        <f t="shared" si="10"/>
        <v/>
      </c>
      <c r="I647" s="310">
        <f>INDEX('5. Registrere Transaksjoner'!$H$8:$H$1006,MATCH('Underlag HB'!A647,'5. Registrere Transaksjoner'!$B$8:$B$1006,0))</f>
        <v>0</v>
      </c>
      <c r="J647" s="72"/>
      <c r="K647" s="72"/>
    </row>
    <row r="648" spans="1:11" x14ac:dyDescent="0.25">
      <c r="A648" s="116">
        <f>'5. Registrere Transaksjoner'!B654</f>
        <v>647</v>
      </c>
      <c r="B648" s="72">
        <f>INDEX('5. Registrere Transaksjoner'!$I$8:$I$1006,MATCH('Underlag HB'!A648,'5. Registrere Transaksjoner'!$B$8:$B$1006))</f>
        <v>0</v>
      </c>
      <c r="C648" s="72">
        <f>INDEX('5. Registrere Transaksjoner'!$Q$8:$Q$1006,MATCH('Underlag HB'!A648,'5. Registrere Transaksjoner'!$B$8:$B$1006))</f>
        <v>0</v>
      </c>
      <c r="D648" s="307">
        <f>INDEX('5. Registrere Transaksjoner'!$D$8:$D$1006,MATCH('Underlag HB'!A648,'5. Registrere Transaksjoner'!$B$8:$B$1006))</f>
        <v>0</v>
      </c>
      <c r="E648" s="72" t="str">
        <f>IFERROR(INDEX(Kontoplan!$E$6:$E$1048576,MATCH(B648,Kontoplan!$D$6:$D$125,0)),"")</f>
        <v/>
      </c>
      <c r="F648" s="308">
        <f>INDEX('5. Registrere Transaksjoner'!$E$8:$E$1006,MATCH('Underlag HB'!A648,'5. Registrere Transaksjoner'!$B$8:$B$1006,0))</f>
        <v>0</v>
      </c>
      <c r="G648" s="72">
        <f>INDEX('5. Registrere Transaksjoner'!$F$8:$F$1006,MATCH('Underlag HB'!A648,'5. Registrere Transaksjoner'!$B$8:$B$1006,0))</f>
        <v>0</v>
      </c>
      <c r="H648" s="309" t="str">
        <f t="shared" si="10"/>
        <v/>
      </c>
      <c r="I648" s="310">
        <f>INDEX('5. Registrere Transaksjoner'!$H$8:$H$1006,MATCH('Underlag HB'!A648,'5. Registrere Transaksjoner'!$B$8:$B$1006,0))</f>
        <v>0</v>
      </c>
      <c r="J648" s="72"/>
      <c r="K648" s="72"/>
    </row>
    <row r="649" spans="1:11" x14ac:dyDescent="0.25">
      <c r="A649" s="116">
        <f>'5. Registrere Transaksjoner'!B655</f>
        <v>648</v>
      </c>
      <c r="B649" s="72">
        <f>INDEX('5. Registrere Transaksjoner'!$I$8:$I$1006,MATCH('Underlag HB'!A649,'5. Registrere Transaksjoner'!$B$8:$B$1006))</f>
        <v>0</v>
      </c>
      <c r="C649" s="72">
        <f>INDEX('5. Registrere Transaksjoner'!$Q$8:$Q$1006,MATCH('Underlag HB'!A649,'5. Registrere Transaksjoner'!$B$8:$B$1006))</f>
        <v>0</v>
      </c>
      <c r="D649" s="307">
        <f>INDEX('5. Registrere Transaksjoner'!$D$8:$D$1006,MATCH('Underlag HB'!A649,'5. Registrere Transaksjoner'!$B$8:$B$1006))</f>
        <v>0</v>
      </c>
      <c r="E649" s="72" t="str">
        <f>IFERROR(INDEX(Kontoplan!$E$6:$E$1048576,MATCH(B649,Kontoplan!$D$6:$D$125,0)),"")</f>
        <v/>
      </c>
      <c r="F649" s="308">
        <f>INDEX('5. Registrere Transaksjoner'!$E$8:$E$1006,MATCH('Underlag HB'!A649,'5. Registrere Transaksjoner'!$B$8:$B$1006,0))</f>
        <v>0</v>
      </c>
      <c r="G649" s="72">
        <f>INDEX('5. Registrere Transaksjoner'!$F$8:$F$1006,MATCH('Underlag HB'!A649,'5. Registrere Transaksjoner'!$B$8:$B$1006,0))</f>
        <v>0</v>
      </c>
      <c r="H649" s="309" t="str">
        <f t="shared" si="10"/>
        <v/>
      </c>
      <c r="I649" s="310">
        <f>INDEX('5. Registrere Transaksjoner'!$H$8:$H$1006,MATCH('Underlag HB'!A649,'5. Registrere Transaksjoner'!$B$8:$B$1006,0))</f>
        <v>0</v>
      </c>
      <c r="J649" s="72"/>
      <c r="K649" s="72"/>
    </row>
    <row r="650" spans="1:11" x14ac:dyDescent="0.25">
      <c r="A650" s="116">
        <f>'5. Registrere Transaksjoner'!B656</f>
        <v>649</v>
      </c>
      <c r="B650" s="72">
        <f>INDEX('5. Registrere Transaksjoner'!$I$8:$I$1006,MATCH('Underlag HB'!A650,'5. Registrere Transaksjoner'!$B$8:$B$1006))</f>
        <v>0</v>
      </c>
      <c r="C650" s="72">
        <f>INDEX('5. Registrere Transaksjoner'!$Q$8:$Q$1006,MATCH('Underlag HB'!A650,'5. Registrere Transaksjoner'!$B$8:$B$1006))</f>
        <v>0</v>
      </c>
      <c r="D650" s="307">
        <f>INDEX('5. Registrere Transaksjoner'!$D$8:$D$1006,MATCH('Underlag HB'!A650,'5. Registrere Transaksjoner'!$B$8:$B$1006))</f>
        <v>0</v>
      </c>
      <c r="E650" s="72" t="str">
        <f>IFERROR(INDEX(Kontoplan!$E$6:$E$1048576,MATCH(B650,Kontoplan!$D$6:$D$125,0)),"")</f>
        <v/>
      </c>
      <c r="F650" s="308">
        <f>INDEX('5. Registrere Transaksjoner'!$E$8:$E$1006,MATCH('Underlag HB'!A650,'5. Registrere Transaksjoner'!$B$8:$B$1006,0))</f>
        <v>0</v>
      </c>
      <c r="G650" s="72">
        <f>INDEX('5. Registrere Transaksjoner'!$F$8:$F$1006,MATCH('Underlag HB'!A650,'5. Registrere Transaksjoner'!$B$8:$B$1006,0))</f>
        <v>0</v>
      </c>
      <c r="H650" s="309" t="str">
        <f t="shared" si="10"/>
        <v/>
      </c>
      <c r="I650" s="310">
        <f>INDEX('5. Registrere Transaksjoner'!$H$8:$H$1006,MATCH('Underlag HB'!A650,'5. Registrere Transaksjoner'!$B$8:$B$1006,0))</f>
        <v>0</v>
      </c>
      <c r="J650" s="72"/>
      <c r="K650" s="72"/>
    </row>
    <row r="651" spans="1:11" x14ac:dyDescent="0.25">
      <c r="A651" s="116">
        <f>'5. Registrere Transaksjoner'!B657</f>
        <v>650</v>
      </c>
      <c r="B651" s="72">
        <f>INDEX('5. Registrere Transaksjoner'!$I$8:$I$1006,MATCH('Underlag HB'!A651,'5. Registrere Transaksjoner'!$B$8:$B$1006))</f>
        <v>0</v>
      </c>
      <c r="C651" s="72">
        <f>INDEX('5. Registrere Transaksjoner'!$Q$8:$Q$1006,MATCH('Underlag HB'!A651,'5. Registrere Transaksjoner'!$B$8:$B$1006))</f>
        <v>0</v>
      </c>
      <c r="D651" s="307">
        <f>INDEX('5. Registrere Transaksjoner'!$D$8:$D$1006,MATCH('Underlag HB'!A651,'5. Registrere Transaksjoner'!$B$8:$B$1006))</f>
        <v>0</v>
      </c>
      <c r="E651" s="72" t="str">
        <f>IFERROR(INDEX(Kontoplan!$E$6:$E$1048576,MATCH(B651,Kontoplan!$D$6:$D$125,0)),"")</f>
        <v/>
      </c>
      <c r="F651" s="308">
        <f>INDEX('5. Registrere Transaksjoner'!$E$8:$E$1006,MATCH('Underlag HB'!A651,'5. Registrere Transaksjoner'!$B$8:$B$1006,0))</f>
        <v>0</v>
      </c>
      <c r="G651" s="72">
        <f>INDEX('5. Registrere Transaksjoner'!$F$8:$F$1006,MATCH('Underlag HB'!A651,'5. Registrere Transaksjoner'!$B$8:$B$1006,0))</f>
        <v>0</v>
      </c>
      <c r="H651" s="309" t="str">
        <f t="shared" si="10"/>
        <v/>
      </c>
      <c r="I651" s="310">
        <f>INDEX('5. Registrere Transaksjoner'!$H$8:$H$1006,MATCH('Underlag HB'!A651,'5. Registrere Transaksjoner'!$B$8:$B$1006,0))</f>
        <v>0</v>
      </c>
      <c r="J651" s="72"/>
      <c r="K651" s="72"/>
    </row>
    <row r="652" spans="1:11" x14ac:dyDescent="0.25">
      <c r="A652" s="116">
        <f>'5. Registrere Transaksjoner'!B658</f>
        <v>651</v>
      </c>
      <c r="B652" s="72">
        <f>INDEX('5. Registrere Transaksjoner'!$I$8:$I$1006,MATCH('Underlag HB'!A652,'5. Registrere Transaksjoner'!$B$8:$B$1006))</f>
        <v>0</v>
      </c>
      <c r="C652" s="72">
        <f>INDEX('5. Registrere Transaksjoner'!$Q$8:$Q$1006,MATCH('Underlag HB'!A652,'5. Registrere Transaksjoner'!$B$8:$B$1006))</f>
        <v>0</v>
      </c>
      <c r="D652" s="307">
        <f>INDEX('5. Registrere Transaksjoner'!$D$8:$D$1006,MATCH('Underlag HB'!A652,'5. Registrere Transaksjoner'!$B$8:$B$1006))</f>
        <v>0</v>
      </c>
      <c r="E652" s="72" t="str">
        <f>IFERROR(INDEX(Kontoplan!$E$6:$E$1048576,MATCH(B652,Kontoplan!$D$6:$D$125,0)),"")</f>
        <v/>
      </c>
      <c r="F652" s="308">
        <f>INDEX('5. Registrere Transaksjoner'!$E$8:$E$1006,MATCH('Underlag HB'!A652,'5. Registrere Transaksjoner'!$B$8:$B$1006,0))</f>
        <v>0</v>
      </c>
      <c r="G652" s="72">
        <f>INDEX('5. Registrere Transaksjoner'!$F$8:$F$1006,MATCH('Underlag HB'!A652,'5. Registrere Transaksjoner'!$B$8:$B$1006,0))</f>
        <v>0</v>
      </c>
      <c r="H652" s="309" t="str">
        <f t="shared" si="10"/>
        <v/>
      </c>
      <c r="I652" s="310">
        <f>INDEX('5. Registrere Transaksjoner'!$H$8:$H$1006,MATCH('Underlag HB'!A652,'5. Registrere Transaksjoner'!$B$8:$B$1006,0))</f>
        <v>0</v>
      </c>
      <c r="J652" s="72"/>
      <c r="K652" s="72"/>
    </row>
    <row r="653" spans="1:11" x14ac:dyDescent="0.25">
      <c r="A653" s="116">
        <f>'5. Registrere Transaksjoner'!B659</f>
        <v>652</v>
      </c>
      <c r="B653" s="72">
        <f>INDEX('5. Registrere Transaksjoner'!$I$8:$I$1006,MATCH('Underlag HB'!A653,'5. Registrere Transaksjoner'!$B$8:$B$1006))</f>
        <v>0</v>
      </c>
      <c r="C653" s="72">
        <f>INDEX('5. Registrere Transaksjoner'!$Q$8:$Q$1006,MATCH('Underlag HB'!A653,'5. Registrere Transaksjoner'!$B$8:$B$1006))</f>
        <v>0</v>
      </c>
      <c r="D653" s="307">
        <f>INDEX('5. Registrere Transaksjoner'!$D$8:$D$1006,MATCH('Underlag HB'!A653,'5. Registrere Transaksjoner'!$B$8:$B$1006))</f>
        <v>0</v>
      </c>
      <c r="E653" s="72" t="str">
        <f>IFERROR(INDEX(Kontoplan!$E$6:$E$1048576,MATCH(B653,Kontoplan!$D$6:$D$125,0)),"")</f>
        <v/>
      </c>
      <c r="F653" s="308">
        <f>INDEX('5. Registrere Transaksjoner'!$E$8:$E$1006,MATCH('Underlag HB'!A653,'5. Registrere Transaksjoner'!$B$8:$B$1006,0))</f>
        <v>0</v>
      </c>
      <c r="G653" s="72">
        <f>INDEX('5. Registrere Transaksjoner'!$F$8:$F$1006,MATCH('Underlag HB'!A653,'5. Registrere Transaksjoner'!$B$8:$B$1006,0))</f>
        <v>0</v>
      </c>
      <c r="H653" s="309" t="str">
        <f t="shared" si="10"/>
        <v/>
      </c>
      <c r="I653" s="310">
        <f>INDEX('5. Registrere Transaksjoner'!$H$8:$H$1006,MATCH('Underlag HB'!A653,'5. Registrere Transaksjoner'!$B$8:$B$1006,0))</f>
        <v>0</v>
      </c>
      <c r="J653" s="72"/>
      <c r="K653" s="72"/>
    </row>
    <row r="654" spans="1:11" x14ac:dyDescent="0.25">
      <c r="A654" s="116">
        <f>'5. Registrere Transaksjoner'!B660</f>
        <v>653</v>
      </c>
      <c r="B654" s="72">
        <f>INDEX('5. Registrere Transaksjoner'!$I$8:$I$1006,MATCH('Underlag HB'!A654,'5. Registrere Transaksjoner'!$B$8:$B$1006))</f>
        <v>0</v>
      </c>
      <c r="C654" s="72">
        <f>INDEX('5. Registrere Transaksjoner'!$Q$8:$Q$1006,MATCH('Underlag HB'!A654,'5. Registrere Transaksjoner'!$B$8:$B$1006))</f>
        <v>0</v>
      </c>
      <c r="D654" s="307">
        <f>INDEX('5. Registrere Transaksjoner'!$D$8:$D$1006,MATCH('Underlag HB'!A654,'5. Registrere Transaksjoner'!$B$8:$B$1006))</f>
        <v>0</v>
      </c>
      <c r="E654" s="72" t="str">
        <f>IFERROR(INDEX(Kontoplan!$E$6:$E$1048576,MATCH(B654,Kontoplan!$D$6:$D$125,0)),"")</f>
        <v/>
      </c>
      <c r="F654" s="308">
        <f>INDEX('5. Registrere Transaksjoner'!$E$8:$E$1006,MATCH('Underlag HB'!A654,'5. Registrere Transaksjoner'!$B$8:$B$1006,0))</f>
        <v>0</v>
      </c>
      <c r="G654" s="72">
        <f>INDEX('5. Registrere Transaksjoner'!$F$8:$F$1006,MATCH('Underlag HB'!A654,'5. Registrere Transaksjoner'!$B$8:$B$1006,0))</f>
        <v>0</v>
      </c>
      <c r="H654" s="309" t="str">
        <f t="shared" si="10"/>
        <v/>
      </c>
      <c r="I654" s="310">
        <f>INDEX('5. Registrere Transaksjoner'!$H$8:$H$1006,MATCH('Underlag HB'!A654,'5. Registrere Transaksjoner'!$B$8:$B$1006,0))</f>
        <v>0</v>
      </c>
      <c r="J654" s="72"/>
      <c r="K654" s="72"/>
    </row>
    <row r="655" spans="1:11" x14ac:dyDescent="0.25">
      <c r="A655" s="116">
        <f>'5. Registrere Transaksjoner'!B661</f>
        <v>654</v>
      </c>
      <c r="B655" s="72">
        <f>INDEX('5. Registrere Transaksjoner'!$I$8:$I$1006,MATCH('Underlag HB'!A655,'5. Registrere Transaksjoner'!$B$8:$B$1006))</f>
        <v>0</v>
      </c>
      <c r="C655" s="72">
        <f>INDEX('5. Registrere Transaksjoner'!$Q$8:$Q$1006,MATCH('Underlag HB'!A655,'5. Registrere Transaksjoner'!$B$8:$B$1006))</f>
        <v>0</v>
      </c>
      <c r="D655" s="307">
        <f>INDEX('5. Registrere Transaksjoner'!$D$8:$D$1006,MATCH('Underlag HB'!A655,'5. Registrere Transaksjoner'!$B$8:$B$1006))</f>
        <v>0</v>
      </c>
      <c r="E655" s="72" t="str">
        <f>IFERROR(INDEX(Kontoplan!$E$6:$E$1048576,MATCH(B655,Kontoplan!$D$6:$D$125,0)),"")</f>
        <v/>
      </c>
      <c r="F655" s="308">
        <f>INDEX('5. Registrere Transaksjoner'!$E$8:$E$1006,MATCH('Underlag HB'!A655,'5. Registrere Transaksjoner'!$B$8:$B$1006,0))</f>
        <v>0</v>
      </c>
      <c r="G655" s="72">
        <f>INDEX('5. Registrere Transaksjoner'!$F$8:$F$1006,MATCH('Underlag HB'!A655,'5. Registrere Transaksjoner'!$B$8:$B$1006,0))</f>
        <v>0</v>
      </c>
      <c r="H655" s="309" t="str">
        <f t="shared" si="10"/>
        <v/>
      </c>
      <c r="I655" s="310">
        <f>INDEX('5. Registrere Transaksjoner'!$H$8:$H$1006,MATCH('Underlag HB'!A655,'5. Registrere Transaksjoner'!$B$8:$B$1006,0))</f>
        <v>0</v>
      </c>
      <c r="J655" s="72"/>
      <c r="K655" s="72"/>
    </row>
    <row r="656" spans="1:11" x14ac:dyDescent="0.25">
      <c r="A656" s="116">
        <f>'5. Registrere Transaksjoner'!B662</f>
        <v>655</v>
      </c>
      <c r="B656" s="72">
        <f>INDEX('5. Registrere Transaksjoner'!$I$8:$I$1006,MATCH('Underlag HB'!A656,'5. Registrere Transaksjoner'!$B$8:$B$1006))</f>
        <v>0</v>
      </c>
      <c r="C656" s="72">
        <f>INDEX('5. Registrere Transaksjoner'!$Q$8:$Q$1006,MATCH('Underlag HB'!A656,'5. Registrere Transaksjoner'!$B$8:$B$1006))</f>
        <v>0</v>
      </c>
      <c r="D656" s="307">
        <f>INDEX('5. Registrere Transaksjoner'!$D$8:$D$1006,MATCH('Underlag HB'!A656,'5. Registrere Transaksjoner'!$B$8:$B$1006))</f>
        <v>0</v>
      </c>
      <c r="E656" s="72" t="str">
        <f>IFERROR(INDEX(Kontoplan!$E$6:$E$1048576,MATCH(B656,Kontoplan!$D$6:$D$125,0)),"")</f>
        <v/>
      </c>
      <c r="F656" s="308">
        <f>INDEX('5. Registrere Transaksjoner'!$E$8:$E$1006,MATCH('Underlag HB'!A656,'5. Registrere Transaksjoner'!$B$8:$B$1006,0))</f>
        <v>0</v>
      </c>
      <c r="G656" s="72">
        <f>INDEX('5. Registrere Transaksjoner'!$F$8:$F$1006,MATCH('Underlag HB'!A656,'5. Registrere Transaksjoner'!$B$8:$B$1006,0))</f>
        <v>0</v>
      </c>
      <c r="H656" s="309" t="str">
        <f t="shared" si="10"/>
        <v/>
      </c>
      <c r="I656" s="310">
        <f>INDEX('5. Registrere Transaksjoner'!$H$8:$H$1006,MATCH('Underlag HB'!A656,'5. Registrere Transaksjoner'!$B$8:$B$1006,0))</f>
        <v>0</v>
      </c>
      <c r="J656" s="72"/>
      <c r="K656" s="72"/>
    </row>
    <row r="657" spans="1:11" x14ac:dyDescent="0.25">
      <c r="A657" s="116">
        <f>'5. Registrere Transaksjoner'!B663</f>
        <v>656</v>
      </c>
      <c r="B657" s="72">
        <f>INDEX('5. Registrere Transaksjoner'!$I$8:$I$1006,MATCH('Underlag HB'!A657,'5. Registrere Transaksjoner'!$B$8:$B$1006))</f>
        <v>0</v>
      </c>
      <c r="C657" s="72">
        <f>INDEX('5. Registrere Transaksjoner'!$Q$8:$Q$1006,MATCH('Underlag HB'!A657,'5. Registrere Transaksjoner'!$B$8:$B$1006))</f>
        <v>0</v>
      </c>
      <c r="D657" s="307">
        <f>INDEX('5. Registrere Transaksjoner'!$D$8:$D$1006,MATCH('Underlag HB'!A657,'5. Registrere Transaksjoner'!$B$8:$B$1006))</f>
        <v>0</v>
      </c>
      <c r="E657" s="72" t="str">
        <f>IFERROR(INDEX(Kontoplan!$E$6:$E$1048576,MATCH(B657,Kontoplan!$D$6:$D$125,0)),"")</f>
        <v/>
      </c>
      <c r="F657" s="308">
        <f>INDEX('5. Registrere Transaksjoner'!$E$8:$E$1006,MATCH('Underlag HB'!A657,'5. Registrere Transaksjoner'!$B$8:$B$1006,0))</f>
        <v>0</v>
      </c>
      <c r="G657" s="72">
        <f>INDEX('5. Registrere Transaksjoner'!$F$8:$F$1006,MATCH('Underlag HB'!A657,'5. Registrere Transaksjoner'!$B$8:$B$1006,0))</f>
        <v>0</v>
      </c>
      <c r="H657" s="309" t="str">
        <f t="shared" si="10"/>
        <v/>
      </c>
      <c r="I657" s="310">
        <f>INDEX('5. Registrere Transaksjoner'!$H$8:$H$1006,MATCH('Underlag HB'!A657,'5. Registrere Transaksjoner'!$B$8:$B$1006,0))</f>
        <v>0</v>
      </c>
      <c r="J657" s="72"/>
      <c r="K657" s="72"/>
    </row>
    <row r="658" spans="1:11" x14ac:dyDescent="0.25">
      <c r="A658" s="116">
        <f>'5. Registrere Transaksjoner'!B664</f>
        <v>657</v>
      </c>
      <c r="B658" s="72">
        <f>INDEX('5. Registrere Transaksjoner'!$I$8:$I$1006,MATCH('Underlag HB'!A658,'5. Registrere Transaksjoner'!$B$8:$B$1006))</f>
        <v>0</v>
      </c>
      <c r="C658" s="72">
        <f>INDEX('5. Registrere Transaksjoner'!$Q$8:$Q$1006,MATCH('Underlag HB'!A658,'5. Registrere Transaksjoner'!$B$8:$B$1006))</f>
        <v>0</v>
      </c>
      <c r="D658" s="307">
        <f>INDEX('5. Registrere Transaksjoner'!$D$8:$D$1006,MATCH('Underlag HB'!A658,'5. Registrere Transaksjoner'!$B$8:$B$1006))</f>
        <v>0</v>
      </c>
      <c r="E658" s="72" t="str">
        <f>IFERROR(INDEX(Kontoplan!$E$6:$E$1048576,MATCH(B658,Kontoplan!$D$6:$D$125,0)),"")</f>
        <v/>
      </c>
      <c r="F658" s="308">
        <f>INDEX('5. Registrere Transaksjoner'!$E$8:$E$1006,MATCH('Underlag HB'!A658,'5. Registrere Transaksjoner'!$B$8:$B$1006,0))</f>
        <v>0</v>
      </c>
      <c r="G658" s="72">
        <f>INDEX('5. Registrere Transaksjoner'!$F$8:$F$1006,MATCH('Underlag HB'!A658,'5. Registrere Transaksjoner'!$B$8:$B$1006,0))</f>
        <v>0</v>
      </c>
      <c r="H658" s="309" t="str">
        <f t="shared" si="10"/>
        <v/>
      </c>
      <c r="I658" s="310">
        <f>INDEX('5. Registrere Transaksjoner'!$H$8:$H$1006,MATCH('Underlag HB'!A658,'5. Registrere Transaksjoner'!$B$8:$B$1006,0))</f>
        <v>0</v>
      </c>
      <c r="J658" s="72"/>
      <c r="K658" s="72"/>
    </row>
    <row r="659" spans="1:11" x14ac:dyDescent="0.25">
      <c r="A659" s="116">
        <f>'5. Registrere Transaksjoner'!B665</f>
        <v>658</v>
      </c>
      <c r="B659" s="72">
        <f>INDEX('5. Registrere Transaksjoner'!$I$8:$I$1006,MATCH('Underlag HB'!A659,'5. Registrere Transaksjoner'!$B$8:$B$1006))</f>
        <v>0</v>
      </c>
      <c r="C659" s="72">
        <f>INDEX('5. Registrere Transaksjoner'!$Q$8:$Q$1006,MATCH('Underlag HB'!A659,'5. Registrere Transaksjoner'!$B$8:$B$1006))</f>
        <v>0</v>
      </c>
      <c r="D659" s="307">
        <f>INDEX('5. Registrere Transaksjoner'!$D$8:$D$1006,MATCH('Underlag HB'!A659,'5. Registrere Transaksjoner'!$B$8:$B$1006))</f>
        <v>0</v>
      </c>
      <c r="E659" s="72" t="str">
        <f>IFERROR(INDEX(Kontoplan!$E$6:$E$1048576,MATCH(B659,Kontoplan!$D$6:$D$125,0)),"")</f>
        <v/>
      </c>
      <c r="F659" s="308">
        <f>INDEX('5. Registrere Transaksjoner'!$E$8:$E$1006,MATCH('Underlag HB'!A659,'5. Registrere Transaksjoner'!$B$8:$B$1006,0))</f>
        <v>0</v>
      </c>
      <c r="G659" s="72">
        <f>INDEX('5. Registrere Transaksjoner'!$F$8:$F$1006,MATCH('Underlag HB'!A659,'5. Registrere Transaksjoner'!$B$8:$B$1006,0))</f>
        <v>0</v>
      </c>
      <c r="H659" s="309" t="str">
        <f t="shared" si="10"/>
        <v/>
      </c>
      <c r="I659" s="310">
        <f>INDEX('5. Registrere Transaksjoner'!$H$8:$H$1006,MATCH('Underlag HB'!A659,'5. Registrere Transaksjoner'!$B$8:$B$1006,0))</f>
        <v>0</v>
      </c>
      <c r="J659" s="72"/>
      <c r="K659" s="72"/>
    </row>
    <row r="660" spans="1:11" x14ac:dyDescent="0.25">
      <c r="A660" s="116">
        <f>'5. Registrere Transaksjoner'!B666</f>
        <v>659</v>
      </c>
      <c r="B660" s="72">
        <f>INDEX('5. Registrere Transaksjoner'!$I$8:$I$1006,MATCH('Underlag HB'!A660,'5. Registrere Transaksjoner'!$B$8:$B$1006))</f>
        <v>0</v>
      </c>
      <c r="C660" s="72">
        <f>INDEX('5. Registrere Transaksjoner'!$Q$8:$Q$1006,MATCH('Underlag HB'!A660,'5. Registrere Transaksjoner'!$B$8:$B$1006))</f>
        <v>0</v>
      </c>
      <c r="D660" s="307">
        <f>INDEX('5. Registrere Transaksjoner'!$D$8:$D$1006,MATCH('Underlag HB'!A660,'5. Registrere Transaksjoner'!$B$8:$B$1006))</f>
        <v>0</v>
      </c>
      <c r="E660" s="72" t="str">
        <f>IFERROR(INDEX(Kontoplan!$E$6:$E$1048576,MATCH(B660,Kontoplan!$D$6:$D$125,0)),"")</f>
        <v/>
      </c>
      <c r="F660" s="308">
        <f>INDEX('5. Registrere Transaksjoner'!$E$8:$E$1006,MATCH('Underlag HB'!A660,'5. Registrere Transaksjoner'!$B$8:$B$1006,0))</f>
        <v>0</v>
      </c>
      <c r="G660" s="72">
        <f>INDEX('5. Registrere Transaksjoner'!$F$8:$F$1006,MATCH('Underlag HB'!A660,'5. Registrere Transaksjoner'!$B$8:$B$1006,0))</f>
        <v>0</v>
      </c>
      <c r="H660" s="309" t="str">
        <f t="shared" si="10"/>
        <v/>
      </c>
      <c r="I660" s="310">
        <f>INDEX('5. Registrere Transaksjoner'!$H$8:$H$1006,MATCH('Underlag HB'!A660,'5. Registrere Transaksjoner'!$B$8:$B$1006,0))</f>
        <v>0</v>
      </c>
      <c r="J660" s="72"/>
      <c r="K660" s="72"/>
    </row>
    <row r="661" spans="1:11" x14ac:dyDescent="0.25">
      <c r="A661" s="116">
        <f>'5. Registrere Transaksjoner'!B667</f>
        <v>660</v>
      </c>
      <c r="B661" s="72">
        <f>INDEX('5. Registrere Transaksjoner'!$I$8:$I$1006,MATCH('Underlag HB'!A661,'5. Registrere Transaksjoner'!$B$8:$B$1006))</f>
        <v>0</v>
      </c>
      <c r="C661" s="72">
        <f>INDEX('5. Registrere Transaksjoner'!$Q$8:$Q$1006,MATCH('Underlag HB'!A661,'5. Registrere Transaksjoner'!$B$8:$B$1006))</f>
        <v>0</v>
      </c>
      <c r="D661" s="307">
        <f>INDEX('5. Registrere Transaksjoner'!$D$8:$D$1006,MATCH('Underlag HB'!A661,'5. Registrere Transaksjoner'!$B$8:$B$1006))</f>
        <v>0</v>
      </c>
      <c r="E661" s="72" t="str">
        <f>IFERROR(INDEX(Kontoplan!$E$6:$E$1048576,MATCH(B661,Kontoplan!$D$6:$D$125,0)),"")</f>
        <v/>
      </c>
      <c r="F661" s="308">
        <f>INDEX('5. Registrere Transaksjoner'!$E$8:$E$1006,MATCH('Underlag HB'!A661,'5. Registrere Transaksjoner'!$B$8:$B$1006,0))</f>
        <v>0</v>
      </c>
      <c r="G661" s="72">
        <f>INDEX('5. Registrere Transaksjoner'!$F$8:$F$1006,MATCH('Underlag HB'!A661,'5. Registrere Transaksjoner'!$B$8:$B$1006,0))</f>
        <v>0</v>
      </c>
      <c r="H661" s="309" t="str">
        <f t="shared" si="10"/>
        <v/>
      </c>
      <c r="I661" s="310">
        <f>INDEX('5. Registrere Transaksjoner'!$H$8:$H$1006,MATCH('Underlag HB'!A661,'5. Registrere Transaksjoner'!$B$8:$B$1006,0))</f>
        <v>0</v>
      </c>
      <c r="J661" s="72"/>
      <c r="K661" s="72"/>
    </row>
    <row r="662" spans="1:11" x14ac:dyDescent="0.25">
      <c r="A662" s="116">
        <f>'5. Registrere Transaksjoner'!B668</f>
        <v>661</v>
      </c>
      <c r="B662" s="72">
        <f>INDEX('5. Registrere Transaksjoner'!$I$8:$I$1006,MATCH('Underlag HB'!A662,'5. Registrere Transaksjoner'!$B$8:$B$1006))</f>
        <v>0</v>
      </c>
      <c r="C662" s="72">
        <f>INDEX('5. Registrere Transaksjoner'!$Q$8:$Q$1006,MATCH('Underlag HB'!A662,'5. Registrere Transaksjoner'!$B$8:$B$1006))</f>
        <v>0</v>
      </c>
      <c r="D662" s="307">
        <f>INDEX('5. Registrere Transaksjoner'!$D$8:$D$1006,MATCH('Underlag HB'!A662,'5. Registrere Transaksjoner'!$B$8:$B$1006))</f>
        <v>0</v>
      </c>
      <c r="E662" s="72" t="str">
        <f>IFERROR(INDEX(Kontoplan!$E$6:$E$1048576,MATCH(B662,Kontoplan!$D$6:$D$125,0)),"")</f>
        <v/>
      </c>
      <c r="F662" s="308">
        <f>INDEX('5. Registrere Transaksjoner'!$E$8:$E$1006,MATCH('Underlag HB'!A662,'5. Registrere Transaksjoner'!$B$8:$B$1006,0))</f>
        <v>0</v>
      </c>
      <c r="G662" s="72">
        <f>INDEX('5. Registrere Transaksjoner'!$F$8:$F$1006,MATCH('Underlag HB'!A662,'5. Registrere Transaksjoner'!$B$8:$B$1006,0))</f>
        <v>0</v>
      </c>
      <c r="H662" s="309" t="str">
        <f t="shared" si="10"/>
        <v/>
      </c>
      <c r="I662" s="310">
        <f>INDEX('5. Registrere Transaksjoner'!$H$8:$H$1006,MATCH('Underlag HB'!A662,'5. Registrere Transaksjoner'!$B$8:$B$1006,0))</f>
        <v>0</v>
      </c>
      <c r="J662" s="72"/>
      <c r="K662" s="72"/>
    </row>
    <row r="663" spans="1:11" x14ac:dyDescent="0.25">
      <c r="A663" s="116">
        <f>'5. Registrere Transaksjoner'!B669</f>
        <v>662</v>
      </c>
      <c r="B663" s="72">
        <f>INDEX('5. Registrere Transaksjoner'!$I$8:$I$1006,MATCH('Underlag HB'!A663,'5. Registrere Transaksjoner'!$B$8:$B$1006))</f>
        <v>0</v>
      </c>
      <c r="C663" s="72">
        <f>INDEX('5. Registrere Transaksjoner'!$Q$8:$Q$1006,MATCH('Underlag HB'!A663,'5. Registrere Transaksjoner'!$B$8:$B$1006))</f>
        <v>0</v>
      </c>
      <c r="D663" s="307">
        <f>INDEX('5. Registrere Transaksjoner'!$D$8:$D$1006,MATCH('Underlag HB'!A663,'5. Registrere Transaksjoner'!$B$8:$B$1006))</f>
        <v>0</v>
      </c>
      <c r="E663" s="72" t="str">
        <f>IFERROR(INDEX(Kontoplan!$E$6:$E$1048576,MATCH(B663,Kontoplan!$D$6:$D$125,0)),"")</f>
        <v/>
      </c>
      <c r="F663" s="308">
        <f>INDEX('5. Registrere Transaksjoner'!$E$8:$E$1006,MATCH('Underlag HB'!A663,'5. Registrere Transaksjoner'!$B$8:$B$1006,0))</f>
        <v>0</v>
      </c>
      <c r="G663" s="72">
        <f>INDEX('5. Registrere Transaksjoner'!$F$8:$F$1006,MATCH('Underlag HB'!A663,'5. Registrere Transaksjoner'!$B$8:$B$1006,0))</f>
        <v>0</v>
      </c>
      <c r="H663" s="309" t="str">
        <f t="shared" si="10"/>
        <v/>
      </c>
      <c r="I663" s="310">
        <f>INDEX('5. Registrere Transaksjoner'!$H$8:$H$1006,MATCH('Underlag HB'!A663,'5. Registrere Transaksjoner'!$B$8:$B$1006,0))</f>
        <v>0</v>
      </c>
      <c r="J663" s="72"/>
      <c r="K663" s="72"/>
    </row>
    <row r="664" spans="1:11" x14ac:dyDescent="0.25">
      <c r="A664" s="116">
        <f>'5. Registrere Transaksjoner'!B670</f>
        <v>663</v>
      </c>
      <c r="B664" s="72">
        <f>INDEX('5. Registrere Transaksjoner'!$I$8:$I$1006,MATCH('Underlag HB'!A664,'5. Registrere Transaksjoner'!$B$8:$B$1006))</f>
        <v>0</v>
      </c>
      <c r="C664" s="72">
        <f>INDEX('5. Registrere Transaksjoner'!$Q$8:$Q$1006,MATCH('Underlag HB'!A664,'5. Registrere Transaksjoner'!$B$8:$B$1006))</f>
        <v>0</v>
      </c>
      <c r="D664" s="307">
        <f>INDEX('5. Registrere Transaksjoner'!$D$8:$D$1006,MATCH('Underlag HB'!A664,'5. Registrere Transaksjoner'!$B$8:$B$1006))</f>
        <v>0</v>
      </c>
      <c r="E664" s="72" t="str">
        <f>IFERROR(INDEX(Kontoplan!$E$6:$E$1048576,MATCH(B664,Kontoplan!$D$6:$D$125,0)),"")</f>
        <v/>
      </c>
      <c r="F664" s="308">
        <f>INDEX('5. Registrere Transaksjoner'!$E$8:$E$1006,MATCH('Underlag HB'!A664,'5. Registrere Transaksjoner'!$B$8:$B$1006,0))</f>
        <v>0</v>
      </c>
      <c r="G664" s="72">
        <f>INDEX('5. Registrere Transaksjoner'!$F$8:$F$1006,MATCH('Underlag HB'!A664,'5. Registrere Transaksjoner'!$B$8:$B$1006,0))</f>
        <v>0</v>
      </c>
      <c r="H664" s="309" t="str">
        <f t="shared" si="10"/>
        <v/>
      </c>
      <c r="I664" s="310">
        <f>INDEX('5. Registrere Transaksjoner'!$H$8:$H$1006,MATCH('Underlag HB'!A664,'5. Registrere Transaksjoner'!$B$8:$B$1006,0))</f>
        <v>0</v>
      </c>
      <c r="J664" s="72"/>
      <c r="K664" s="72"/>
    </row>
    <row r="665" spans="1:11" x14ac:dyDescent="0.25">
      <c r="A665" s="116">
        <f>'5. Registrere Transaksjoner'!B671</f>
        <v>664</v>
      </c>
      <c r="B665" s="72">
        <f>INDEX('5. Registrere Transaksjoner'!$I$8:$I$1006,MATCH('Underlag HB'!A665,'5. Registrere Transaksjoner'!$B$8:$B$1006))</f>
        <v>0</v>
      </c>
      <c r="C665" s="72">
        <f>INDEX('5. Registrere Transaksjoner'!$Q$8:$Q$1006,MATCH('Underlag HB'!A665,'5. Registrere Transaksjoner'!$B$8:$B$1006))</f>
        <v>0</v>
      </c>
      <c r="D665" s="307">
        <f>INDEX('5. Registrere Transaksjoner'!$D$8:$D$1006,MATCH('Underlag HB'!A665,'5. Registrere Transaksjoner'!$B$8:$B$1006))</f>
        <v>0</v>
      </c>
      <c r="E665" s="72" t="str">
        <f>IFERROR(INDEX(Kontoplan!$E$6:$E$1048576,MATCH(B665,Kontoplan!$D$6:$D$125,0)),"")</f>
        <v/>
      </c>
      <c r="F665" s="308">
        <f>INDEX('5. Registrere Transaksjoner'!$E$8:$E$1006,MATCH('Underlag HB'!A665,'5. Registrere Transaksjoner'!$B$8:$B$1006,0))</f>
        <v>0</v>
      </c>
      <c r="G665" s="72">
        <f>INDEX('5. Registrere Transaksjoner'!$F$8:$F$1006,MATCH('Underlag HB'!A665,'5. Registrere Transaksjoner'!$B$8:$B$1006,0))</f>
        <v>0</v>
      </c>
      <c r="H665" s="309" t="str">
        <f t="shared" si="10"/>
        <v/>
      </c>
      <c r="I665" s="310">
        <f>INDEX('5. Registrere Transaksjoner'!$H$8:$H$1006,MATCH('Underlag HB'!A665,'5. Registrere Transaksjoner'!$B$8:$B$1006,0))</f>
        <v>0</v>
      </c>
      <c r="J665" s="72"/>
      <c r="K665" s="72"/>
    </row>
    <row r="666" spans="1:11" x14ac:dyDescent="0.25">
      <c r="A666" s="116">
        <f>'5. Registrere Transaksjoner'!B672</f>
        <v>665</v>
      </c>
      <c r="B666" s="72">
        <f>INDEX('5. Registrere Transaksjoner'!$I$8:$I$1006,MATCH('Underlag HB'!A666,'5. Registrere Transaksjoner'!$B$8:$B$1006))</f>
        <v>0</v>
      </c>
      <c r="C666" s="72">
        <f>INDEX('5. Registrere Transaksjoner'!$Q$8:$Q$1006,MATCH('Underlag HB'!A666,'5. Registrere Transaksjoner'!$B$8:$B$1006))</f>
        <v>0</v>
      </c>
      <c r="D666" s="307">
        <f>INDEX('5. Registrere Transaksjoner'!$D$8:$D$1006,MATCH('Underlag HB'!A666,'5. Registrere Transaksjoner'!$B$8:$B$1006))</f>
        <v>0</v>
      </c>
      <c r="E666" s="72" t="str">
        <f>IFERROR(INDEX(Kontoplan!$E$6:$E$1048576,MATCH(B666,Kontoplan!$D$6:$D$125,0)),"")</f>
        <v/>
      </c>
      <c r="F666" s="308">
        <f>INDEX('5. Registrere Transaksjoner'!$E$8:$E$1006,MATCH('Underlag HB'!A666,'5. Registrere Transaksjoner'!$B$8:$B$1006,0))</f>
        <v>0</v>
      </c>
      <c r="G666" s="72">
        <f>INDEX('5. Registrere Transaksjoner'!$F$8:$F$1006,MATCH('Underlag HB'!A666,'5. Registrere Transaksjoner'!$B$8:$B$1006,0))</f>
        <v>0</v>
      </c>
      <c r="H666" s="309" t="str">
        <f t="shared" si="10"/>
        <v/>
      </c>
      <c r="I666" s="310">
        <f>INDEX('5. Registrere Transaksjoner'!$H$8:$H$1006,MATCH('Underlag HB'!A666,'5. Registrere Transaksjoner'!$B$8:$B$1006,0))</f>
        <v>0</v>
      </c>
      <c r="J666" s="72"/>
      <c r="K666" s="72"/>
    </row>
    <row r="667" spans="1:11" x14ac:dyDescent="0.25">
      <c r="A667" s="116">
        <f>'5. Registrere Transaksjoner'!B673</f>
        <v>666</v>
      </c>
      <c r="B667" s="72">
        <f>INDEX('5. Registrere Transaksjoner'!$I$8:$I$1006,MATCH('Underlag HB'!A667,'5. Registrere Transaksjoner'!$B$8:$B$1006))</f>
        <v>0</v>
      </c>
      <c r="C667" s="72">
        <f>INDEX('5. Registrere Transaksjoner'!$Q$8:$Q$1006,MATCH('Underlag HB'!A667,'5. Registrere Transaksjoner'!$B$8:$B$1006))</f>
        <v>0</v>
      </c>
      <c r="D667" s="307">
        <f>INDEX('5. Registrere Transaksjoner'!$D$8:$D$1006,MATCH('Underlag HB'!A667,'5. Registrere Transaksjoner'!$B$8:$B$1006))</f>
        <v>0</v>
      </c>
      <c r="E667" s="72" t="str">
        <f>IFERROR(INDEX(Kontoplan!$E$6:$E$1048576,MATCH(B667,Kontoplan!$D$6:$D$125,0)),"")</f>
        <v/>
      </c>
      <c r="F667" s="308">
        <f>INDEX('5. Registrere Transaksjoner'!$E$8:$E$1006,MATCH('Underlag HB'!A667,'5. Registrere Transaksjoner'!$B$8:$B$1006,0))</f>
        <v>0</v>
      </c>
      <c r="G667" s="72">
        <f>INDEX('5. Registrere Transaksjoner'!$F$8:$F$1006,MATCH('Underlag HB'!A667,'5. Registrere Transaksjoner'!$B$8:$B$1006,0))</f>
        <v>0</v>
      </c>
      <c r="H667" s="309" t="str">
        <f t="shared" si="10"/>
        <v/>
      </c>
      <c r="I667" s="310">
        <f>INDEX('5. Registrere Transaksjoner'!$H$8:$H$1006,MATCH('Underlag HB'!A667,'5. Registrere Transaksjoner'!$B$8:$B$1006,0))</f>
        <v>0</v>
      </c>
      <c r="J667" s="72"/>
      <c r="K667" s="72"/>
    </row>
    <row r="668" spans="1:11" x14ac:dyDescent="0.25">
      <c r="A668" s="116">
        <f>'5. Registrere Transaksjoner'!B674</f>
        <v>667</v>
      </c>
      <c r="B668" s="72">
        <f>INDEX('5. Registrere Transaksjoner'!$I$8:$I$1006,MATCH('Underlag HB'!A668,'5. Registrere Transaksjoner'!$B$8:$B$1006))</f>
        <v>0</v>
      </c>
      <c r="C668" s="72">
        <f>INDEX('5. Registrere Transaksjoner'!$Q$8:$Q$1006,MATCH('Underlag HB'!A668,'5. Registrere Transaksjoner'!$B$8:$B$1006))</f>
        <v>0</v>
      </c>
      <c r="D668" s="307">
        <f>INDEX('5. Registrere Transaksjoner'!$D$8:$D$1006,MATCH('Underlag HB'!A668,'5. Registrere Transaksjoner'!$B$8:$B$1006))</f>
        <v>0</v>
      </c>
      <c r="E668" s="72" t="str">
        <f>IFERROR(INDEX(Kontoplan!$E$6:$E$1048576,MATCH(B668,Kontoplan!$D$6:$D$125,0)),"")</f>
        <v/>
      </c>
      <c r="F668" s="308">
        <f>INDEX('5. Registrere Transaksjoner'!$E$8:$E$1006,MATCH('Underlag HB'!A668,'5. Registrere Transaksjoner'!$B$8:$B$1006,0))</f>
        <v>0</v>
      </c>
      <c r="G668" s="72">
        <f>INDEX('5. Registrere Transaksjoner'!$F$8:$F$1006,MATCH('Underlag HB'!A668,'5. Registrere Transaksjoner'!$B$8:$B$1006,0))</f>
        <v>0</v>
      </c>
      <c r="H668" s="309" t="str">
        <f t="shared" si="10"/>
        <v/>
      </c>
      <c r="I668" s="310">
        <f>INDEX('5. Registrere Transaksjoner'!$H$8:$H$1006,MATCH('Underlag HB'!A668,'5. Registrere Transaksjoner'!$B$8:$B$1006,0))</f>
        <v>0</v>
      </c>
      <c r="J668" s="72"/>
      <c r="K668" s="72"/>
    </row>
    <row r="669" spans="1:11" x14ac:dyDescent="0.25">
      <c r="A669" s="116">
        <f>'5. Registrere Transaksjoner'!B675</f>
        <v>668</v>
      </c>
      <c r="B669" s="72">
        <f>INDEX('5. Registrere Transaksjoner'!$I$8:$I$1006,MATCH('Underlag HB'!A669,'5. Registrere Transaksjoner'!$B$8:$B$1006))</f>
        <v>0</v>
      </c>
      <c r="C669" s="72">
        <f>INDEX('5. Registrere Transaksjoner'!$Q$8:$Q$1006,MATCH('Underlag HB'!A669,'5. Registrere Transaksjoner'!$B$8:$B$1006))</f>
        <v>0</v>
      </c>
      <c r="D669" s="307">
        <f>INDEX('5. Registrere Transaksjoner'!$D$8:$D$1006,MATCH('Underlag HB'!A669,'5. Registrere Transaksjoner'!$B$8:$B$1006))</f>
        <v>0</v>
      </c>
      <c r="E669" s="72" t="str">
        <f>IFERROR(INDEX(Kontoplan!$E$6:$E$1048576,MATCH(B669,Kontoplan!$D$6:$D$125,0)),"")</f>
        <v/>
      </c>
      <c r="F669" s="308">
        <f>INDEX('5. Registrere Transaksjoner'!$E$8:$E$1006,MATCH('Underlag HB'!A669,'5. Registrere Transaksjoner'!$B$8:$B$1006,0))</f>
        <v>0</v>
      </c>
      <c r="G669" s="72">
        <f>INDEX('5. Registrere Transaksjoner'!$F$8:$F$1006,MATCH('Underlag HB'!A669,'5. Registrere Transaksjoner'!$B$8:$B$1006,0))</f>
        <v>0</v>
      </c>
      <c r="H669" s="309" t="str">
        <f t="shared" si="10"/>
        <v/>
      </c>
      <c r="I669" s="310">
        <f>INDEX('5. Registrere Transaksjoner'!$H$8:$H$1006,MATCH('Underlag HB'!A669,'5. Registrere Transaksjoner'!$B$8:$B$1006,0))</f>
        <v>0</v>
      </c>
      <c r="J669" s="72"/>
      <c r="K669" s="72"/>
    </row>
    <row r="670" spans="1:11" x14ac:dyDescent="0.25">
      <c r="A670" s="116">
        <f>'5. Registrere Transaksjoner'!B676</f>
        <v>669</v>
      </c>
      <c r="B670" s="72">
        <f>INDEX('5. Registrere Transaksjoner'!$I$8:$I$1006,MATCH('Underlag HB'!A670,'5. Registrere Transaksjoner'!$B$8:$B$1006))</f>
        <v>0</v>
      </c>
      <c r="C670" s="72">
        <f>INDEX('5. Registrere Transaksjoner'!$Q$8:$Q$1006,MATCH('Underlag HB'!A670,'5. Registrere Transaksjoner'!$B$8:$B$1006))</f>
        <v>0</v>
      </c>
      <c r="D670" s="307">
        <f>INDEX('5. Registrere Transaksjoner'!$D$8:$D$1006,MATCH('Underlag HB'!A670,'5. Registrere Transaksjoner'!$B$8:$B$1006))</f>
        <v>0</v>
      </c>
      <c r="E670" s="72" t="str">
        <f>IFERROR(INDEX(Kontoplan!$E$6:$E$1048576,MATCH(B670,Kontoplan!$D$6:$D$125,0)),"")</f>
        <v/>
      </c>
      <c r="F670" s="308">
        <f>INDEX('5. Registrere Transaksjoner'!$E$8:$E$1006,MATCH('Underlag HB'!A670,'5. Registrere Transaksjoner'!$B$8:$B$1006,0))</f>
        <v>0</v>
      </c>
      <c r="G670" s="72">
        <f>INDEX('5. Registrere Transaksjoner'!$F$8:$F$1006,MATCH('Underlag HB'!A670,'5. Registrere Transaksjoner'!$B$8:$B$1006,0))</f>
        <v>0</v>
      </c>
      <c r="H670" s="309" t="str">
        <f t="shared" si="10"/>
        <v/>
      </c>
      <c r="I670" s="310">
        <f>INDEX('5. Registrere Transaksjoner'!$H$8:$H$1006,MATCH('Underlag HB'!A670,'5. Registrere Transaksjoner'!$B$8:$B$1006,0))</f>
        <v>0</v>
      </c>
      <c r="J670" s="72"/>
      <c r="K670" s="72"/>
    </row>
    <row r="671" spans="1:11" x14ac:dyDescent="0.25">
      <c r="A671" s="116">
        <f>'5. Registrere Transaksjoner'!B677</f>
        <v>670</v>
      </c>
      <c r="B671" s="72">
        <f>INDEX('5. Registrere Transaksjoner'!$I$8:$I$1006,MATCH('Underlag HB'!A671,'5. Registrere Transaksjoner'!$B$8:$B$1006))</f>
        <v>0</v>
      </c>
      <c r="C671" s="72">
        <f>INDEX('5. Registrere Transaksjoner'!$Q$8:$Q$1006,MATCH('Underlag HB'!A671,'5. Registrere Transaksjoner'!$B$8:$B$1006))</f>
        <v>0</v>
      </c>
      <c r="D671" s="307">
        <f>INDEX('5. Registrere Transaksjoner'!$D$8:$D$1006,MATCH('Underlag HB'!A671,'5. Registrere Transaksjoner'!$B$8:$B$1006))</f>
        <v>0</v>
      </c>
      <c r="E671" s="72" t="str">
        <f>IFERROR(INDEX(Kontoplan!$E$6:$E$1048576,MATCH(B671,Kontoplan!$D$6:$D$125,0)),"")</f>
        <v/>
      </c>
      <c r="F671" s="308">
        <f>INDEX('5. Registrere Transaksjoner'!$E$8:$E$1006,MATCH('Underlag HB'!A671,'5. Registrere Transaksjoner'!$B$8:$B$1006,0))</f>
        <v>0</v>
      </c>
      <c r="G671" s="72">
        <f>INDEX('5. Registrere Transaksjoner'!$F$8:$F$1006,MATCH('Underlag HB'!A671,'5. Registrere Transaksjoner'!$B$8:$B$1006,0))</f>
        <v>0</v>
      </c>
      <c r="H671" s="309" t="str">
        <f t="shared" si="10"/>
        <v/>
      </c>
      <c r="I671" s="310">
        <f>INDEX('5. Registrere Transaksjoner'!$H$8:$H$1006,MATCH('Underlag HB'!A671,'5. Registrere Transaksjoner'!$B$8:$B$1006,0))</f>
        <v>0</v>
      </c>
      <c r="J671" s="72"/>
      <c r="K671" s="72"/>
    </row>
    <row r="672" spans="1:11" x14ac:dyDescent="0.25">
      <c r="A672" s="116">
        <f>'5. Registrere Transaksjoner'!B678</f>
        <v>671</v>
      </c>
      <c r="B672" s="72">
        <f>INDEX('5. Registrere Transaksjoner'!$I$8:$I$1006,MATCH('Underlag HB'!A672,'5. Registrere Transaksjoner'!$B$8:$B$1006))</f>
        <v>0</v>
      </c>
      <c r="C672" s="72">
        <f>INDEX('5. Registrere Transaksjoner'!$Q$8:$Q$1006,MATCH('Underlag HB'!A672,'5. Registrere Transaksjoner'!$B$8:$B$1006))</f>
        <v>0</v>
      </c>
      <c r="D672" s="307">
        <f>INDEX('5. Registrere Transaksjoner'!$D$8:$D$1006,MATCH('Underlag HB'!A672,'5. Registrere Transaksjoner'!$B$8:$B$1006))</f>
        <v>0</v>
      </c>
      <c r="E672" s="72" t="str">
        <f>IFERROR(INDEX(Kontoplan!$E$6:$E$1048576,MATCH(B672,Kontoplan!$D$6:$D$125,0)),"")</f>
        <v/>
      </c>
      <c r="F672" s="308">
        <f>INDEX('5. Registrere Transaksjoner'!$E$8:$E$1006,MATCH('Underlag HB'!A672,'5. Registrere Transaksjoner'!$B$8:$B$1006,0))</f>
        <v>0</v>
      </c>
      <c r="G672" s="72">
        <f>INDEX('5. Registrere Transaksjoner'!$F$8:$F$1006,MATCH('Underlag HB'!A672,'5. Registrere Transaksjoner'!$B$8:$B$1006,0))</f>
        <v>0</v>
      </c>
      <c r="H672" s="309" t="str">
        <f t="shared" si="10"/>
        <v/>
      </c>
      <c r="I672" s="310">
        <f>INDEX('5. Registrere Transaksjoner'!$H$8:$H$1006,MATCH('Underlag HB'!A672,'5. Registrere Transaksjoner'!$B$8:$B$1006,0))</f>
        <v>0</v>
      </c>
      <c r="J672" s="72"/>
      <c r="K672" s="72"/>
    </row>
    <row r="673" spans="1:11" x14ac:dyDescent="0.25">
      <c r="A673" s="116">
        <f>'5. Registrere Transaksjoner'!B679</f>
        <v>672</v>
      </c>
      <c r="B673" s="72">
        <f>INDEX('5. Registrere Transaksjoner'!$I$8:$I$1006,MATCH('Underlag HB'!A673,'5. Registrere Transaksjoner'!$B$8:$B$1006))</f>
        <v>0</v>
      </c>
      <c r="C673" s="72">
        <f>INDEX('5. Registrere Transaksjoner'!$Q$8:$Q$1006,MATCH('Underlag HB'!A673,'5. Registrere Transaksjoner'!$B$8:$B$1006))</f>
        <v>0</v>
      </c>
      <c r="D673" s="307">
        <f>INDEX('5. Registrere Transaksjoner'!$D$8:$D$1006,MATCH('Underlag HB'!A673,'5. Registrere Transaksjoner'!$B$8:$B$1006))</f>
        <v>0</v>
      </c>
      <c r="E673" s="72" t="str">
        <f>IFERROR(INDEX(Kontoplan!$E$6:$E$1048576,MATCH(B673,Kontoplan!$D$6:$D$125,0)),"")</f>
        <v/>
      </c>
      <c r="F673" s="308">
        <f>INDEX('5. Registrere Transaksjoner'!$E$8:$E$1006,MATCH('Underlag HB'!A673,'5. Registrere Transaksjoner'!$B$8:$B$1006,0))</f>
        <v>0</v>
      </c>
      <c r="G673" s="72">
        <f>INDEX('5. Registrere Transaksjoner'!$F$8:$F$1006,MATCH('Underlag HB'!A673,'5. Registrere Transaksjoner'!$B$8:$B$1006,0))</f>
        <v>0</v>
      </c>
      <c r="H673" s="309" t="str">
        <f t="shared" si="10"/>
        <v/>
      </c>
      <c r="I673" s="310">
        <f>INDEX('5. Registrere Transaksjoner'!$H$8:$H$1006,MATCH('Underlag HB'!A673,'5. Registrere Transaksjoner'!$B$8:$B$1006,0))</f>
        <v>0</v>
      </c>
      <c r="J673" s="72"/>
      <c r="K673" s="72"/>
    </row>
    <row r="674" spans="1:11" x14ac:dyDescent="0.25">
      <c r="A674" s="116">
        <f>'5. Registrere Transaksjoner'!B680</f>
        <v>673</v>
      </c>
      <c r="B674" s="72">
        <f>INDEX('5. Registrere Transaksjoner'!$I$8:$I$1006,MATCH('Underlag HB'!A674,'5. Registrere Transaksjoner'!$B$8:$B$1006))</f>
        <v>0</v>
      </c>
      <c r="C674" s="72">
        <f>INDEX('5. Registrere Transaksjoner'!$Q$8:$Q$1006,MATCH('Underlag HB'!A674,'5. Registrere Transaksjoner'!$B$8:$B$1006))</f>
        <v>0</v>
      </c>
      <c r="D674" s="307">
        <f>INDEX('5. Registrere Transaksjoner'!$D$8:$D$1006,MATCH('Underlag HB'!A674,'5. Registrere Transaksjoner'!$B$8:$B$1006))</f>
        <v>0</v>
      </c>
      <c r="E674" s="72" t="str">
        <f>IFERROR(INDEX(Kontoplan!$E$6:$E$1048576,MATCH(B674,Kontoplan!$D$6:$D$125,0)),"")</f>
        <v/>
      </c>
      <c r="F674" s="308">
        <f>INDEX('5. Registrere Transaksjoner'!$E$8:$E$1006,MATCH('Underlag HB'!A674,'5. Registrere Transaksjoner'!$B$8:$B$1006,0))</f>
        <v>0</v>
      </c>
      <c r="G674" s="72">
        <f>INDEX('5. Registrere Transaksjoner'!$F$8:$F$1006,MATCH('Underlag HB'!A674,'5. Registrere Transaksjoner'!$B$8:$B$1006,0))</f>
        <v>0</v>
      </c>
      <c r="H674" s="309" t="str">
        <f t="shared" si="10"/>
        <v/>
      </c>
      <c r="I674" s="310">
        <f>INDEX('5. Registrere Transaksjoner'!$H$8:$H$1006,MATCH('Underlag HB'!A674,'5. Registrere Transaksjoner'!$B$8:$B$1006,0))</f>
        <v>0</v>
      </c>
      <c r="J674" s="72"/>
      <c r="K674" s="72"/>
    </row>
    <row r="675" spans="1:11" x14ac:dyDescent="0.25">
      <c r="A675" s="116">
        <f>'5. Registrere Transaksjoner'!B681</f>
        <v>674</v>
      </c>
      <c r="B675" s="72">
        <f>INDEX('5. Registrere Transaksjoner'!$I$8:$I$1006,MATCH('Underlag HB'!A675,'5. Registrere Transaksjoner'!$B$8:$B$1006))</f>
        <v>0</v>
      </c>
      <c r="C675" s="72">
        <f>INDEX('5. Registrere Transaksjoner'!$Q$8:$Q$1006,MATCH('Underlag HB'!A675,'5. Registrere Transaksjoner'!$B$8:$B$1006))</f>
        <v>0</v>
      </c>
      <c r="D675" s="307">
        <f>INDEX('5. Registrere Transaksjoner'!$D$8:$D$1006,MATCH('Underlag HB'!A675,'5. Registrere Transaksjoner'!$B$8:$B$1006))</f>
        <v>0</v>
      </c>
      <c r="E675" s="72" t="str">
        <f>IFERROR(INDEX(Kontoplan!$E$6:$E$1048576,MATCH(B675,Kontoplan!$D$6:$D$125,0)),"")</f>
        <v/>
      </c>
      <c r="F675" s="308">
        <f>INDEX('5. Registrere Transaksjoner'!$E$8:$E$1006,MATCH('Underlag HB'!A675,'5. Registrere Transaksjoner'!$B$8:$B$1006,0))</f>
        <v>0</v>
      </c>
      <c r="G675" s="72">
        <f>INDEX('5. Registrere Transaksjoner'!$F$8:$F$1006,MATCH('Underlag HB'!A675,'5. Registrere Transaksjoner'!$B$8:$B$1006,0))</f>
        <v>0</v>
      </c>
      <c r="H675" s="309" t="str">
        <f t="shared" si="10"/>
        <v/>
      </c>
      <c r="I675" s="310">
        <f>INDEX('5. Registrere Transaksjoner'!$H$8:$H$1006,MATCH('Underlag HB'!A675,'5. Registrere Transaksjoner'!$B$8:$B$1006,0))</f>
        <v>0</v>
      </c>
      <c r="J675" s="72"/>
      <c r="K675" s="72"/>
    </row>
    <row r="676" spans="1:11" x14ac:dyDescent="0.25">
      <c r="A676" s="116">
        <f>'5. Registrere Transaksjoner'!B682</f>
        <v>675</v>
      </c>
      <c r="B676" s="72">
        <f>INDEX('5. Registrere Transaksjoner'!$I$8:$I$1006,MATCH('Underlag HB'!A676,'5. Registrere Transaksjoner'!$B$8:$B$1006))</f>
        <v>0</v>
      </c>
      <c r="C676" s="72">
        <f>INDEX('5. Registrere Transaksjoner'!$Q$8:$Q$1006,MATCH('Underlag HB'!A676,'5. Registrere Transaksjoner'!$B$8:$B$1006))</f>
        <v>0</v>
      </c>
      <c r="D676" s="307">
        <f>INDEX('5. Registrere Transaksjoner'!$D$8:$D$1006,MATCH('Underlag HB'!A676,'5. Registrere Transaksjoner'!$B$8:$B$1006))</f>
        <v>0</v>
      </c>
      <c r="E676" s="72" t="str">
        <f>IFERROR(INDEX(Kontoplan!$E$6:$E$1048576,MATCH(B676,Kontoplan!$D$6:$D$125,0)),"")</f>
        <v/>
      </c>
      <c r="F676" s="308">
        <f>INDEX('5. Registrere Transaksjoner'!$E$8:$E$1006,MATCH('Underlag HB'!A676,'5. Registrere Transaksjoner'!$B$8:$B$1006,0))</f>
        <v>0</v>
      </c>
      <c r="G676" s="72">
        <f>INDEX('5. Registrere Transaksjoner'!$F$8:$F$1006,MATCH('Underlag HB'!A676,'5. Registrere Transaksjoner'!$B$8:$B$1006,0))</f>
        <v>0</v>
      </c>
      <c r="H676" s="309" t="str">
        <f t="shared" si="10"/>
        <v/>
      </c>
      <c r="I676" s="310">
        <f>INDEX('5. Registrere Transaksjoner'!$H$8:$H$1006,MATCH('Underlag HB'!A676,'5. Registrere Transaksjoner'!$B$8:$B$1006,0))</f>
        <v>0</v>
      </c>
      <c r="J676" s="72"/>
      <c r="K676" s="72"/>
    </row>
    <row r="677" spans="1:11" x14ac:dyDescent="0.25">
      <c r="A677" s="116">
        <f>'5. Registrere Transaksjoner'!B683</f>
        <v>676</v>
      </c>
      <c r="B677" s="72">
        <f>INDEX('5. Registrere Transaksjoner'!$I$8:$I$1006,MATCH('Underlag HB'!A677,'5. Registrere Transaksjoner'!$B$8:$B$1006))</f>
        <v>0</v>
      </c>
      <c r="C677" s="72">
        <f>INDEX('5. Registrere Transaksjoner'!$Q$8:$Q$1006,MATCH('Underlag HB'!A677,'5. Registrere Transaksjoner'!$B$8:$B$1006))</f>
        <v>0</v>
      </c>
      <c r="D677" s="307">
        <f>INDEX('5. Registrere Transaksjoner'!$D$8:$D$1006,MATCH('Underlag HB'!A677,'5. Registrere Transaksjoner'!$B$8:$B$1006))</f>
        <v>0</v>
      </c>
      <c r="E677" s="72" t="str">
        <f>IFERROR(INDEX(Kontoplan!$E$6:$E$1048576,MATCH(B677,Kontoplan!$D$6:$D$125,0)),"")</f>
        <v/>
      </c>
      <c r="F677" s="308">
        <f>INDEX('5. Registrere Transaksjoner'!$E$8:$E$1006,MATCH('Underlag HB'!A677,'5. Registrere Transaksjoner'!$B$8:$B$1006,0))</f>
        <v>0</v>
      </c>
      <c r="G677" s="72">
        <f>INDEX('5. Registrere Transaksjoner'!$F$8:$F$1006,MATCH('Underlag HB'!A677,'5. Registrere Transaksjoner'!$B$8:$B$1006,0))</f>
        <v>0</v>
      </c>
      <c r="H677" s="309" t="str">
        <f t="shared" si="10"/>
        <v/>
      </c>
      <c r="I677" s="310">
        <f>INDEX('5. Registrere Transaksjoner'!$H$8:$H$1006,MATCH('Underlag HB'!A677,'5. Registrere Transaksjoner'!$B$8:$B$1006,0))</f>
        <v>0</v>
      </c>
      <c r="J677" s="72"/>
      <c r="K677" s="72"/>
    </row>
    <row r="678" spans="1:11" x14ac:dyDescent="0.25">
      <c r="A678" s="116">
        <f>'5. Registrere Transaksjoner'!B684</f>
        <v>677</v>
      </c>
      <c r="B678" s="72">
        <f>INDEX('5. Registrere Transaksjoner'!$I$8:$I$1006,MATCH('Underlag HB'!A678,'5. Registrere Transaksjoner'!$B$8:$B$1006))</f>
        <v>0</v>
      </c>
      <c r="C678" s="72">
        <f>INDEX('5. Registrere Transaksjoner'!$Q$8:$Q$1006,MATCH('Underlag HB'!A678,'5. Registrere Transaksjoner'!$B$8:$B$1006))</f>
        <v>0</v>
      </c>
      <c r="D678" s="307">
        <f>INDEX('5. Registrere Transaksjoner'!$D$8:$D$1006,MATCH('Underlag HB'!A678,'5. Registrere Transaksjoner'!$B$8:$B$1006))</f>
        <v>0</v>
      </c>
      <c r="E678" s="72" t="str">
        <f>IFERROR(INDEX(Kontoplan!$E$6:$E$1048576,MATCH(B678,Kontoplan!$D$6:$D$125,0)),"")</f>
        <v/>
      </c>
      <c r="F678" s="308">
        <f>INDEX('5. Registrere Transaksjoner'!$E$8:$E$1006,MATCH('Underlag HB'!A678,'5. Registrere Transaksjoner'!$B$8:$B$1006,0))</f>
        <v>0</v>
      </c>
      <c r="G678" s="72">
        <f>INDEX('5. Registrere Transaksjoner'!$F$8:$F$1006,MATCH('Underlag HB'!A678,'5. Registrere Transaksjoner'!$B$8:$B$1006,0))</f>
        <v>0</v>
      </c>
      <c r="H678" s="309" t="str">
        <f t="shared" si="10"/>
        <v/>
      </c>
      <c r="I678" s="310">
        <f>INDEX('5. Registrere Transaksjoner'!$H$8:$H$1006,MATCH('Underlag HB'!A678,'5. Registrere Transaksjoner'!$B$8:$B$1006,0))</f>
        <v>0</v>
      </c>
      <c r="J678" s="72"/>
      <c r="K678" s="72"/>
    </row>
    <row r="679" spans="1:11" x14ac:dyDescent="0.25">
      <c r="A679" s="116">
        <f>'5. Registrere Transaksjoner'!B685</f>
        <v>678</v>
      </c>
      <c r="B679" s="72">
        <f>INDEX('5. Registrere Transaksjoner'!$I$8:$I$1006,MATCH('Underlag HB'!A679,'5. Registrere Transaksjoner'!$B$8:$B$1006))</f>
        <v>0</v>
      </c>
      <c r="C679" s="72">
        <f>INDEX('5. Registrere Transaksjoner'!$Q$8:$Q$1006,MATCH('Underlag HB'!A679,'5. Registrere Transaksjoner'!$B$8:$B$1006))</f>
        <v>0</v>
      </c>
      <c r="D679" s="307">
        <f>INDEX('5. Registrere Transaksjoner'!$D$8:$D$1006,MATCH('Underlag HB'!A679,'5. Registrere Transaksjoner'!$B$8:$B$1006))</f>
        <v>0</v>
      </c>
      <c r="E679" s="72" t="str">
        <f>IFERROR(INDEX(Kontoplan!$E$6:$E$1048576,MATCH(B679,Kontoplan!$D$6:$D$125,0)),"")</f>
        <v/>
      </c>
      <c r="F679" s="308">
        <f>INDEX('5. Registrere Transaksjoner'!$E$8:$E$1006,MATCH('Underlag HB'!A679,'5. Registrere Transaksjoner'!$B$8:$B$1006,0))</f>
        <v>0</v>
      </c>
      <c r="G679" s="72">
        <f>INDEX('5. Registrere Transaksjoner'!$F$8:$F$1006,MATCH('Underlag HB'!A679,'5. Registrere Transaksjoner'!$B$8:$B$1006,0))</f>
        <v>0</v>
      </c>
      <c r="H679" s="309" t="str">
        <f t="shared" si="10"/>
        <v/>
      </c>
      <c r="I679" s="310">
        <f>INDEX('5. Registrere Transaksjoner'!$H$8:$H$1006,MATCH('Underlag HB'!A679,'5. Registrere Transaksjoner'!$B$8:$B$1006,0))</f>
        <v>0</v>
      </c>
      <c r="J679" s="72"/>
      <c r="K679" s="72"/>
    </row>
    <row r="680" spans="1:11" x14ac:dyDescent="0.25">
      <c r="A680" s="116">
        <f>'5. Registrere Transaksjoner'!B686</f>
        <v>679</v>
      </c>
      <c r="B680" s="72">
        <f>INDEX('5. Registrere Transaksjoner'!$I$8:$I$1006,MATCH('Underlag HB'!A680,'5. Registrere Transaksjoner'!$B$8:$B$1006))</f>
        <v>0</v>
      </c>
      <c r="C680" s="72">
        <f>INDEX('5. Registrere Transaksjoner'!$Q$8:$Q$1006,MATCH('Underlag HB'!A680,'5. Registrere Transaksjoner'!$B$8:$B$1006))</f>
        <v>0</v>
      </c>
      <c r="D680" s="307">
        <f>INDEX('5. Registrere Transaksjoner'!$D$8:$D$1006,MATCH('Underlag HB'!A680,'5. Registrere Transaksjoner'!$B$8:$B$1006))</f>
        <v>0</v>
      </c>
      <c r="E680" s="72" t="str">
        <f>IFERROR(INDEX(Kontoplan!$E$6:$E$1048576,MATCH(B680,Kontoplan!$D$6:$D$125,0)),"")</f>
        <v/>
      </c>
      <c r="F680" s="308">
        <f>INDEX('5. Registrere Transaksjoner'!$E$8:$E$1006,MATCH('Underlag HB'!A680,'5. Registrere Transaksjoner'!$B$8:$B$1006,0))</f>
        <v>0</v>
      </c>
      <c r="G680" s="72">
        <f>INDEX('5. Registrere Transaksjoner'!$F$8:$F$1006,MATCH('Underlag HB'!A680,'5. Registrere Transaksjoner'!$B$8:$B$1006,0))</f>
        <v>0</v>
      </c>
      <c r="H680" s="309" t="str">
        <f t="shared" si="10"/>
        <v/>
      </c>
      <c r="I680" s="310">
        <f>INDEX('5. Registrere Transaksjoner'!$H$8:$H$1006,MATCH('Underlag HB'!A680,'5. Registrere Transaksjoner'!$B$8:$B$1006,0))</f>
        <v>0</v>
      </c>
      <c r="J680" s="72"/>
      <c r="K680" s="72"/>
    </row>
    <row r="681" spans="1:11" x14ac:dyDescent="0.25">
      <c r="A681" s="116">
        <f>'5. Registrere Transaksjoner'!B687</f>
        <v>680</v>
      </c>
      <c r="B681" s="72">
        <f>INDEX('5. Registrere Transaksjoner'!$I$8:$I$1006,MATCH('Underlag HB'!A681,'5. Registrere Transaksjoner'!$B$8:$B$1006))</f>
        <v>0</v>
      </c>
      <c r="C681" s="72">
        <f>INDEX('5. Registrere Transaksjoner'!$Q$8:$Q$1006,MATCH('Underlag HB'!A681,'5. Registrere Transaksjoner'!$B$8:$B$1006))</f>
        <v>0</v>
      </c>
      <c r="D681" s="307">
        <f>INDEX('5. Registrere Transaksjoner'!$D$8:$D$1006,MATCH('Underlag HB'!A681,'5. Registrere Transaksjoner'!$B$8:$B$1006))</f>
        <v>0</v>
      </c>
      <c r="E681" s="72" t="str">
        <f>IFERROR(INDEX(Kontoplan!$E$6:$E$1048576,MATCH(B681,Kontoplan!$D$6:$D$125,0)),"")</f>
        <v/>
      </c>
      <c r="F681" s="308">
        <f>INDEX('5. Registrere Transaksjoner'!$E$8:$E$1006,MATCH('Underlag HB'!A681,'5. Registrere Transaksjoner'!$B$8:$B$1006,0))</f>
        <v>0</v>
      </c>
      <c r="G681" s="72">
        <f>INDEX('5. Registrere Transaksjoner'!$F$8:$F$1006,MATCH('Underlag HB'!A681,'5. Registrere Transaksjoner'!$B$8:$B$1006,0))</f>
        <v>0</v>
      </c>
      <c r="H681" s="309" t="str">
        <f t="shared" si="10"/>
        <v/>
      </c>
      <c r="I681" s="310">
        <f>INDEX('5. Registrere Transaksjoner'!$H$8:$H$1006,MATCH('Underlag HB'!A681,'5. Registrere Transaksjoner'!$B$8:$B$1006,0))</f>
        <v>0</v>
      </c>
      <c r="J681" s="72"/>
      <c r="K681" s="72"/>
    </row>
    <row r="682" spans="1:11" x14ac:dyDescent="0.25">
      <c r="A682" s="116">
        <f>'5. Registrere Transaksjoner'!B688</f>
        <v>681</v>
      </c>
      <c r="B682" s="72">
        <f>INDEX('5. Registrere Transaksjoner'!$I$8:$I$1006,MATCH('Underlag HB'!A682,'5. Registrere Transaksjoner'!$B$8:$B$1006))</f>
        <v>0</v>
      </c>
      <c r="C682" s="72">
        <f>INDEX('5. Registrere Transaksjoner'!$Q$8:$Q$1006,MATCH('Underlag HB'!A682,'5. Registrere Transaksjoner'!$B$8:$B$1006))</f>
        <v>0</v>
      </c>
      <c r="D682" s="307">
        <f>INDEX('5. Registrere Transaksjoner'!$D$8:$D$1006,MATCH('Underlag HB'!A682,'5. Registrere Transaksjoner'!$B$8:$B$1006))</f>
        <v>0</v>
      </c>
      <c r="E682" s="72" t="str">
        <f>IFERROR(INDEX(Kontoplan!$E$6:$E$1048576,MATCH(B682,Kontoplan!$D$6:$D$125,0)),"")</f>
        <v/>
      </c>
      <c r="F682" s="308">
        <f>INDEX('5. Registrere Transaksjoner'!$E$8:$E$1006,MATCH('Underlag HB'!A682,'5. Registrere Transaksjoner'!$B$8:$B$1006,0))</f>
        <v>0</v>
      </c>
      <c r="G682" s="72">
        <f>INDEX('5. Registrere Transaksjoner'!$F$8:$F$1006,MATCH('Underlag HB'!A682,'5. Registrere Transaksjoner'!$B$8:$B$1006,0))</f>
        <v>0</v>
      </c>
      <c r="H682" s="309" t="str">
        <f t="shared" si="10"/>
        <v/>
      </c>
      <c r="I682" s="310">
        <f>INDEX('5. Registrere Transaksjoner'!$H$8:$H$1006,MATCH('Underlag HB'!A682,'5. Registrere Transaksjoner'!$B$8:$B$1006,0))</f>
        <v>0</v>
      </c>
      <c r="J682" s="72"/>
      <c r="K682" s="72"/>
    </row>
    <row r="683" spans="1:11" x14ac:dyDescent="0.25">
      <c r="A683" s="116">
        <f>'5. Registrere Transaksjoner'!B689</f>
        <v>682</v>
      </c>
      <c r="B683" s="72">
        <f>INDEX('5. Registrere Transaksjoner'!$I$8:$I$1006,MATCH('Underlag HB'!A683,'5. Registrere Transaksjoner'!$B$8:$B$1006))</f>
        <v>0</v>
      </c>
      <c r="C683" s="72">
        <f>INDEX('5. Registrere Transaksjoner'!$Q$8:$Q$1006,MATCH('Underlag HB'!A683,'5. Registrere Transaksjoner'!$B$8:$B$1006))</f>
        <v>0</v>
      </c>
      <c r="D683" s="307">
        <f>INDEX('5. Registrere Transaksjoner'!$D$8:$D$1006,MATCH('Underlag HB'!A683,'5. Registrere Transaksjoner'!$B$8:$B$1006))</f>
        <v>0</v>
      </c>
      <c r="E683" s="72" t="str">
        <f>IFERROR(INDEX(Kontoplan!$E$6:$E$1048576,MATCH(B683,Kontoplan!$D$6:$D$125,0)),"")</f>
        <v/>
      </c>
      <c r="F683" s="308">
        <f>INDEX('5. Registrere Transaksjoner'!$E$8:$E$1006,MATCH('Underlag HB'!A683,'5. Registrere Transaksjoner'!$B$8:$B$1006,0))</f>
        <v>0</v>
      </c>
      <c r="G683" s="72">
        <f>INDEX('5. Registrere Transaksjoner'!$F$8:$F$1006,MATCH('Underlag HB'!A683,'5. Registrere Transaksjoner'!$B$8:$B$1006,0))</f>
        <v>0</v>
      </c>
      <c r="H683" s="309" t="str">
        <f t="shared" si="10"/>
        <v/>
      </c>
      <c r="I683" s="310">
        <f>INDEX('5. Registrere Transaksjoner'!$H$8:$H$1006,MATCH('Underlag HB'!A683,'5. Registrere Transaksjoner'!$B$8:$B$1006,0))</f>
        <v>0</v>
      </c>
      <c r="J683" s="72"/>
      <c r="K683" s="72"/>
    </row>
    <row r="684" spans="1:11" x14ac:dyDescent="0.25">
      <c r="A684" s="116">
        <f>'5. Registrere Transaksjoner'!B690</f>
        <v>683</v>
      </c>
      <c r="B684" s="72">
        <f>INDEX('5. Registrere Transaksjoner'!$I$8:$I$1006,MATCH('Underlag HB'!A684,'5. Registrere Transaksjoner'!$B$8:$B$1006))</f>
        <v>0</v>
      </c>
      <c r="C684" s="72">
        <f>INDEX('5. Registrere Transaksjoner'!$Q$8:$Q$1006,MATCH('Underlag HB'!A684,'5. Registrere Transaksjoner'!$B$8:$B$1006))</f>
        <v>0</v>
      </c>
      <c r="D684" s="307">
        <f>INDEX('5. Registrere Transaksjoner'!$D$8:$D$1006,MATCH('Underlag HB'!A684,'5. Registrere Transaksjoner'!$B$8:$B$1006))</f>
        <v>0</v>
      </c>
      <c r="E684" s="72" t="str">
        <f>IFERROR(INDEX(Kontoplan!$E$6:$E$1048576,MATCH(B684,Kontoplan!$D$6:$D$125,0)),"")</f>
        <v/>
      </c>
      <c r="F684" s="308">
        <f>INDEX('5. Registrere Transaksjoner'!$E$8:$E$1006,MATCH('Underlag HB'!A684,'5. Registrere Transaksjoner'!$B$8:$B$1006,0))</f>
        <v>0</v>
      </c>
      <c r="G684" s="72">
        <f>INDEX('5. Registrere Transaksjoner'!$F$8:$F$1006,MATCH('Underlag HB'!A684,'5. Registrere Transaksjoner'!$B$8:$B$1006,0))</f>
        <v>0</v>
      </c>
      <c r="H684" s="309" t="str">
        <f t="shared" si="10"/>
        <v/>
      </c>
      <c r="I684" s="310">
        <f>INDEX('5. Registrere Transaksjoner'!$H$8:$H$1006,MATCH('Underlag HB'!A684,'5. Registrere Transaksjoner'!$B$8:$B$1006,0))</f>
        <v>0</v>
      </c>
      <c r="J684" s="72"/>
      <c r="K684" s="72"/>
    </row>
    <row r="685" spans="1:11" x14ac:dyDescent="0.25">
      <c r="A685" s="116">
        <f>'5. Registrere Transaksjoner'!B691</f>
        <v>684</v>
      </c>
      <c r="B685" s="72">
        <f>INDEX('5. Registrere Transaksjoner'!$I$8:$I$1006,MATCH('Underlag HB'!A685,'5. Registrere Transaksjoner'!$B$8:$B$1006))</f>
        <v>0</v>
      </c>
      <c r="C685" s="72">
        <f>INDEX('5. Registrere Transaksjoner'!$Q$8:$Q$1006,MATCH('Underlag HB'!A685,'5. Registrere Transaksjoner'!$B$8:$B$1006))</f>
        <v>0</v>
      </c>
      <c r="D685" s="307">
        <f>INDEX('5. Registrere Transaksjoner'!$D$8:$D$1006,MATCH('Underlag HB'!A685,'5. Registrere Transaksjoner'!$B$8:$B$1006))</f>
        <v>0</v>
      </c>
      <c r="E685" s="72" t="str">
        <f>IFERROR(INDEX(Kontoplan!$E$6:$E$1048576,MATCH(B685,Kontoplan!$D$6:$D$125,0)),"")</f>
        <v/>
      </c>
      <c r="F685" s="308">
        <f>INDEX('5. Registrere Transaksjoner'!$E$8:$E$1006,MATCH('Underlag HB'!A685,'5. Registrere Transaksjoner'!$B$8:$B$1006,0))</f>
        <v>0</v>
      </c>
      <c r="G685" s="72">
        <f>INDEX('5. Registrere Transaksjoner'!$F$8:$F$1006,MATCH('Underlag HB'!A685,'5. Registrere Transaksjoner'!$B$8:$B$1006,0))</f>
        <v>0</v>
      </c>
      <c r="H685" s="309" t="str">
        <f t="shared" si="10"/>
        <v/>
      </c>
      <c r="I685" s="310">
        <f>INDEX('5. Registrere Transaksjoner'!$H$8:$H$1006,MATCH('Underlag HB'!A685,'5. Registrere Transaksjoner'!$B$8:$B$1006,0))</f>
        <v>0</v>
      </c>
      <c r="J685" s="72"/>
      <c r="K685" s="72"/>
    </row>
    <row r="686" spans="1:11" x14ac:dyDescent="0.25">
      <c r="A686" s="116">
        <f>'5. Registrere Transaksjoner'!B692</f>
        <v>685</v>
      </c>
      <c r="B686" s="72">
        <f>INDEX('5. Registrere Transaksjoner'!$I$8:$I$1006,MATCH('Underlag HB'!A686,'5. Registrere Transaksjoner'!$B$8:$B$1006))</f>
        <v>0</v>
      </c>
      <c r="C686" s="72">
        <f>INDEX('5. Registrere Transaksjoner'!$Q$8:$Q$1006,MATCH('Underlag HB'!A686,'5. Registrere Transaksjoner'!$B$8:$B$1006))</f>
        <v>0</v>
      </c>
      <c r="D686" s="307">
        <f>INDEX('5. Registrere Transaksjoner'!$D$8:$D$1006,MATCH('Underlag HB'!A686,'5. Registrere Transaksjoner'!$B$8:$B$1006))</f>
        <v>0</v>
      </c>
      <c r="E686" s="72" t="str">
        <f>IFERROR(INDEX(Kontoplan!$E$6:$E$1048576,MATCH(B686,Kontoplan!$D$6:$D$125,0)),"")</f>
        <v/>
      </c>
      <c r="F686" s="308">
        <f>INDEX('5. Registrere Transaksjoner'!$E$8:$E$1006,MATCH('Underlag HB'!A686,'5. Registrere Transaksjoner'!$B$8:$B$1006,0))</f>
        <v>0</v>
      </c>
      <c r="G686" s="72">
        <f>INDEX('5. Registrere Transaksjoner'!$F$8:$F$1006,MATCH('Underlag HB'!A686,'5. Registrere Transaksjoner'!$B$8:$B$1006,0))</f>
        <v>0</v>
      </c>
      <c r="H686" s="309" t="str">
        <f t="shared" si="10"/>
        <v/>
      </c>
      <c r="I686" s="310">
        <f>INDEX('5. Registrere Transaksjoner'!$H$8:$H$1006,MATCH('Underlag HB'!A686,'5. Registrere Transaksjoner'!$B$8:$B$1006,0))</f>
        <v>0</v>
      </c>
      <c r="J686" s="72"/>
      <c r="K686" s="72"/>
    </row>
    <row r="687" spans="1:11" x14ac:dyDescent="0.25">
      <c r="A687" s="116">
        <f>'5. Registrere Transaksjoner'!B693</f>
        <v>686</v>
      </c>
      <c r="B687" s="72">
        <f>INDEX('5. Registrere Transaksjoner'!$I$8:$I$1006,MATCH('Underlag HB'!A687,'5. Registrere Transaksjoner'!$B$8:$B$1006))</f>
        <v>0</v>
      </c>
      <c r="C687" s="72">
        <f>INDEX('5. Registrere Transaksjoner'!$Q$8:$Q$1006,MATCH('Underlag HB'!A687,'5. Registrere Transaksjoner'!$B$8:$B$1006))</f>
        <v>0</v>
      </c>
      <c r="D687" s="307">
        <f>INDEX('5. Registrere Transaksjoner'!$D$8:$D$1006,MATCH('Underlag HB'!A687,'5. Registrere Transaksjoner'!$B$8:$B$1006))</f>
        <v>0</v>
      </c>
      <c r="E687" s="72" t="str">
        <f>IFERROR(INDEX(Kontoplan!$E$6:$E$1048576,MATCH(B687,Kontoplan!$D$6:$D$125,0)),"")</f>
        <v/>
      </c>
      <c r="F687" s="308">
        <f>INDEX('5. Registrere Transaksjoner'!$E$8:$E$1006,MATCH('Underlag HB'!A687,'5. Registrere Transaksjoner'!$B$8:$B$1006,0))</f>
        <v>0</v>
      </c>
      <c r="G687" s="72">
        <f>INDEX('5. Registrere Transaksjoner'!$F$8:$F$1006,MATCH('Underlag HB'!A687,'5. Registrere Transaksjoner'!$B$8:$B$1006,0))</f>
        <v>0</v>
      </c>
      <c r="H687" s="309" t="str">
        <f t="shared" si="10"/>
        <v/>
      </c>
      <c r="I687" s="310">
        <f>INDEX('5. Registrere Transaksjoner'!$H$8:$H$1006,MATCH('Underlag HB'!A687,'5. Registrere Transaksjoner'!$B$8:$B$1006,0))</f>
        <v>0</v>
      </c>
      <c r="J687" s="72"/>
      <c r="K687" s="72"/>
    </row>
    <row r="688" spans="1:11" x14ac:dyDescent="0.25">
      <c r="A688" s="116">
        <f>'5. Registrere Transaksjoner'!B694</f>
        <v>687</v>
      </c>
      <c r="B688" s="72">
        <f>INDEX('5. Registrere Transaksjoner'!$I$8:$I$1006,MATCH('Underlag HB'!A688,'5. Registrere Transaksjoner'!$B$8:$B$1006))</f>
        <v>0</v>
      </c>
      <c r="C688" s="72">
        <f>INDEX('5. Registrere Transaksjoner'!$Q$8:$Q$1006,MATCH('Underlag HB'!A688,'5. Registrere Transaksjoner'!$B$8:$B$1006))</f>
        <v>0</v>
      </c>
      <c r="D688" s="307">
        <f>INDEX('5. Registrere Transaksjoner'!$D$8:$D$1006,MATCH('Underlag HB'!A688,'5. Registrere Transaksjoner'!$B$8:$B$1006))</f>
        <v>0</v>
      </c>
      <c r="E688" s="72" t="str">
        <f>IFERROR(INDEX(Kontoplan!$E$6:$E$1048576,MATCH(B688,Kontoplan!$D$6:$D$125,0)),"")</f>
        <v/>
      </c>
      <c r="F688" s="308">
        <f>INDEX('5. Registrere Transaksjoner'!$E$8:$E$1006,MATCH('Underlag HB'!A688,'5. Registrere Transaksjoner'!$B$8:$B$1006,0))</f>
        <v>0</v>
      </c>
      <c r="G688" s="72">
        <f>INDEX('5. Registrere Transaksjoner'!$F$8:$F$1006,MATCH('Underlag HB'!A688,'5. Registrere Transaksjoner'!$B$8:$B$1006,0))</f>
        <v>0</v>
      </c>
      <c r="H688" s="309" t="str">
        <f t="shared" si="10"/>
        <v/>
      </c>
      <c r="I688" s="310">
        <f>INDEX('5. Registrere Transaksjoner'!$H$8:$H$1006,MATCH('Underlag HB'!A688,'5. Registrere Transaksjoner'!$B$8:$B$1006,0))</f>
        <v>0</v>
      </c>
      <c r="J688" s="72"/>
      <c r="K688" s="72"/>
    </row>
    <row r="689" spans="1:11" x14ac:dyDescent="0.25">
      <c r="A689" s="116">
        <f>'5. Registrere Transaksjoner'!B695</f>
        <v>688</v>
      </c>
      <c r="B689" s="72">
        <f>INDEX('5. Registrere Transaksjoner'!$I$8:$I$1006,MATCH('Underlag HB'!A689,'5. Registrere Transaksjoner'!$B$8:$B$1006))</f>
        <v>0</v>
      </c>
      <c r="C689" s="72">
        <f>INDEX('5. Registrere Transaksjoner'!$Q$8:$Q$1006,MATCH('Underlag HB'!A689,'5. Registrere Transaksjoner'!$B$8:$B$1006))</f>
        <v>0</v>
      </c>
      <c r="D689" s="307">
        <f>INDEX('5. Registrere Transaksjoner'!$D$8:$D$1006,MATCH('Underlag HB'!A689,'5. Registrere Transaksjoner'!$B$8:$B$1006))</f>
        <v>0</v>
      </c>
      <c r="E689" s="72" t="str">
        <f>IFERROR(INDEX(Kontoplan!$E$6:$E$1048576,MATCH(B689,Kontoplan!$D$6:$D$125,0)),"")</f>
        <v/>
      </c>
      <c r="F689" s="308">
        <f>INDEX('5. Registrere Transaksjoner'!$E$8:$E$1006,MATCH('Underlag HB'!A689,'5. Registrere Transaksjoner'!$B$8:$B$1006,0))</f>
        <v>0</v>
      </c>
      <c r="G689" s="72">
        <f>INDEX('5. Registrere Transaksjoner'!$F$8:$F$1006,MATCH('Underlag HB'!A689,'5. Registrere Transaksjoner'!$B$8:$B$1006,0))</f>
        <v>0</v>
      </c>
      <c r="H689" s="309" t="str">
        <f t="shared" si="10"/>
        <v/>
      </c>
      <c r="I689" s="310">
        <f>INDEX('5. Registrere Transaksjoner'!$H$8:$H$1006,MATCH('Underlag HB'!A689,'5. Registrere Transaksjoner'!$B$8:$B$1006,0))</f>
        <v>0</v>
      </c>
      <c r="J689" s="72"/>
      <c r="K689" s="72"/>
    </row>
    <row r="690" spans="1:11" x14ac:dyDescent="0.25">
      <c r="A690" s="116">
        <f>'5. Registrere Transaksjoner'!B696</f>
        <v>689</v>
      </c>
      <c r="B690" s="72">
        <f>INDEX('5. Registrere Transaksjoner'!$I$8:$I$1006,MATCH('Underlag HB'!A690,'5. Registrere Transaksjoner'!$B$8:$B$1006))</f>
        <v>0</v>
      </c>
      <c r="C690" s="72">
        <f>INDEX('5. Registrere Transaksjoner'!$Q$8:$Q$1006,MATCH('Underlag HB'!A690,'5. Registrere Transaksjoner'!$B$8:$B$1006))</f>
        <v>0</v>
      </c>
      <c r="D690" s="307">
        <f>INDEX('5. Registrere Transaksjoner'!$D$8:$D$1006,MATCH('Underlag HB'!A690,'5. Registrere Transaksjoner'!$B$8:$B$1006))</f>
        <v>0</v>
      </c>
      <c r="E690" s="72" t="str">
        <f>IFERROR(INDEX(Kontoplan!$E$6:$E$1048576,MATCH(B690,Kontoplan!$D$6:$D$125,0)),"")</f>
        <v/>
      </c>
      <c r="F690" s="308">
        <f>INDEX('5. Registrere Transaksjoner'!$E$8:$E$1006,MATCH('Underlag HB'!A690,'5. Registrere Transaksjoner'!$B$8:$B$1006,0))</f>
        <v>0</v>
      </c>
      <c r="G690" s="72">
        <f>INDEX('5. Registrere Transaksjoner'!$F$8:$F$1006,MATCH('Underlag HB'!A690,'5. Registrere Transaksjoner'!$B$8:$B$1006,0))</f>
        <v>0</v>
      </c>
      <c r="H690" s="309" t="str">
        <f t="shared" si="10"/>
        <v/>
      </c>
      <c r="I690" s="310">
        <f>INDEX('5. Registrere Transaksjoner'!$H$8:$H$1006,MATCH('Underlag HB'!A690,'5. Registrere Transaksjoner'!$B$8:$B$1006,0))</f>
        <v>0</v>
      </c>
      <c r="J690" s="72"/>
      <c r="K690" s="72"/>
    </row>
    <row r="691" spans="1:11" x14ac:dyDescent="0.25">
      <c r="A691" s="116">
        <f>'5. Registrere Transaksjoner'!B697</f>
        <v>690</v>
      </c>
      <c r="B691" s="72">
        <f>INDEX('5. Registrere Transaksjoner'!$I$8:$I$1006,MATCH('Underlag HB'!A691,'5. Registrere Transaksjoner'!$B$8:$B$1006))</f>
        <v>0</v>
      </c>
      <c r="C691" s="72">
        <f>INDEX('5. Registrere Transaksjoner'!$Q$8:$Q$1006,MATCH('Underlag HB'!A691,'5. Registrere Transaksjoner'!$B$8:$B$1006))</f>
        <v>0</v>
      </c>
      <c r="D691" s="307">
        <f>INDEX('5. Registrere Transaksjoner'!$D$8:$D$1006,MATCH('Underlag HB'!A691,'5. Registrere Transaksjoner'!$B$8:$B$1006))</f>
        <v>0</v>
      </c>
      <c r="E691" s="72" t="str">
        <f>IFERROR(INDEX(Kontoplan!$E$6:$E$1048576,MATCH(B691,Kontoplan!$D$6:$D$125,0)),"")</f>
        <v/>
      </c>
      <c r="F691" s="308">
        <f>INDEX('5. Registrere Transaksjoner'!$E$8:$E$1006,MATCH('Underlag HB'!A691,'5. Registrere Transaksjoner'!$B$8:$B$1006,0))</f>
        <v>0</v>
      </c>
      <c r="G691" s="72">
        <f>INDEX('5. Registrere Transaksjoner'!$F$8:$F$1006,MATCH('Underlag HB'!A691,'5. Registrere Transaksjoner'!$B$8:$B$1006,0))</f>
        <v>0</v>
      </c>
      <c r="H691" s="309" t="str">
        <f t="shared" si="10"/>
        <v/>
      </c>
      <c r="I691" s="310">
        <f>INDEX('5. Registrere Transaksjoner'!$H$8:$H$1006,MATCH('Underlag HB'!A691,'5. Registrere Transaksjoner'!$B$8:$B$1006,0))</f>
        <v>0</v>
      </c>
      <c r="J691" s="72"/>
      <c r="K691" s="72"/>
    </row>
    <row r="692" spans="1:11" x14ac:dyDescent="0.25">
      <c r="A692" s="116">
        <f>'5. Registrere Transaksjoner'!B698</f>
        <v>691</v>
      </c>
      <c r="B692" s="72">
        <f>INDEX('5. Registrere Transaksjoner'!$I$8:$I$1006,MATCH('Underlag HB'!A692,'5. Registrere Transaksjoner'!$B$8:$B$1006))</f>
        <v>0</v>
      </c>
      <c r="C692" s="72">
        <f>INDEX('5. Registrere Transaksjoner'!$Q$8:$Q$1006,MATCH('Underlag HB'!A692,'5. Registrere Transaksjoner'!$B$8:$B$1006))</f>
        <v>0</v>
      </c>
      <c r="D692" s="307">
        <f>INDEX('5. Registrere Transaksjoner'!$D$8:$D$1006,MATCH('Underlag HB'!A692,'5. Registrere Transaksjoner'!$B$8:$B$1006))</f>
        <v>0</v>
      </c>
      <c r="E692" s="72" t="str">
        <f>IFERROR(INDEX(Kontoplan!$E$6:$E$1048576,MATCH(B692,Kontoplan!$D$6:$D$125,0)),"")</f>
        <v/>
      </c>
      <c r="F692" s="308">
        <f>INDEX('5. Registrere Transaksjoner'!$E$8:$E$1006,MATCH('Underlag HB'!A692,'5. Registrere Transaksjoner'!$B$8:$B$1006,0))</f>
        <v>0</v>
      </c>
      <c r="G692" s="72">
        <f>INDEX('5. Registrere Transaksjoner'!$F$8:$F$1006,MATCH('Underlag HB'!A692,'5. Registrere Transaksjoner'!$B$8:$B$1006,0))</f>
        <v>0</v>
      </c>
      <c r="H692" s="309" t="str">
        <f t="shared" si="10"/>
        <v/>
      </c>
      <c r="I692" s="310">
        <f>INDEX('5. Registrere Transaksjoner'!$H$8:$H$1006,MATCH('Underlag HB'!A692,'5. Registrere Transaksjoner'!$B$8:$B$1006,0))</f>
        <v>0</v>
      </c>
      <c r="J692" s="72"/>
      <c r="K692" s="72"/>
    </row>
    <row r="693" spans="1:11" x14ac:dyDescent="0.25">
      <c r="A693" s="116">
        <f>'5. Registrere Transaksjoner'!B699</f>
        <v>692</v>
      </c>
      <c r="B693" s="72">
        <f>INDEX('5. Registrere Transaksjoner'!$I$8:$I$1006,MATCH('Underlag HB'!A693,'5. Registrere Transaksjoner'!$B$8:$B$1006))</f>
        <v>0</v>
      </c>
      <c r="C693" s="72">
        <f>INDEX('5. Registrere Transaksjoner'!$Q$8:$Q$1006,MATCH('Underlag HB'!A693,'5. Registrere Transaksjoner'!$B$8:$B$1006))</f>
        <v>0</v>
      </c>
      <c r="D693" s="307">
        <f>INDEX('5. Registrere Transaksjoner'!$D$8:$D$1006,MATCH('Underlag HB'!A693,'5. Registrere Transaksjoner'!$B$8:$B$1006))</f>
        <v>0</v>
      </c>
      <c r="E693" s="72" t="str">
        <f>IFERROR(INDEX(Kontoplan!$E$6:$E$1048576,MATCH(B693,Kontoplan!$D$6:$D$125,0)),"")</f>
        <v/>
      </c>
      <c r="F693" s="308">
        <f>INDEX('5. Registrere Transaksjoner'!$E$8:$E$1006,MATCH('Underlag HB'!A693,'5. Registrere Transaksjoner'!$B$8:$B$1006,0))</f>
        <v>0</v>
      </c>
      <c r="G693" s="72">
        <f>INDEX('5. Registrere Transaksjoner'!$F$8:$F$1006,MATCH('Underlag HB'!A693,'5. Registrere Transaksjoner'!$B$8:$B$1006,0))</f>
        <v>0</v>
      </c>
      <c r="H693" s="309" t="str">
        <f t="shared" si="10"/>
        <v/>
      </c>
      <c r="I693" s="310">
        <f>INDEX('5. Registrere Transaksjoner'!$H$8:$H$1006,MATCH('Underlag HB'!A693,'5. Registrere Transaksjoner'!$B$8:$B$1006,0))</f>
        <v>0</v>
      </c>
      <c r="J693" s="72"/>
      <c r="K693" s="72"/>
    </row>
    <row r="694" spans="1:11" x14ac:dyDescent="0.25">
      <c r="A694" s="116">
        <f>'5. Registrere Transaksjoner'!B700</f>
        <v>693</v>
      </c>
      <c r="B694" s="72">
        <f>INDEX('5. Registrere Transaksjoner'!$I$8:$I$1006,MATCH('Underlag HB'!A694,'5. Registrere Transaksjoner'!$B$8:$B$1006))</f>
        <v>0</v>
      </c>
      <c r="C694" s="72">
        <f>INDEX('5. Registrere Transaksjoner'!$Q$8:$Q$1006,MATCH('Underlag HB'!A694,'5. Registrere Transaksjoner'!$B$8:$B$1006))</f>
        <v>0</v>
      </c>
      <c r="D694" s="307">
        <f>INDEX('5. Registrere Transaksjoner'!$D$8:$D$1006,MATCH('Underlag HB'!A694,'5. Registrere Transaksjoner'!$B$8:$B$1006))</f>
        <v>0</v>
      </c>
      <c r="E694" s="72" t="str">
        <f>IFERROR(INDEX(Kontoplan!$E$6:$E$1048576,MATCH(B694,Kontoplan!$D$6:$D$125,0)),"")</f>
        <v/>
      </c>
      <c r="F694" s="308">
        <f>INDEX('5. Registrere Transaksjoner'!$E$8:$E$1006,MATCH('Underlag HB'!A694,'5. Registrere Transaksjoner'!$B$8:$B$1006,0))</f>
        <v>0</v>
      </c>
      <c r="G694" s="72">
        <f>INDEX('5. Registrere Transaksjoner'!$F$8:$F$1006,MATCH('Underlag HB'!A694,'5. Registrere Transaksjoner'!$B$8:$B$1006,0))</f>
        <v>0</v>
      </c>
      <c r="H694" s="309" t="str">
        <f t="shared" si="10"/>
        <v/>
      </c>
      <c r="I694" s="310">
        <f>INDEX('5. Registrere Transaksjoner'!$H$8:$H$1006,MATCH('Underlag HB'!A694,'5. Registrere Transaksjoner'!$B$8:$B$1006,0))</f>
        <v>0</v>
      </c>
      <c r="J694" s="72"/>
      <c r="K694" s="72"/>
    </row>
    <row r="695" spans="1:11" x14ac:dyDescent="0.25">
      <c r="A695" s="116">
        <f>'5. Registrere Transaksjoner'!B701</f>
        <v>694</v>
      </c>
      <c r="B695" s="72">
        <f>INDEX('5. Registrere Transaksjoner'!$I$8:$I$1006,MATCH('Underlag HB'!A695,'5. Registrere Transaksjoner'!$B$8:$B$1006))</f>
        <v>0</v>
      </c>
      <c r="C695" s="72">
        <f>INDEX('5. Registrere Transaksjoner'!$Q$8:$Q$1006,MATCH('Underlag HB'!A695,'5. Registrere Transaksjoner'!$B$8:$B$1006))</f>
        <v>0</v>
      </c>
      <c r="D695" s="307">
        <f>INDEX('5. Registrere Transaksjoner'!$D$8:$D$1006,MATCH('Underlag HB'!A695,'5. Registrere Transaksjoner'!$B$8:$B$1006))</f>
        <v>0</v>
      </c>
      <c r="E695" s="72" t="str">
        <f>IFERROR(INDEX(Kontoplan!$E$6:$E$1048576,MATCH(B695,Kontoplan!$D$6:$D$125,0)),"")</f>
        <v/>
      </c>
      <c r="F695" s="308">
        <f>INDEX('5. Registrere Transaksjoner'!$E$8:$E$1006,MATCH('Underlag HB'!A695,'5. Registrere Transaksjoner'!$B$8:$B$1006,0))</f>
        <v>0</v>
      </c>
      <c r="G695" s="72">
        <f>INDEX('5. Registrere Transaksjoner'!$F$8:$F$1006,MATCH('Underlag HB'!A695,'5. Registrere Transaksjoner'!$B$8:$B$1006,0))</f>
        <v>0</v>
      </c>
      <c r="H695" s="309" t="str">
        <f t="shared" si="10"/>
        <v/>
      </c>
      <c r="I695" s="310">
        <f>INDEX('5. Registrere Transaksjoner'!$H$8:$H$1006,MATCH('Underlag HB'!A695,'5. Registrere Transaksjoner'!$B$8:$B$1006,0))</f>
        <v>0</v>
      </c>
      <c r="J695" s="72"/>
      <c r="K695" s="72"/>
    </row>
    <row r="696" spans="1:11" x14ac:dyDescent="0.25">
      <c r="A696" s="116">
        <f>'5. Registrere Transaksjoner'!B702</f>
        <v>695</v>
      </c>
      <c r="B696" s="72">
        <f>INDEX('5. Registrere Transaksjoner'!$I$8:$I$1006,MATCH('Underlag HB'!A696,'5. Registrere Transaksjoner'!$B$8:$B$1006))</f>
        <v>0</v>
      </c>
      <c r="C696" s="72">
        <f>INDEX('5. Registrere Transaksjoner'!$Q$8:$Q$1006,MATCH('Underlag HB'!A696,'5. Registrere Transaksjoner'!$B$8:$B$1006))</f>
        <v>0</v>
      </c>
      <c r="D696" s="307">
        <f>INDEX('5. Registrere Transaksjoner'!$D$8:$D$1006,MATCH('Underlag HB'!A696,'5. Registrere Transaksjoner'!$B$8:$B$1006))</f>
        <v>0</v>
      </c>
      <c r="E696" s="72" t="str">
        <f>IFERROR(INDEX(Kontoplan!$E$6:$E$1048576,MATCH(B696,Kontoplan!$D$6:$D$125,0)),"")</f>
        <v/>
      </c>
      <c r="F696" s="308">
        <f>INDEX('5. Registrere Transaksjoner'!$E$8:$E$1006,MATCH('Underlag HB'!A696,'5. Registrere Transaksjoner'!$B$8:$B$1006,0))</f>
        <v>0</v>
      </c>
      <c r="G696" s="72">
        <f>INDEX('5. Registrere Transaksjoner'!$F$8:$F$1006,MATCH('Underlag HB'!A696,'5. Registrere Transaksjoner'!$B$8:$B$1006,0))</f>
        <v>0</v>
      </c>
      <c r="H696" s="309" t="str">
        <f t="shared" si="10"/>
        <v/>
      </c>
      <c r="I696" s="310">
        <f>INDEX('5. Registrere Transaksjoner'!$H$8:$H$1006,MATCH('Underlag HB'!A696,'5. Registrere Transaksjoner'!$B$8:$B$1006,0))</f>
        <v>0</v>
      </c>
      <c r="J696" s="72"/>
      <c r="K696" s="72"/>
    </row>
    <row r="697" spans="1:11" x14ac:dyDescent="0.25">
      <c r="A697" s="116">
        <f>'5. Registrere Transaksjoner'!B703</f>
        <v>696</v>
      </c>
      <c r="B697" s="72">
        <f>INDEX('5. Registrere Transaksjoner'!$I$8:$I$1006,MATCH('Underlag HB'!A697,'5. Registrere Transaksjoner'!$B$8:$B$1006))</f>
        <v>0</v>
      </c>
      <c r="C697" s="72">
        <f>INDEX('5. Registrere Transaksjoner'!$Q$8:$Q$1006,MATCH('Underlag HB'!A697,'5. Registrere Transaksjoner'!$B$8:$B$1006))</f>
        <v>0</v>
      </c>
      <c r="D697" s="307">
        <f>INDEX('5. Registrere Transaksjoner'!$D$8:$D$1006,MATCH('Underlag HB'!A697,'5. Registrere Transaksjoner'!$B$8:$B$1006))</f>
        <v>0</v>
      </c>
      <c r="E697" s="72" t="str">
        <f>IFERROR(INDEX(Kontoplan!$E$6:$E$1048576,MATCH(B697,Kontoplan!$D$6:$D$125,0)),"")</f>
        <v/>
      </c>
      <c r="F697" s="308">
        <f>INDEX('5. Registrere Transaksjoner'!$E$8:$E$1006,MATCH('Underlag HB'!A697,'5. Registrere Transaksjoner'!$B$8:$B$1006,0))</f>
        <v>0</v>
      </c>
      <c r="G697" s="72">
        <f>INDEX('5. Registrere Transaksjoner'!$F$8:$F$1006,MATCH('Underlag HB'!A697,'5. Registrere Transaksjoner'!$B$8:$B$1006,0))</f>
        <v>0</v>
      </c>
      <c r="H697" s="309" t="str">
        <f t="shared" si="10"/>
        <v/>
      </c>
      <c r="I697" s="310">
        <f>INDEX('5. Registrere Transaksjoner'!$H$8:$H$1006,MATCH('Underlag HB'!A697,'5. Registrere Transaksjoner'!$B$8:$B$1006,0))</f>
        <v>0</v>
      </c>
      <c r="J697" s="72"/>
      <c r="K697" s="72"/>
    </row>
    <row r="698" spans="1:11" x14ac:dyDescent="0.25">
      <c r="A698" s="116">
        <f>'5. Registrere Transaksjoner'!B704</f>
        <v>697</v>
      </c>
      <c r="B698" s="72">
        <f>INDEX('5. Registrere Transaksjoner'!$I$8:$I$1006,MATCH('Underlag HB'!A698,'5. Registrere Transaksjoner'!$B$8:$B$1006))</f>
        <v>0</v>
      </c>
      <c r="C698" s="72">
        <f>INDEX('5. Registrere Transaksjoner'!$Q$8:$Q$1006,MATCH('Underlag HB'!A698,'5. Registrere Transaksjoner'!$B$8:$B$1006))</f>
        <v>0</v>
      </c>
      <c r="D698" s="307">
        <f>INDEX('5. Registrere Transaksjoner'!$D$8:$D$1006,MATCH('Underlag HB'!A698,'5. Registrere Transaksjoner'!$B$8:$B$1006))</f>
        <v>0</v>
      </c>
      <c r="E698" s="72" t="str">
        <f>IFERROR(INDEX(Kontoplan!$E$6:$E$1048576,MATCH(B698,Kontoplan!$D$6:$D$125,0)),"")</f>
        <v/>
      </c>
      <c r="F698" s="308">
        <f>INDEX('5. Registrere Transaksjoner'!$E$8:$E$1006,MATCH('Underlag HB'!A698,'5. Registrere Transaksjoner'!$B$8:$B$1006,0))</f>
        <v>0</v>
      </c>
      <c r="G698" s="72">
        <f>INDEX('5. Registrere Transaksjoner'!$F$8:$F$1006,MATCH('Underlag HB'!A698,'5. Registrere Transaksjoner'!$B$8:$B$1006,0))</f>
        <v>0</v>
      </c>
      <c r="H698" s="309" t="str">
        <f t="shared" si="10"/>
        <v/>
      </c>
      <c r="I698" s="310">
        <f>INDEX('5. Registrere Transaksjoner'!$H$8:$H$1006,MATCH('Underlag HB'!A698,'5. Registrere Transaksjoner'!$B$8:$B$1006,0))</f>
        <v>0</v>
      </c>
      <c r="J698" s="72"/>
      <c r="K698" s="72"/>
    </row>
    <row r="699" spans="1:11" x14ac:dyDescent="0.25">
      <c r="A699" s="116">
        <f>'5. Registrere Transaksjoner'!B705</f>
        <v>698</v>
      </c>
      <c r="B699" s="72">
        <f>INDEX('5. Registrere Transaksjoner'!$I$8:$I$1006,MATCH('Underlag HB'!A699,'5. Registrere Transaksjoner'!$B$8:$B$1006))</f>
        <v>0</v>
      </c>
      <c r="C699" s="72">
        <f>INDEX('5. Registrere Transaksjoner'!$Q$8:$Q$1006,MATCH('Underlag HB'!A699,'5. Registrere Transaksjoner'!$B$8:$B$1006))</f>
        <v>0</v>
      </c>
      <c r="D699" s="307">
        <f>INDEX('5. Registrere Transaksjoner'!$D$8:$D$1006,MATCH('Underlag HB'!A699,'5. Registrere Transaksjoner'!$B$8:$B$1006))</f>
        <v>0</v>
      </c>
      <c r="E699" s="72" t="str">
        <f>IFERROR(INDEX(Kontoplan!$E$6:$E$1048576,MATCH(B699,Kontoplan!$D$6:$D$125,0)),"")</f>
        <v/>
      </c>
      <c r="F699" s="308">
        <f>INDEX('5. Registrere Transaksjoner'!$E$8:$E$1006,MATCH('Underlag HB'!A699,'5. Registrere Transaksjoner'!$B$8:$B$1006,0))</f>
        <v>0</v>
      </c>
      <c r="G699" s="72">
        <f>INDEX('5. Registrere Transaksjoner'!$F$8:$F$1006,MATCH('Underlag HB'!A699,'5. Registrere Transaksjoner'!$B$8:$B$1006,0))</f>
        <v>0</v>
      </c>
      <c r="H699" s="309" t="str">
        <f t="shared" si="10"/>
        <v/>
      </c>
      <c r="I699" s="310">
        <f>INDEX('5. Registrere Transaksjoner'!$H$8:$H$1006,MATCH('Underlag HB'!A699,'5. Registrere Transaksjoner'!$B$8:$B$1006,0))</f>
        <v>0</v>
      </c>
      <c r="J699" s="72"/>
      <c r="K699" s="72"/>
    </row>
    <row r="700" spans="1:11" x14ac:dyDescent="0.25">
      <c r="A700" s="116">
        <f>'5. Registrere Transaksjoner'!B706</f>
        <v>699</v>
      </c>
      <c r="B700" s="72">
        <f>INDEX('5. Registrere Transaksjoner'!$I$8:$I$1006,MATCH('Underlag HB'!A700,'5. Registrere Transaksjoner'!$B$8:$B$1006))</f>
        <v>0</v>
      </c>
      <c r="C700" s="72">
        <f>INDEX('5. Registrere Transaksjoner'!$Q$8:$Q$1006,MATCH('Underlag HB'!A700,'5. Registrere Transaksjoner'!$B$8:$B$1006))</f>
        <v>0</v>
      </c>
      <c r="D700" s="307">
        <f>INDEX('5. Registrere Transaksjoner'!$D$8:$D$1006,MATCH('Underlag HB'!A700,'5. Registrere Transaksjoner'!$B$8:$B$1006))</f>
        <v>0</v>
      </c>
      <c r="E700" s="72" t="str">
        <f>IFERROR(INDEX(Kontoplan!$E$6:$E$1048576,MATCH(B700,Kontoplan!$D$6:$D$125,0)),"")</f>
        <v/>
      </c>
      <c r="F700" s="308">
        <f>INDEX('5. Registrere Transaksjoner'!$E$8:$E$1006,MATCH('Underlag HB'!A700,'5. Registrere Transaksjoner'!$B$8:$B$1006,0))</f>
        <v>0</v>
      </c>
      <c r="G700" s="72">
        <f>INDEX('5. Registrere Transaksjoner'!$F$8:$F$1006,MATCH('Underlag HB'!A700,'5. Registrere Transaksjoner'!$B$8:$B$1006,0))</f>
        <v>0</v>
      </c>
      <c r="H700" s="309" t="str">
        <f t="shared" si="10"/>
        <v/>
      </c>
      <c r="I700" s="310">
        <f>INDEX('5. Registrere Transaksjoner'!$H$8:$H$1006,MATCH('Underlag HB'!A700,'5. Registrere Transaksjoner'!$B$8:$B$1006,0))</f>
        <v>0</v>
      </c>
      <c r="J700" s="72"/>
      <c r="K700" s="72"/>
    </row>
    <row r="701" spans="1:11" x14ac:dyDescent="0.25">
      <c r="A701" s="116">
        <f>'5. Registrere Transaksjoner'!B707</f>
        <v>700</v>
      </c>
      <c r="B701" s="72">
        <f>INDEX('5. Registrere Transaksjoner'!$I$8:$I$1006,MATCH('Underlag HB'!A701,'5. Registrere Transaksjoner'!$B$8:$B$1006))</f>
        <v>0</v>
      </c>
      <c r="C701" s="72">
        <f>INDEX('5. Registrere Transaksjoner'!$Q$8:$Q$1006,MATCH('Underlag HB'!A701,'5. Registrere Transaksjoner'!$B$8:$B$1006))</f>
        <v>0</v>
      </c>
      <c r="D701" s="307">
        <f>INDEX('5. Registrere Transaksjoner'!$D$8:$D$1006,MATCH('Underlag HB'!A701,'5. Registrere Transaksjoner'!$B$8:$B$1006))</f>
        <v>0</v>
      </c>
      <c r="E701" s="72" t="str">
        <f>IFERROR(INDEX(Kontoplan!$E$6:$E$1048576,MATCH(B701,Kontoplan!$D$6:$D$125,0)),"")</f>
        <v/>
      </c>
      <c r="F701" s="308">
        <f>INDEX('5. Registrere Transaksjoner'!$E$8:$E$1006,MATCH('Underlag HB'!A701,'5. Registrere Transaksjoner'!$B$8:$B$1006,0))</f>
        <v>0</v>
      </c>
      <c r="G701" s="72">
        <f>INDEX('5. Registrere Transaksjoner'!$F$8:$F$1006,MATCH('Underlag HB'!A701,'5. Registrere Transaksjoner'!$B$8:$B$1006,0))</f>
        <v>0</v>
      </c>
      <c r="H701" s="309" t="str">
        <f t="shared" si="10"/>
        <v/>
      </c>
      <c r="I701" s="310">
        <f>INDEX('5. Registrere Transaksjoner'!$H$8:$H$1006,MATCH('Underlag HB'!A701,'5. Registrere Transaksjoner'!$B$8:$B$1006,0))</f>
        <v>0</v>
      </c>
      <c r="J701" s="72"/>
      <c r="K701" s="72"/>
    </row>
    <row r="702" spans="1:11" x14ac:dyDescent="0.25">
      <c r="A702" s="116">
        <f>'5. Registrere Transaksjoner'!B708</f>
        <v>701</v>
      </c>
      <c r="B702" s="72">
        <f>INDEX('5. Registrere Transaksjoner'!$I$8:$I$1006,MATCH('Underlag HB'!A702,'5. Registrere Transaksjoner'!$B$8:$B$1006))</f>
        <v>0</v>
      </c>
      <c r="C702" s="72">
        <f>INDEX('5. Registrere Transaksjoner'!$Q$8:$Q$1006,MATCH('Underlag HB'!A702,'5. Registrere Transaksjoner'!$B$8:$B$1006))</f>
        <v>0</v>
      </c>
      <c r="D702" s="307">
        <f>INDEX('5. Registrere Transaksjoner'!$D$8:$D$1006,MATCH('Underlag HB'!A702,'5. Registrere Transaksjoner'!$B$8:$B$1006))</f>
        <v>0</v>
      </c>
      <c r="E702" s="72" t="str">
        <f>IFERROR(INDEX(Kontoplan!$E$6:$E$1048576,MATCH(B702,Kontoplan!$D$6:$D$125,0)),"")</f>
        <v/>
      </c>
      <c r="F702" s="308">
        <f>INDEX('5. Registrere Transaksjoner'!$E$8:$E$1006,MATCH('Underlag HB'!A702,'5. Registrere Transaksjoner'!$B$8:$B$1006,0))</f>
        <v>0</v>
      </c>
      <c r="G702" s="72">
        <f>INDEX('5. Registrere Transaksjoner'!$F$8:$F$1006,MATCH('Underlag HB'!A702,'5. Registrere Transaksjoner'!$B$8:$B$1006,0))</f>
        <v>0</v>
      </c>
      <c r="H702" s="309" t="str">
        <f t="shared" si="10"/>
        <v/>
      </c>
      <c r="I702" s="310">
        <f>INDEX('5. Registrere Transaksjoner'!$H$8:$H$1006,MATCH('Underlag HB'!A702,'5. Registrere Transaksjoner'!$B$8:$B$1006,0))</f>
        <v>0</v>
      </c>
      <c r="J702" s="72"/>
      <c r="K702" s="72"/>
    </row>
    <row r="703" spans="1:11" x14ac:dyDescent="0.25">
      <c r="A703" s="116">
        <f>'5. Registrere Transaksjoner'!B709</f>
        <v>702</v>
      </c>
      <c r="B703" s="72">
        <f>INDEX('5. Registrere Transaksjoner'!$I$8:$I$1006,MATCH('Underlag HB'!A703,'5. Registrere Transaksjoner'!$B$8:$B$1006))</f>
        <v>0</v>
      </c>
      <c r="C703" s="72">
        <f>INDEX('5. Registrere Transaksjoner'!$Q$8:$Q$1006,MATCH('Underlag HB'!A703,'5. Registrere Transaksjoner'!$B$8:$B$1006))</f>
        <v>0</v>
      </c>
      <c r="D703" s="307">
        <f>INDEX('5. Registrere Transaksjoner'!$D$8:$D$1006,MATCH('Underlag HB'!A703,'5. Registrere Transaksjoner'!$B$8:$B$1006))</f>
        <v>0</v>
      </c>
      <c r="E703" s="72" t="str">
        <f>IFERROR(INDEX(Kontoplan!$E$6:$E$1048576,MATCH(B703,Kontoplan!$D$6:$D$125,0)),"")</f>
        <v/>
      </c>
      <c r="F703" s="308">
        <f>INDEX('5. Registrere Transaksjoner'!$E$8:$E$1006,MATCH('Underlag HB'!A703,'5. Registrere Transaksjoner'!$B$8:$B$1006,0))</f>
        <v>0</v>
      </c>
      <c r="G703" s="72">
        <f>INDEX('5. Registrere Transaksjoner'!$F$8:$F$1006,MATCH('Underlag HB'!A703,'5. Registrere Transaksjoner'!$B$8:$B$1006,0))</f>
        <v>0</v>
      </c>
      <c r="H703" s="309" t="str">
        <f t="shared" si="10"/>
        <v/>
      </c>
      <c r="I703" s="310">
        <f>INDEX('5. Registrere Transaksjoner'!$H$8:$H$1006,MATCH('Underlag HB'!A703,'5. Registrere Transaksjoner'!$B$8:$B$1006,0))</f>
        <v>0</v>
      </c>
      <c r="J703" s="72"/>
      <c r="K703" s="72"/>
    </row>
    <row r="704" spans="1:11" x14ac:dyDescent="0.25">
      <c r="A704" s="116">
        <f>'5. Registrere Transaksjoner'!B710</f>
        <v>703</v>
      </c>
      <c r="B704" s="72">
        <f>INDEX('5. Registrere Transaksjoner'!$I$8:$I$1006,MATCH('Underlag HB'!A704,'5. Registrere Transaksjoner'!$B$8:$B$1006))</f>
        <v>0</v>
      </c>
      <c r="C704" s="72">
        <f>INDEX('5. Registrere Transaksjoner'!$Q$8:$Q$1006,MATCH('Underlag HB'!A704,'5. Registrere Transaksjoner'!$B$8:$B$1006))</f>
        <v>0</v>
      </c>
      <c r="D704" s="307">
        <f>INDEX('5. Registrere Transaksjoner'!$D$8:$D$1006,MATCH('Underlag HB'!A704,'5. Registrere Transaksjoner'!$B$8:$B$1006))</f>
        <v>0</v>
      </c>
      <c r="E704" s="72" t="str">
        <f>IFERROR(INDEX(Kontoplan!$E$6:$E$1048576,MATCH(B704,Kontoplan!$D$6:$D$125,0)),"")</f>
        <v/>
      </c>
      <c r="F704" s="308">
        <f>INDEX('5. Registrere Transaksjoner'!$E$8:$E$1006,MATCH('Underlag HB'!A704,'5. Registrere Transaksjoner'!$B$8:$B$1006,0))</f>
        <v>0</v>
      </c>
      <c r="G704" s="72">
        <f>INDEX('5. Registrere Transaksjoner'!$F$8:$F$1006,MATCH('Underlag HB'!A704,'5. Registrere Transaksjoner'!$B$8:$B$1006,0))</f>
        <v>0</v>
      </c>
      <c r="H704" s="309" t="str">
        <f t="shared" si="10"/>
        <v/>
      </c>
      <c r="I704" s="310">
        <f>INDEX('5. Registrere Transaksjoner'!$H$8:$H$1006,MATCH('Underlag HB'!A704,'5. Registrere Transaksjoner'!$B$8:$B$1006,0))</f>
        <v>0</v>
      </c>
      <c r="J704" s="72"/>
      <c r="K704" s="72"/>
    </row>
    <row r="705" spans="1:11" x14ac:dyDescent="0.25">
      <c r="A705" s="116">
        <f>'5. Registrere Transaksjoner'!B711</f>
        <v>704</v>
      </c>
      <c r="B705" s="72">
        <f>INDEX('5. Registrere Transaksjoner'!$I$8:$I$1006,MATCH('Underlag HB'!A705,'5. Registrere Transaksjoner'!$B$8:$B$1006))</f>
        <v>0</v>
      </c>
      <c r="C705" s="72">
        <f>INDEX('5. Registrere Transaksjoner'!$Q$8:$Q$1006,MATCH('Underlag HB'!A705,'5. Registrere Transaksjoner'!$B$8:$B$1006))</f>
        <v>0</v>
      </c>
      <c r="D705" s="307">
        <f>INDEX('5. Registrere Transaksjoner'!$D$8:$D$1006,MATCH('Underlag HB'!A705,'5. Registrere Transaksjoner'!$B$8:$B$1006))</f>
        <v>0</v>
      </c>
      <c r="E705" s="72" t="str">
        <f>IFERROR(INDEX(Kontoplan!$E$6:$E$1048576,MATCH(B705,Kontoplan!$D$6:$D$125,0)),"")</f>
        <v/>
      </c>
      <c r="F705" s="308">
        <f>INDEX('5. Registrere Transaksjoner'!$E$8:$E$1006,MATCH('Underlag HB'!A705,'5. Registrere Transaksjoner'!$B$8:$B$1006,0))</f>
        <v>0</v>
      </c>
      <c r="G705" s="72">
        <f>INDEX('5. Registrere Transaksjoner'!$F$8:$F$1006,MATCH('Underlag HB'!A705,'5. Registrere Transaksjoner'!$B$8:$B$1006,0))</f>
        <v>0</v>
      </c>
      <c r="H705" s="309" t="str">
        <f t="shared" si="10"/>
        <v/>
      </c>
      <c r="I705" s="310">
        <f>INDEX('5. Registrere Transaksjoner'!$H$8:$H$1006,MATCH('Underlag HB'!A705,'5. Registrere Transaksjoner'!$B$8:$B$1006,0))</f>
        <v>0</v>
      </c>
      <c r="J705" s="72"/>
      <c r="K705" s="72"/>
    </row>
    <row r="706" spans="1:11" x14ac:dyDescent="0.25">
      <c r="A706" s="116">
        <f>'5. Registrere Transaksjoner'!B712</f>
        <v>705</v>
      </c>
      <c r="B706" s="72">
        <f>INDEX('5. Registrere Transaksjoner'!$I$8:$I$1006,MATCH('Underlag HB'!A706,'5. Registrere Transaksjoner'!$B$8:$B$1006))</f>
        <v>0</v>
      </c>
      <c r="C706" s="72">
        <f>INDEX('5. Registrere Transaksjoner'!$Q$8:$Q$1006,MATCH('Underlag HB'!A706,'5. Registrere Transaksjoner'!$B$8:$B$1006))</f>
        <v>0</v>
      </c>
      <c r="D706" s="307">
        <f>INDEX('5. Registrere Transaksjoner'!$D$8:$D$1006,MATCH('Underlag HB'!A706,'5. Registrere Transaksjoner'!$B$8:$B$1006))</f>
        <v>0</v>
      </c>
      <c r="E706" s="72" t="str">
        <f>IFERROR(INDEX(Kontoplan!$E$6:$E$1048576,MATCH(B706,Kontoplan!$D$6:$D$125,0)),"")</f>
        <v/>
      </c>
      <c r="F706" s="308">
        <f>INDEX('5. Registrere Transaksjoner'!$E$8:$E$1006,MATCH('Underlag HB'!A706,'5. Registrere Transaksjoner'!$B$8:$B$1006,0))</f>
        <v>0</v>
      </c>
      <c r="G706" s="72">
        <f>INDEX('5. Registrere Transaksjoner'!$F$8:$F$1006,MATCH('Underlag HB'!A706,'5. Registrere Transaksjoner'!$B$8:$B$1006,0))</f>
        <v>0</v>
      </c>
      <c r="H706" s="309" t="str">
        <f t="shared" si="10"/>
        <v/>
      </c>
      <c r="I706" s="310">
        <f>INDEX('5. Registrere Transaksjoner'!$H$8:$H$1006,MATCH('Underlag HB'!A706,'5. Registrere Transaksjoner'!$B$8:$B$1006,0))</f>
        <v>0</v>
      </c>
      <c r="J706" s="72"/>
      <c r="K706" s="72"/>
    </row>
    <row r="707" spans="1:11" x14ac:dyDescent="0.25">
      <c r="A707" s="116">
        <f>'5. Registrere Transaksjoner'!B713</f>
        <v>706</v>
      </c>
      <c r="B707" s="72">
        <f>INDEX('5. Registrere Transaksjoner'!$I$8:$I$1006,MATCH('Underlag HB'!A707,'5. Registrere Transaksjoner'!$B$8:$B$1006))</f>
        <v>0</v>
      </c>
      <c r="C707" s="72">
        <f>INDEX('5. Registrere Transaksjoner'!$Q$8:$Q$1006,MATCH('Underlag HB'!A707,'5. Registrere Transaksjoner'!$B$8:$B$1006))</f>
        <v>0</v>
      </c>
      <c r="D707" s="307">
        <f>INDEX('5. Registrere Transaksjoner'!$D$8:$D$1006,MATCH('Underlag HB'!A707,'5. Registrere Transaksjoner'!$B$8:$B$1006))</f>
        <v>0</v>
      </c>
      <c r="E707" s="72" t="str">
        <f>IFERROR(INDEX(Kontoplan!$E$6:$E$1048576,MATCH(B707,Kontoplan!$D$6:$D$125,0)),"")</f>
        <v/>
      </c>
      <c r="F707" s="308">
        <f>INDEX('5. Registrere Transaksjoner'!$E$8:$E$1006,MATCH('Underlag HB'!A707,'5. Registrere Transaksjoner'!$B$8:$B$1006,0))</f>
        <v>0</v>
      </c>
      <c r="G707" s="72">
        <f>INDEX('5. Registrere Transaksjoner'!$F$8:$F$1006,MATCH('Underlag HB'!A707,'5. Registrere Transaksjoner'!$B$8:$B$1006,0))</f>
        <v>0</v>
      </c>
      <c r="H707" s="309" t="str">
        <f t="shared" ref="H707:H770" si="11">IF(I707=0,"",I707)</f>
        <v/>
      </c>
      <c r="I707" s="310">
        <f>INDEX('5. Registrere Transaksjoner'!$H$8:$H$1006,MATCH('Underlag HB'!A707,'5. Registrere Transaksjoner'!$B$8:$B$1006,0))</f>
        <v>0</v>
      </c>
      <c r="J707" s="72"/>
      <c r="K707" s="72"/>
    </row>
    <row r="708" spans="1:11" x14ac:dyDescent="0.25">
      <c r="A708" s="116">
        <f>'5. Registrere Transaksjoner'!B714</f>
        <v>707</v>
      </c>
      <c r="B708" s="72">
        <f>INDEX('5. Registrere Transaksjoner'!$I$8:$I$1006,MATCH('Underlag HB'!A708,'5. Registrere Transaksjoner'!$B$8:$B$1006))</f>
        <v>0</v>
      </c>
      <c r="C708" s="72">
        <f>INDEX('5. Registrere Transaksjoner'!$Q$8:$Q$1006,MATCH('Underlag HB'!A708,'5. Registrere Transaksjoner'!$B$8:$B$1006))</f>
        <v>0</v>
      </c>
      <c r="D708" s="307">
        <f>INDEX('5. Registrere Transaksjoner'!$D$8:$D$1006,MATCH('Underlag HB'!A708,'5. Registrere Transaksjoner'!$B$8:$B$1006))</f>
        <v>0</v>
      </c>
      <c r="E708" s="72" t="str">
        <f>IFERROR(INDEX(Kontoplan!$E$6:$E$1048576,MATCH(B708,Kontoplan!$D$6:$D$125,0)),"")</f>
        <v/>
      </c>
      <c r="F708" s="308">
        <f>INDEX('5. Registrere Transaksjoner'!$E$8:$E$1006,MATCH('Underlag HB'!A708,'5. Registrere Transaksjoner'!$B$8:$B$1006,0))</f>
        <v>0</v>
      </c>
      <c r="G708" s="72">
        <f>INDEX('5. Registrere Transaksjoner'!$F$8:$F$1006,MATCH('Underlag HB'!A708,'5. Registrere Transaksjoner'!$B$8:$B$1006,0))</f>
        <v>0</v>
      </c>
      <c r="H708" s="309" t="str">
        <f t="shared" si="11"/>
        <v/>
      </c>
      <c r="I708" s="310">
        <f>INDEX('5. Registrere Transaksjoner'!$H$8:$H$1006,MATCH('Underlag HB'!A708,'5. Registrere Transaksjoner'!$B$8:$B$1006,0))</f>
        <v>0</v>
      </c>
      <c r="J708" s="72"/>
      <c r="K708" s="72"/>
    </row>
    <row r="709" spans="1:11" x14ac:dyDescent="0.25">
      <c r="A709" s="116">
        <f>'5. Registrere Transaksjoner'!B715</f>
        <v>708</v>
      </c>
      <c r="B709" s="72">
        <f>INDEX('5. Registrere Transaksjoner'!$I$8:$I$1006,MATCH('Underlag HB'!A709,'5. Registrere Transaksjoner'!$B$8:$B$1006))</f>
        <v>0</v>
      </c>
      <c r="C709" s="72">
        <f>INDEX('5. Registrere Transaksjoner'!$Q$8:$Q$1006,MATCH('Underlag HB'!A709,'5. Registrere Transaksjoner'!$B$8:$B$1006))</f>
        <v>0</v>
      </c>
      <c r="D709" s="307">
        <f>INDEX('5. Registrere Transaksjoner'!$D$8:$D$1006,MATCH('Underlag HB'!A709,'5. Registrere Transaksjoner'!$B$8:$B$1006))</f>
        <v>0</v>
      </c>
      <c r="E709" s="72" t="str">
        <f>IFERROR(INDEX(Kontoplan!$E$6:$E$1048576,MATCH(B709,Kontoplan!$D$6:$D$125,0)),"")</f>
        <v/>
      </c>
      <c r="F709" s="308">
        <f>INDEX('5. Registrere Transaksjoner'!$E$8:$E$1006,MATCH('Underlag HB'!A709,'5. Registrere Transaksjoner'!$B$8:$B$1006,0))</f>
        <v>0</v>
      </c>
      <c r="G709" s="72">
        <f>INDEX('5. Registrere Transaksjoner'!$F$8:$F$1006,MATCH('Underlag HB'!A709,'5. Registrere Transaksjoner'!$B$8:$B$1006,0))</f>
        <v>0</v>
      </c>
      <c r="H709" s="309" t="str">
        <f t="shared" si="11"/>
        <v/>
      </c>
      <c r="I709" s="310">
        <f>INDEX('5. Registrere Transaksjoner'!$H$8:$H$1006,MATCH('Underlag HB'!A709,'5. Registrere Transaksjoner'!$B$8:$B$1006,0))</f>
        <v>0</v>
      </c>
      <c r="J709" s="72"/>
      <c r="K709" s="72"/>
    </row>
    <row r="710" spans="1:11" x14ac:dyDescent="0.25">
      <c r="A710" s="116">
        <f>'5. Registrere Transaksjoner'!B716</f>
        <v>709</v>
      </c>
      <c r="B710" s="72">
        <f>INDEX('5. Registrere Transaksjoner'!$I$8:$I$1006,MATCH('Underlag HB'!A710,'5. Registrere Transaksjoner'!$B$8:$B$1006))</f>
        <v>0</v>
      </c>
      <c r="C710" s="72">
        <f>INDEX('5. Registrere Transaksjoner'!$Q$8:$Q$1006,MATCH('Underlag HB'!A710,'5. Registrere Transaksjoner'!$B$8:$B$1006))</f>
        <v>0</v>
      </c>
      <c r="D710" s="307">
        <f>INDEX('5. Registrere Transaksjoner'!$D$8:$D$1006,MATCH('Underlag HB'!A710,'5. Registrere Transaksjoner'!$B$8:$B$1006))</f>
        <v>0</v>
      </c>
      <c r="E710" s="72" t="str">
        <f>IFERROR(INDEX(Kontoplan!$E$6:$E$1048576,MATCH(B710,Kontoplan!$D$6:$D$125,0)),"")</f>
        <v/>
      </c>
      <c r="F710" s="308">
        <f>INDEX('5. Registrere Transaksjoner'!$E$8:$E$1006,MATCH('Underlag HB'!A710,'5. Registrere Transaksjoner'!$B$8:$B$1006,0))</f>
        <v>0</v>
      </c>
      <c r="G710" s="72">
        <f>INDEX('5. Registrere Transaksjoner'!$F$8:$F$1006,MATCH('Underlag HB'!A710,'5. Registrere Transaksjoner'!$B$8:$B$1006,0))</f>
        <v>0</v>
      </c>
      <c r="H710" s="309" t="str">
        <f t="shared" si="11"/>
        <v/>
      </c>
      <c r="I710" s="310">
        <f>INDEX('5. Registrere Transaksjoner'!$H$8:$H$1006,MATCH('Underlag HB'!A710,'5. Registrere Transaksjoner'!$B$8:$B$1006,0))</f>
        <v>0</v>
      </c>
      <c r="J710" s="72"/>
      <c r="K710" s="72"/>
    </row>
    <row r="711" spans="1:11" x14ac:dyDescent="0.25">
      <c r="A711" s="116">
        <f>'5. Registrere Transaksjoner'!B717</f>
        <v>710</v>
      </c>
      <c r="B711" s="72">
        <f>INDEX('5. Registrere Transaksjoner'!$I$8:$I$1006,MATCH('Underlag HB'!A711,'5. Registrere Transaksjoner'!$B$8:$B$1006))</f>
        <v>0</v>
      </c>
      <c r="C711" s="72">
        <f>INDEX('5. Registrere Transaksjoner'!$Q$8:$Q$1006,MATCH('Underlag HB'!A711,'5. Registrere Transaksjoner'!$B$8:$B$1006))</f>
        <v>0</v>
      </c>
      <c r="D711" s="307">
        <f>INDEX('5. Registrere Transaksjoner'!$D$8:$D$1006,MATCH('Underlag HB'!A711,'5. Registrere Transaksjoner'!$B$8:$B$1006))</f>
        <v>0</v>
      </c>
      <c r="E711" s="72" t="str">
        <f>IFERROR(INDEX(Kontoplan!$E$6:$E$1048576,MATCH(B711,Kontoplan!$D$6:$D$125,0)),"")</f>
        <v/>
      </c>
      <c r="F711" s="308">
        <f>INDEX('5. Registrere Transaksjoner'!$E$8:$E$1006,MATCH('Underlag HB'!A711,'5. Registrere Transaksjoner'!$B$8:$B$1006,0))</f>
        <v>0</v>
      </c>
      <c r="G711" s="72">
        <f>INDEX('5. Registrere Transaksjoner'!$F$8:$F$1006,MATCH('Underlag HB'!A711,'5. Registrere Transaksjoner'!$B$8:$B$1006,0))</f>
        <v>0</v>
      </c>
      <c r="H711" s="309" t="str">
        <f t="shared" si="11"/>
        <v/>
      </c>
      <c r="I711" s="310">
        <f>INDEX('5. Registrere Transaksjoner'!$H$8:$H$1006,MATCH('Underlag HB'!A711,'5. Registrere Transaksjoner'!$B$8:$B$1006,0))</f>
        <v>0</v>
      </c>
      <c r="J711" s="72"/>
      <c r="K711" s="72"/>
    </row>
    <row r="712" spans="1:11" x14ac:dyDescent="0.25">
      <c r="A712" s="116">
        <f>'5. Registrere Transaksjoner'!B718</f>
        <v>711</v>
      </c>
      <c r="B712" s="72">
        <f>INDEX('5. Registrere Transaksjoner'!$I$8:$I$1006,MATCH('Underlag HB'!A712,'5. Registrere Transaksjoner'!$B$8:$B$1006))</f>
        <v>0</v>
      </c>
      <c r="C712" s="72">
        <f>INDEX('5. Registrere Transaksjoner'!$Q$8:$Q$1006,MATCH('Underlag HB'!A712,'5. Registrere Transaksjoner'!$B$8:$B$1006))</f>
        <v>0</v>
      </c>
      <c r="D712" s="307">
        <f>INDEX('5. Registrere Transaksjoner'!$D$8:$D$1006,MATCH('Underlag HB'!A712,'5. Registrere Transaksjoner'!$B$8:$B$1006))</f>
        <v>0</v>
      </c>
      <c r="E712" s="72" t="str">
        <f>IFERROR(INDEX(Kontoplan!$E$6:$E$1048576,MATCH(B712,Kontoplan!$D$6:$D$125,0)),"")</f>
        <v/>
      </c>
      <c r="F712" s="308">
        <f>INDEX('5. Registrere Transaksjoner'!$E$8:$E$1006,MATCH('Underlag HB'!A712,'5. Registrere Transaksjoner'!$B$8:$B$1006,0))</f>
        <v>0</v>
      </c>
      <c r="G712" s="72">
        <f>INDEX('5. Registrere Transaksjoner'!$F$8:$F$1006,MATCH('Underlag HB'!A712,'5. Registrere Transaksjoner'!$B$8:$B$1006,0))</f>
        <v>0</v>
      </c>
      <c r="H712" s="309" t="str">
        <f t="shared" si="11"/>
        <v/>
      </c>
      <c r="I712" s="310">
        <f>INDEX('5. Registrere Transaksjoner'!$H$8:$H$1006,MATCH('Underlag HB'!A712,'5. Registrere Transaksjoner'!$B$8:$B$1006,0))</f>
        <v>0</v>
      </c>
      <c r="J712" s="72"/>
      <c r="K712" s="72"/>
    </row>
    <row r="713" spans="1:11" x14ac:dyDescent="0.25">
      <c r="A713" s="116">
        <f>'5. Registrere Transaksjoner'!B719</f>
        <v>712</v>
      </c>
      <c r="B713" s="72">
        <f>INDEX('5. Registrere Transaksjoner'!$I$8:$I$1006,MATCH('Underlag HB'!A713,'5. Registrere Transaksjoner'!$B$8:$B$1006))</f>
        <v>0</v>
      </c>
      <c r="C713" s="72">
        <f>INDEX('5. Registrere Transaksjoner'!$Q$8:$Q$1006,MATCH('Underlag HB'!A713,'5. Registrere Transaksjoner'!$B$8:$B$1006))</f>
        <v>0</v>
      </c>
      <c r="D713" s="307">
        <f>INDEX('5. Registrere Transaksjoner'!$D$8:$D$1006,MATCH('Underlag HB'!A713,'5. Registrere Transaksjoner'!$B$8:$B$1006))</f>
        <v>0</v>
      </c>
      <c r="E713" s="72" t="str">
        <f>IFERROR(INDEX(Kontoplan!$E$6:$E$1048576,MATCH(B713,Kontoplan!$D$6:$D$125,0)),"")</f>
        <v/>
      </c>
      <c r="F713" s="308">
        <f>INDEX('5. Registrere Transaksjoner'!$E$8:$E$1006,MATCH('Underlag HB'!A713,'5. Registrere Transaksjoner'!$B$8:$B$1006,0))</f>
        <v>0</v>
      </c>
      <c r="G713" s="72">
        <f>INDEX('5. Registrere Transaksjoner'!$F$8:$F$1006,MATCH('Underlag HB'!A713,'5. Registrere Transaksjoner'!$B$8:$B$1006,0))</f>
        <v>0</v>
      </c>
      <c r="H713" s="309" t="str">
        <f t="shared" si="11"/>
        <v/>
      </c>
      <c r="I713" s="310">
        <f>INDEX('5. Registrere Transaksjoner'!$H$8:$H$1006,MATCH('Underlag HB'!A713,'5. Registrere Transaksjoner'!$B$8:$B$1006,0))</f>
        <v>0</v>
      </c>
      <c r="J713" s="72"/>
      <c r="K713" s="72"/>
    </row>
    <row r="714" spans="1:11" x14ac:dyDescent="0.25">
      <c r="A714" s="116">
        <f>'5. Registrere Transaksjoner'!B720</f>
        <v>713</v>
      </c>
      <c r="B714" s="72">
        <f>INDEX('5. Registrere Transaksjoner'!$I$8:$I$1006,MATCH('Underlag HB'!A714,'5. Registrere Transaksjoner'!$B$8:$B$1006))</f>
        <v>0</v>
      </c>
      <c r="C714" s="72">
        <f>INDEX('5. Registrere Transaksjoner'!$Q$8:$Q$1006,MATCH('Underlag HB'!A714,'5. Registrere Transaksjoner'!$B$8:$B$1006))</f>
        <v>0</v>
      </c>
      <c r="D714" s="307">
        <f>INDEX('5. Registrere Transaksjoner'!$D$8:$D$1006,MATCH('Underlag HB'!A714,'5. Registrere Transaksjoner'!$B$8:$B$1006))</f>
        <v>0</v>
      </c>
      <c r="E714" s="72" t="str">
        <f>IFERROR(INDEX(Kontoplan!$E$6:$E$1048576,MATCH(B714,Kontoplan!$D$6:$D$125,0)),"")</f>
        <v/>
      </c>
      <c r="F714" s="308">
        <f>INDEX('5. Registrere Transaksjoner'!$E$8:$E$1006,MATCH('Underlag HB'!A714,'5. Registrere Transaksjoner'!$B$8:$B$1006,0))</f>
        <v>0</v>
      </c>
      <c r="G714" s="72">
        <f>INDEX('5. Registrere Transaksjoner'!$F$8:$F$1006,MATCH('Underlag HB'!A714,'5. Registrere Transaksjoner'!$B$8:$B$1006,0))</f>
        <v>0</v>
      </c>
      <c r="H714" s="309" t="str">
        <f t="shared" si="11"/>
        <v/>
      </c>
      <c r="I714" s="310">
        <f>INDEX('5. Registrere Transaksjoner'!$H$8:$H$1006,MATCH('Underlag HB'!A714,'5. Registrere Transaksjoner'!$B$8:$B$1006,0))</f>
        <v>0</v>
      </c>
      <c r="J714" s="72"/>
      <c r="K714" s="72"/>
    </row>
    <row r="715" spans="1:11" x14ac:dyDescent="0.25">
      <c r="A715" s="116">
        <f>'5. Registrere Transaksjoner'!B721</f>
        <v>714</v>
      </c>
      <c r="B715" s="72">
        <f>INDEX('5. Registrere Transaksjoner'!$I$8:$I$1006,MATCH('Underlag HB'!A715,'5. Registrere Transaksjoner'!$B$8:$B$1006))</f>
        <v>0</v>
      </c>
      <c r="C715" s="72">
        <f>INDEX('5. Registrere Transaksjoner'!$Q$8:$Q$1006,MATCH('Underlag HB'!A715,'5. Registrere Transaksjoner'!$B$8:$B$1006))</f>
        <v>0</v>
      </c>
      <c r="D715" s="307">
        <f>INDEX('5. Registrere Transaksjoner'!$D$8:$D$1006,MATCH('Underlag HB'!A715,'5. Registrere Transaksjoner'!$B$8:$B$1006))</f>
        <v>0</v>
      </c>
      <c r="E715" s="72" t="str">
        <f>IFERROR(INDEX(Kontoplan!$E$6:$E$1048576,MATCH(B715,Kontoplan!$D$6:$D$125,0)),"")</f>
        <v/>
      </c>
      <c r="F715" s="308">
        <f>INDEX('5. Registrere Transaksjoner'!$E$8:$E$1006,MATCH('Underlag HB'!A715,'5. Registrere Transaksjoner'!$B$8:$B$1006,0))</f>
        <v>0</v>
      </c>
      <c r="G715" s="72">
        <f>INDEX('5. Registrere Transaksjoner'!$F$8:$F$1006,MATCH('Underlag HB'!A715,'5. Registrere Transaksjoner'!$B$8:$B$1006,0))</f>
        <v>0</v>
      </c>
      <c r="H715" s="309" t="str">
        <f t="shared" si="11"/>
        <v/>
      </c>
      <c r="I715" s="310">
        <f>INDEX('5. Registrere Transaksjoner'!$H$8:$H$1006,MATCH('Underlag HB'!A715,'5. Registrere Transaksjoner'!$B$8:$B$1006,0))</f>
        <v>0</v>
      </c>
      <c r="J715" s="72"/>
      <c r="K715" s="72"/>
    </row>
    <row r="716" spans="1:11" x14ac:dyDescent="0.25">
      <c r="A716" s="116">
        <f>'5. Registrere Transaksjoner'!B722</f>
        <v>715</v>
      </c>
      <c r="B716" s="72">
        <f>INDEX('5. Registrere Transaksjoner'!$I$8:$I$1006,MATCH('Underlag HB'!A716,'5. Registrere Transaksjoner'!$B$8:$B$1006))</f>
        <v>0</v>
      </c>
      <c r="C716" s="72">
        <f>INDEX('5. Registrere Transaksjoner'!$Q$8:$Q$1006,MATCH('Underlag HB'!A716,'5. Registrere Transaksjoner'!$B$8:$B$1006))</f>
        <v>0</v>
      </c>
      <c r="D716" s="307">
        <f>INDEX('5. Registrere Transaksjoner'!$D$8:$D$1006,MATCH('Underlag HB'!A716,'5. Registrere Transaksjoner'!$B$8:$B$1006))</f>
        <v>0</v>
      </c>
      <c r="E716" s="72" t="str">
        <f>IFERROR(INDEX(Kontoplan!$E$6:$E$1048576,MATCH(B716,Kontoplan!$D$6:$D$125,0)),"")</f>
        <v/>
      </c>
      <c r="F716" s="308">
        <f>INDEX('5. Registrere Transaksjoner'!$E$8:$E$1006,MATCH('Underlag HB'!A716,'5. Registrere Transaksjoner'!$B$8:$B$1006,0))</f>
        <v>0</v>
      </c>
      <c r="G716" s="72">
        <f>INDEX('5. Registrere Transaksjoner'!$F$8:$F$1006,MATCH('Underlag HB'!A716,'5. Registrere Transaksjoner'!$B$8:$B$1006,0))</f>
        <v>0</v>
      </c>
      <c r="H716" s="309" t="str">
        <f t="shared" si="11"/>
        <v/>
      </c>
      <c r="I716" s="310">
        <f>INDEX('5. Registrere Transaksjoner'!$H$8:$H$1006,MATCH('Underlag HB'!A716,'5. Registrere Transaksjoner'!$B$8:$B$1006,0))</f>
        <v>0</v>
      </c>
      <c r="J716" s="72"/>
      <c r="K716" s="72"/>
    </row>
    <row r="717" spans="1:11" x14ac:dyDescent="0.25">
      <c r="A717" s="116">
        <f>'5. Registrere Transaksjoner'!B723</f>
        <v>716</v>
      </c>
      <c r="B717" s="72">
        <f>INDEX('5. Registrere Transaksjoner'!$I$8:$I$1006,MATCH('Underlag HB'!A717,'5. Registrere Transaksjoner'!$B$8:$B$1006))</f>
        <v>0</v>
      </c>
      <c r="C717" s="72">
        <f>INDEX('5. Registrere Transaksjoner'!$Q$8:$Q$1006,MATCH('Underlag HB'!A717,'5. Registrere Transaksjoner'!$B$8:$B$1006))</f>
        <v>0</v>
      </c>
      <c r="D717" s="307">
        <f>INDEX('5. Registrere Transaksjoner'!$D$8:$D$1006,MATCH('Underlag HB'!A717,'5. Registrere Transaksjoner'!$B$8:$B$1006))</f>
        <v>0</v>
      </c>
      <c r="E717" s="72" t="str">
        <f>IFERROR(INDEX(Kontoplan!$E$6:$E$1048576,MATCH(B717,Kontoplan!$D$6:$D$125,0)),"")</f>
        <v/>
      </c>
      <c r="F717" s="308">
        <f>INDEX('5. Registrere Transaksjoner'!$E$8:$E$1006,MATCH('Underlag HB'!A717,'5. Registrere Transaksjoner'!$B$8:$B$1006,0))</f>
        <v>0</v>
      </c>
      <c r="G717" s="72">
        <f>INDEX('5. Registrere Transaksjoner'!$F$8:$F$1006,MATCH('Underlag HB'!A717,'5. Registrere Transaksjoner'!$B$8:$B$1006,0))</f>
        <v>0</v>
      </c>
      <c r="H717" s="309" t="str">
        <f t="shared" si="11"/>
        <v/>
      </c>
      <c r="I717" s="310">
        <f>INDEX('5. Registrere Transaksjoner'!$H$8:$H$1006,MATCH('Underlag HB'!A717,'5. Registrere Transaksjoner'!$B$8:$B$1006,0))</f>
        <v>0</v>
      </c>
      <c r="J717" s="72"/>
      <c r="K717" s="72"/>
    </row>
    <row r="718" spans="1:11" x14ac:dyDescent="0.25">
      <c r="A718" s="116">
        <f>'5. Registrere Transaksjoner'!B724</f>
        <v>717</v>
      </c>
      <c r="B718" s="72">
        <f>INDEX('5. Registrere Transaksjoner'!$I$8:$I$1006,MATCH('Underlag HB'!A718,'5. Registrere Transaksjoner'!$B$8:$B$1006))</f>
        <v>0</v>
      </c>
      <c r="C718" s="72">
        <f>INDEX('5. Registrere Transaksjoner'!$Q$8:$Q$1006,MATCH('Underlag HB'!A718,'5. Registrere Transaksjoner'!$B$8:$B$1006))</f>
        <v>0</v>
      </c>
      <c r="D718" s="307">
        <f>INDEX('5. Registrere Transaksjoner'!$D$8:$D$1006,MATCH('Underlag HB'!A718,'5. Registrere Transaksjoner'!$B$8:$B$1006))</f>
        <v>0</v>
      </c>
      <c r="E718" s="72" t="str">
        <f>IFERROR(INDEX(Kontoplan!$E$6:$E$1048576,MATCH(B718,Kontoplan!$D$6:$D$125,0)),"")</f>
        <v/>
      </c>
      <c r="F718" s="308">
        <f>INDEX('5. Registrere Transaksjoner'!$E$8:$E$1006,MATCH('Underlag HB'!A718,'5. Registrere Transaksjoner'!$B$8:$B$1006,0))</f>
        <v>0</v>
      </c>
      <c r="G718" s="72">
        <f>INDEX('5. Registrere Transaksjoner'!$F$8:$F$1006,MATCH('Underlag HB'!A718,'5. Registrere Transaksjoner'!$B$8:$B$1006,0))</f>
        <v>0</v>
      </c>
      <c r="H718" s="309" t="str">
        <f t="shared" si="11"/>
        <v/>
      </c>
      <c r="I718" s="310">
        <f>INDEX('5. Registrere Transaksjoner'!$H$8:$H$1006,MATCH('Underlag HB'!A718,'5. Registrere Transaksjoner'!$B$8:$B$1006,0))</f>
        <v>0</v>
      </c>
      <c r="J718" s="72"/>
      <c r="K718" s="72"/>
    </row>
    <row r="719" spans="1:11" x14ac:dyDescent="0.25">
      <c r="A719" s="116">
        <f>'5. Registrere Transaksjoner'!B725</f>
        <v>718</v>
      </c>
      <c r="B719" s="72">
        <f>INDEX('5. Registrere Transaksjoner'!$I$8:$I$1006,MATCH('Underlag HB'!A719,'5. Registrere Transaksjoner'!$B$8:$B$1006))</f>
        <v>0</v>
      </c>
      <c r="C719" s="72">
        <f>INDEX('5. Registrere Transaksjoner'!$Q$8:$Q$1006,MATCH('Underlag HB'!A719,'5. Registrere Transaksjoner'!$B$8:$B$1006))</f>
        <v>0</v>
      </c>
      <c r="D719" s="307">
        <f>INDEX('5. Registrere Transaksjoner'!$D$8:$D$1006,MATCH('Underlag HB'!A719,'5. Registrere Transaksjoner'!$B$8:$B$1006))</f>
        <v>0</v>
      </c>
      <c r="E719" s="72" t="str">
        <f>IFERROR(INDEX(Kontoplan!$E$6:$E$1048576,MATCH(B719,Kontoplan!$D$6:$D$125,0)),"")</f>
        <v/>
      </c>
      <c r="F719" s="308">
        <f>INDEX('5. Registrere Transaksjoner'!$E$8:$E$1006,MATCH('Underlag HB'!A719,'5. Registrere Transaksjoner'!$B$8:$B$1006,0))</f>
        <v>0</v>
      </c>
      <c r="G719" s="72">
        <f>INDEX('5. Registrere Transaksjoner'!$F$8:$F$1006,MATCH('Underlag HB'!A719,'5. Registrere Transaksjoner'!$B$8:$B$1006,0))</f>
        <v>0</v>
      </c>
      <c r="H719" s="309" t="str">
        <f t="shared" si="11"/>
        <v/>
      </c>
      <c r="I719" s="310">
        <f>INDEX('5. Registrere Transaksjoner'!$H$8:$H$1006,MATCH('Underlag HB'!A719,'5. Registrere Transaksjoner'!$B$8:$B$1006,0))</f>
        <v>0</v>
      </c>
      <c r="J719" s="72"/>
      <c r="K719" s="72"/>
    </row>
    <row r="720" spans="1:11" x14ac:dyDescent="0.25">
      <c r="A720" s="116">
        <f>'5. Registrere Transaksjoner'!B726</f>
        <v>719</v>
      </c>
      <c r="B720" s="72">
        <f>INDEX('5. Registrere Transaksjoner'!$I$8:$I$1006,MATCH('Underlag HB'!A720,'5. Registrere Transaksjoner'!$B$8:$B$1006))</f>
        <v>0</v>
      </c>
      <c r="C720" s="72">
        <f>INDEX('5. Registrere Transaksjoner'!$Q$8:$Q$1006,MATCH('Underlag HB'!A720,'5. Registrere Transaksjoner'!$B$8:$B$1006))</f>
        <v>0</v>
      </c>
      <c r="D720" s="307">
        <f>INDEX('5. Registrere Transaksjoner'!$D$8:$D$1006,MATCH('Underlag HB'!A720,'5. Registrere Transaksjoner'!$B$8:$B$1006))</f>
        <v>0</v>
      </c>
      <c r="E720" s="72" t="str">
        <f>IFERROR(INDEX(Kontoplan!$E$6:$E$1048576,MATCH(B720,Kontoplan!$D$6:$D$125,0)),"")</f>
        <v/>
      </c>
      <c r="F720" s="308">
        <f>INDEX('5. Registrere Transaksjoner'!$E$8:$E$1006,MATCH('Underlag HB'!A720,'5. Registrere Transaksjoner'!$B$8:$B$1006,0))</f>
        <v>0</v>
      </c>
      <c r="G720" s="72">
        <f>INDEX('5. Registrere Transaksjoner'!$F$8:$F$1006,MATCH('Underlag HB'!A720,'5. Registrere Transaksjoner'!$B$8:$B$1006,0))</f>
        <v>0</v>
      </c>
      <c r="H720" s="309" t="str">
        <f t="shared" si="11"/>
        <v/>
      </c>
      <c r="I720" s="310">
        <f>INDEX('5. Registrere Transaksjoner'!$H$8:$H$1006,MATCH('Underlag HB'!A720,'5. Registrere Transaksjoner'!$B$8:$B$1006,0))</f>
        <v>0</v>
      </c>
      <c r="J720" s="72"/>
      <c r="K720" s="72"/>
    </row>
    <row r="721" spans="1:11" x14ac:dyDescent="0.25">
      <c r="A721" s="116">
        <f>'5. Registrere Transaksjoner'!B727</f>
        <v>720</v>
      </c>
      <c r="B721" s="72">
        <f>INDEX('5. Registrere Transaksjoner'!$I$8:$I$1006,MATCH('Underlag HB'!A721,'5. Registrere Transaksjoner'!$B$8:$B$1006))</f>
        <v>0</v>
      </c>
      <c r="C721" s="72">
        <f>INDEX('5. Registrere Transaksjoner'!$Q$8:$Q$1006,MATCH('Underlag HB'!A721,'5. Registrere Transaksjoner'!$B$8:$B$1006))</f>
        <v>0</v>
      </c>
      <c r="D721" s="307">
        <f>INDEX('5. Registrere Transaksjoner'!$D$8:$D$1006,MATCH('Underlag HB'!A721,'5. Registrere Transaksjoner'!$B$8:$B$1006))</f>
        <v>0</v>
      </c>
      <c r="E721" s="72" t="str">
        <f>IFERROR(INDEX(Kontoplan!$E$6:$E$1048576,MATCH(B721,Kontoplan!$D$6:$D$125,0)),"")</f>
        <v/>
      </c>
      <c r="F721" s="308">
        <f>INDEX('5. Registrere Transaksjoner'!$E$8:$E$1006,MATCH('Underlag HB'!A721,'5. Registrere Transaksjoner'!$B$8:$B$1006,0))</f>
        <v>0</v>
      </c>
      <c r="G721" s="72">
        <f>INDEX('5. Registrere Transaksjoner'!$F$8:$F$1006,MATCH('Underlag HB'!A721,'5. Registrere Transaksjoner'!$B$8:$B$1006,0))</f>
        <v>0</v>
      </c>
      <c r="H721" s="309" t="str">
        <f t="shared" si="11"/>
        <v/>
      </c>
      <c r="I721" s="310">
        <f>INDEX('5. Registrere Transaksjoner'!$H$8:$H$1006,MATCH('Underlag HB'!A721,'5. Registrere Transaksjoner'!$B$8:$B$1006,0))</f>
        <v>0</v>
      </c>
      <c r="J721" s="72"/>
      <c r="K721" s="72"/>
    </row>
    <row r="722" spans="1:11" x14ac:dyDescent="0.25">
      <c r="A722" s="116">
        <f>'5. Registrere Transaksjoner'!B728</f>
        <v>721</v>
      </c>
      <c r="B722" s="72">
        <f>INDEX('5. Registrere Transaksjoner'!$I$8:$I$1006,MATCH('Underlag HB'!A722,'5. Registrere Transaksjoner'!$B$8:$B$1006))</f>
        <v>0</v>
      </c>
      <c r="C722" s="72">
        <f>INDEX('5. Registrere Transaksjoner'!$Q$8:$Q$1006,MATCH('Underlag HB'!A722,'5. Registrere Transaksjoner'!$B$8:$B$1006))</f>
        <v>0</v>
      </c>
      <c r="D722" s="307">
        <f>INDEX('5. Registrere Transaksjoner'!$D$8:$D$1006,MATCH('Underlag HB'!A722,'5. Registrere Transaksjoner'!$B$8:$B$1006))</f>
        <v>0</v>
      </c>
      <c r="E722" s="72" t="str">
        <f>IFERROR(INDEX(Kontoplan!$E$6:$E$1048576,MATCH(B722,Kontoplan!$D$6:$D$125,0)),"")</f>
        <v/>
      </c>
      <c r="F722" s="308">
        <f>INDEX('5. Registrere Transaksjoner'!$E$8:$E$1006,MATCH('Underlag HB'!A722,'5. Registrere Transaksjoner'!$B$8:$B$1006,0))</f>
        <v>0</v>
      </c>
      <c r="G722" s="72">
        <f>INDEX('5. Registrere Transaksjoner'!$F$8:$F$1006,MATCH('Underlag HB'!A722,'5. Registrere Transaksjoner'!$B$8:$B$1006,0))</f>
        <v>0</v>
      </c>
      <c r="H722" s="309" t="str">
        <f t="shared" si="11"/>
        <v/>
      </c>
      <c r="I722" s="310">
        <f>INDEX('5. Registrere Transaksjoner'!$H$8:$H$1006,MATCH('Underlag HB'!A722,'5. Registrere Transaksjoner'!$B$8:$B$1006,0))</f>
        <v>0</v>
      </c>
      <c r="J722" s="72"/>
      <c r="K722" s="72"/>
    </row>
    <row r="723" spans="1:11" x14ac:dyDescent="0.25">
      <c r="A723" s="116">
        <f>'5. Registrere Transaksjoner'!B729</f>
        <v>722</v>
      </c>
      <c r="B723" s="72">
        <f>INDEX('5. Registrere Transaksjoner'!$I$8:$I$1006,MATCH('Underlag HB'!A723,'5. Registrere Transaksjoner'!$B$8:$B$1006))</f>
        <v>0</v>
      </c>
      <c r="C723" s="72">
        <f>INDEX('5. Registrere Transaksjoner'!$Q$8:$Q$1006,MATCH('Underlag HB'!A723,'5. Registrere Transaksjoner'!$B$8:$B$1006))</f>
        <v>0</v>
      </c>
      <c r="D723" s="307">
        <f>INDEX('5. Registrere Transaksjoner'!$D$8:$D$1006,MATCH('Underlag HB'!A723,'5. Registrere Transaksjoner'!$B$8:$B$1006))</f>
        <v>0</v>
      </c>
      <c r="E723" s="72" t="str">
        <f>IFERROR(INDEX(Kontoplan!$E$6:$E$1048576,MATCH(B723,Kontoplan!$D$6:$D$125,0)),"")</f>
        <v/>
      </c>
      <c r="F723" s="308">
        <f>INDEX('5. Registrere Transaksjoner'!$E$8:$E$1006,MATCH('Underlag HB'!A723,'5. Registrere Transaksjoner'!$B$8:$B$1006,0))</f>
        <v>0</v>
      </c>
      <c r="G723" s="72">
        <f>INDEX('5. Registrere Transaksjoner'!$F$8:$F$1006,MATCH('Underlag HB'!A723,'5. Registrere Transaksjoner'!$B$8:$B$1006,0))</f>
        <v>0</v>
      </c>
      <c r="H723" s="309" t="str">
        <f t="shared" si="11"/>
        <v/>
      </c>
      <c r="I723" s="310">
        <f>INDEX('5. Registrere Transaksjoner'!$H$8:$H$1006,MATCH('Underlag HB'!A723,'5. Registrere Transaksjoner'!$B$8:$B$1006,0))</f>
        <v>0</v>
      </c>
      <c r="J723" s="72"/>
      <c r="K723" s="72"/>
    </row>
    <row r="724" spans="1:11" x14ac:dyDescent="0.25">
      <c r="A724" s="116">
        <f>'5. Registrere Transaksjoner'!B730</f>
        <v>723</v>
      </c>
      <c r="B724" s="72">
        <f>INDEX('5. Registrere Transaksjoner'!$I$8:$I$1006,MATCH('Underlag HB'!A724,'5. Registrere Transaksjoner'!$B$8:$B$1006))</f>
        <v>0</v>
      </c>
      <c r="C724" s="72">
        <f>INDEX('5. Registrere Transaksjoner'!$Q$8:$Q$1006,MATCH('Underlag HB'!A724,'5. Registrere Transaksjoner'!$B$8:$B$1006))</f>
        <v>0</v>
      </c>
      <c r="D724" s="307">
        <f>INDEX('5. Registrere Transaksjoner'!$D$8:$D$1006,MATCH('Underlag HB'!A724,'5. Registrere Transaksjoner'!$B$8:$B$1006))</f>
        <v>0</v>
      </c>
      <c r="E724" s="72" t="str">
        <f>IFERROR(INDEX(Kontoplan!$E$6:$E$1048576,MATCH(B724,Kontoplan!$D$6:$D$125,0)),"")</f>
        <v/>
      </c>
      <c r="F724" s="308">
        <f>INDEX('5. Registrere Transaksjoner'!$E$8:$E$1006,MATCH('Underlag HB'!A724,'5. Registrere Transaksjoner'!$B$8:$B$1006,0))</f>
        <v>0</v>
      </c>
      <c r="G724" s="72">
        <f>INDEX('5. Registrere Transaksjoner'!$F$8:$F$1006,MATCH('Underlag HB'!A724,'5. Registrere Transaksjoner'!$B$8:$B$1006,0))</f>
        <v>0</v>
      </c>
      <c r="H724" s="309" t="str">
        <f t="shared" si="11"/>
        <v/>
      </c>
      <c r="I724" s="310">
        <f>INDEX('5. Registrere Transaksjoner'!$H$8:$H$1006,MATCH('Underlag HB'!A724,'5. Registrere Transaksjoner'!$B$8:$B$1006,0))</f>
        <v>0</v>
      </c>
      <c r="J724" s="72"/>
      <c r="K724" s="72"/>
    </row>
    <row r="725" spans="1:11" x14ac:dyDescent="0.25">
      <c r="A725" s="116">
        <f>'5. Registrere Transaksjoner'!B731</f>
        <v>724</v>
      </c>
      <c r="B725" s="72">
        <f>INDEX('5. Registrere Transaksjoner'!$I$8:$I$1006,MATCH('Underlag HB'!A725,'5. Registrere Transaksjoner'!$B$8:$B$1006))</f>
        <v>0</v>
      </c>
      <c r="C725" s="72">
        <f>INDEX('5. Registrere Transaksjoner'!$Q$8:$Q$1006,MATCH('Underlag HB'!A725,'5. Registrere Transaksjoner'!$B$8:$B$1006))</f>
        <v>0</v>
      </c>
      <c r="D725" s="307">
        <f>INDEX('5. Registrere Transaksjoner'!$D$8:$D$1006,MATCH('Underlag HB'!A725,'5. Registrere Transaksjoner'!$B$8:$B$1006))</f>
        <v>0</v>
      </c>
      <c r="E725" s="72" t="str">
        <f>IFERROR(INDEX(Kontoplan!$E$6:$E$1048576,MATCH(B725,Kontoplan!$D$6:$D$125,0)),"")</f>
        <v/>
      </c>
      <c r="F725" s="308">
        <f>INDEX('5. Registrere Transaksjoner'!$E$8:$E$1006,MATCH('Underlag HB'!A725,'5. Registrere Transaksjoner'!$B$8:$B$1006,0))</f>
        <v>0</v>
      </c>
      <c r="G725" s="72">
        <f>INDEX('5. Registrere Transaksjoner'!$F$8:$F$1006,MATCH('Underlag HB'!A725,'5. Registrere Transaksjoner'!$B$8:$B$1006,0))</f>
        <v>0</v>
      </c>
      <c r="H725" s="309" t="str">
        <f t="shared" si="11"/>
        <v/>
      </c>
      <c r="I725" s="310">
        <f>INDEX('5. Registrere Transaksjoner'!$H$8:$H$1006,MATCH('Underlag HB'!A725,'5. Registrere Transaksjoner'!$B$8:$B$1006,0))</f>
        <v>0</v>
      </c>
      <c r="J725" s="72"/>
      <c r="K725" s="72"/>
    </row>
    <row r="726" spans="1:11" x14ac:dyDescent="0.25">
      <c r="A726" s="116">
        <f>'5. Registrere Transaksjoner'!B732</f>
        <v>725</v>
      </c>
      <c r="B726" s="72">
        <f>INDEX('5. Registrere Transaksjoner'!$I$8:$I$1006,MATCH('Underlag HB'!A726,'5. Registrere Transaksjoner'!$B$8:$B$1006))</f>
        <v>0</v>
      </c>
      <c r="C726" s="72">
        <f>INDEX('5. Registrere Transaksjoner'!$Q$8:$Q$1006,MATCH('Underlag HB'!A726,'5. Registrere Transaksjoner'!$B$8:$B$1006))</f>
        <v>0</v>
      </c>
      <c r="D726" s="307">
        <f>INDEX('5. Registrere Transaksjoner'!$D$8:$D$1006,MATCH('Underlag HB'!A726,'5. Registrere Transaksjoner'!$B$8:$B$1006))</f>
        <v>0</v>
      </c>
      <c r="E726" s="72" t="str">
        <f>IFERROR(INDEX(Kontoplan!$E$6:$E$1048576,MATCH(B726,Kontoplan!$D$6:$D$125,0)),"")</f>
        <v/>
      </c>
      <c r="F726" s="308">
        <f>INDEX('5. Registrere Transaksjoner'!$E$8:$E$1006,MATCH('Underlag HB'!A726,'5. Registrere Transaksjoner'!$B$8:$B$1006,0))</f>
        <v>0</v>
      </c>
      <c r="G726" s="72">
        <f>INDEX('5. Registrere Transaksjoner'!$F$8:$F$1006,MATCH('Underlag HB'!A726,'5. Registrere Transaksjoner'!$B$8:$B$1006,0))</f>
        <v>0</v>
      </c>
      <c r="H726" s="309" t="str">
        <f t="shared" si="11"/>
        <v/>
      </c>
      <c r="I726" s="310">
        <f>INDEX('5. Registrere Transaksjoner'!$H$8:$H$1006,MATCH('Underlag HB'!A726,'5. Registrere Transaksjoner'!$B$8:$B$1006,0))</f>
        <v>0</v>
      </c>
      <c r="J726" s="72"/>
      <c r="K726" s="72"/>
    </row>
    <row r="727" spans="1:11" x14ac:dyDescent="0.25">
      <c r="A727" s="116">
        <f>'5. Registrere Transaksjoner'!B733</f>
        <v>726</v>
      </c>
      <c r="B727" s="72">
        <f>INDEX('5. Registrere Transaksjoner'!$I$8:$I$1006,MATCH('Underlag HB'!A727,'5. Registrere Transaksjoner'!$B$8:$B$1006))</f>
        <v>0</v>
      </c>
      <c r="C727" s="72">
        <f>INDEX('5. Registrere Transaksjoner'!$Q$8:$Q$1006,MATCH('Underlag HB'!A727,'5. Registrere Transaksjoner'!$B$8:$B$1006))</f>
        <v>0</v>
      </c>
      <c r="D727" s="307">
        <f>INDEX('5. Registrere Transaksjoner'!$D$8:$D$1006,MATCH('Underlag HB'!A727,'5. Registrere Transaksjoner'!$B$8:$B$1006))</f>
        <v>0</v>
      </c>
      <c r="E727" s="72" t="str">
        <f>IFERROR(INDEX(Kontoplan!$E$6:$E$1048576,MATCH(B727,Kontoplan!$D$6:$D$125,0)),"")</f>
        <v/>
      </c>
      <c r="F727" s="308">
        <f>INDEX('5. Registrere Transaksjoner'!$E$8:$E$1006,MATCH('Underlag HB'!A727,'5. Registrere Transaksjoner'!$B$8:$B$1006,0))</f>
        <v>0</v>
      </c>
      <c r="G727" s="72">
        <f>INDEX('5. Registrere Transaksjoner'!$F$8:$F$1006,MATCH('Underlag HB'!A727,'5. Registrere Transaksjoner'!$B$8:$B$1006,0))</f>
        <v>0</v>
      </c>
      <c r="H727" s="309" t="str">
        <f t="shared" si="11"/>
        <v/>
      </c>
      <c r="I727" s="310">
        <f>INDEX('5. Registrere Transaksjoner'!$H$8:$H$1006,MATCH('Underlag HB'!A727,'5. Registrere Transaksjoner'!$B$8:$B$1006,0))</f>
        <v>0</v>
      </c>
      <c r="J727" s="72"/>
      <c r="K727" s="72"/>
    </row>
    <row r="728" spans="1:11" x14ac:dyDescent="0.25">
      <c r="A728" s="116">
        <f>'5. Registrere Transaksjoner'!B734</f>
        <v>727</v>
      </c>
      <c r="B728" s="72">
        <f>INDEX('5. Registrere Transaksjoner'!$I$8:$I$1006,MATCH('Underlag HB'!A728,'5. Registrere Transaksjoner'!$B$8:$B$1006))</f>
        <v>0</v>
      </c>
      <c r="C728" s="72">
        <f>INDEX('5. Registrere Transaksjoner'!$Q$8:$Q$1006,MATCH('Underlag HB'!A728,'5. Registrere Transaksjoner'!$B$8:$B$1006))</f>
        <v>0</v>
      </c>
      <c r="D728" s="307">
        <f>INDEX('5. Registrere Transaksjoner'!$D$8:$D$1006,MATCH('Underlag HB'!A728,'5. Registrere Transaksjoner'!$B$8:$B$1006))</f>
        <v>0</v>
      </c>
      <c r="E728" s="72" t="str">
        <f>IFERROR(INDEX(Kontoplan!$E$6:$E$1048576,MATCH(B728,Kontoplan!$D$6:$D$125,0)),"")</f>
        <v/>
      </c>
      <c r="F728" s="308">
        <f>INDEX('5. Registrere Transaksjoner'!$E$8:$E$1006,MATCH('Underlag HB'!A728,'5. Registrere Transaksjoner'!$B$8:$B$1006,0))</f>
        <v>0</v>
      </c>
      <c r="G728" s="72">
        <f>INDEX('5. Registrere Transaksjoner'!$F$8:$F$1006,MATCH('Underlag HB'!A728,'5. Registrere Transaksjoner'!$B$8:$B$1006,0))</f>
        <v>0</v>
      </c>
      <c r="H728" s="309" t="str">
        <f t="shared" si="11"/>
        <v/>
      </c>
      <c r="I728" s="310">
        <f>INDEX('5. Registrere Transaksjoner'!$H$8:$H$1006,MATCH('Underlag HB'!A728,'5. Registrere Transaksjoner'!$B$8:$B$1006,0))</f>
        <v>0</v>
      </c>
      <c r="J728" s="72"/>
      <c r="K728" s="72"/>
    </row>
    <row r="729" spans="1:11" x14ac:dyDescent="0.25">
      <c r="A729" s="116">
        <f>'5. Registrere Transaksjoner'!B735</f>
        <v>728</v>
      </c>
      <c r="B729" s="72">
        <f>INDEX('5. Registrere Transaksjoner'!$I$8:$I$1006,MATCH('Underlag HB'!A729,'5. Registrere Transaksjoner'!$B$8:$B$1006))</f>
        <v>0</v>
      </c>
      <c r="C729" s="72">
        <f>INDEX('5. Registrere Transaksjoner'!$Q$8:$Q$1006,MATCH('Underlag HB'!A729,'5. Registrere Transaksjoner'!$B$8:$B$1006))</f>
        <v>0</v>
      </c>
      <c r="D729" s="307">
        <f>INDEX('5. Registrere Transaksjoner'!$D$8:$D$1006,MATCH('Underlag HB'!A729,'5. Registrere Transaksjoner'!$B$8:$B$1006))</f>
        <v>0</v>
      </c>
      <c r="E729" s="72" t="str">
        <f>IFERROR(INDEX(Kontoplan!$E$6:$E$1048576,MATCH(B729,Kontoplan!$D$6:$D$125,0)),"")</f>
        <v/>
      </c>
      <c r="F729" s="308">
        <f>INDEX('5. Registrere Transaksjoner'!$E$8:$E$1006,MATCH('Underlag HB'!A729,'5. Registrere Transaksjoner'!$B$8:$B$1006,0))</f>
        <v>0</v>
      </c>
      <c r="G729" s="72">
        <f>INDEX('5. Registrere Transaksjoner'!$F$8:$F$1006,MATCH('Underlag HB'!A729,'5. Registrere Transaksjoner'!$B$8:$B$1006,0))</f>
        <v>0</v>
      </c>
      <c r="H729" s="309" t="str">
        <f t="shared" si="11"/>
        <v/>
      </c>
      <c r="I729" s="310">
        <f>INDEX('5. Registrere Transaksjoner'!$H$8:$H$1006,MATCH('Underlag HB'!A729,'5. Registrere Transaksjoner'!$B$8:$B$1006,0))</f>
        <v>0</v>
      </c>
      <c r="J729" s="72"/>
      <c r="K729" s="72"/>
    </row>
    <row r="730" spans="1:11" x14ac:dyDescent="0.25">
      <c r="A730" s="116">
        <f>'5. Registrere Transaksjoner'!B736</f>
        <v>729</v>
      </c>
      <c r="B730" s="72">
        <f>INDEX('5. Registrere Transaksjoner'!$I$8:$I$1006,MATCH('Underlag HB'!A730,'5. Registrere Transaksjoner'!$B$8:$B$1006))</f>
        <v>0</v>
      </c>
      <c r="C730" s="72">
        <f>INDEX('5. Registrere Transaksjoner'!$Q$8:$Q$1006,MATCH('Underlag HB'!A730,'5. Registrere Transaksjoner'!$B$8:$B$1006))</f>
        <v>0</v>
      </c>
      <c r="D730" s="307">
        <f>INDEX('5. Registrere Transaksjoner'!$D$8:$D$1006,MATCH('Underlag HB'!A730,'5. Registrere Transaksjoner'!$B$8:$B$1006))</f>
        <v>0</v>
      </c>
      <c r="E730" s="72" t="str">
        <f>IFERROR(INDEX(Kontoplan!$E$6:$E$1048576,MATCH(B730,Kontoplan!$D$6:$D$125,0)),"")</f>
        <v/>
      </c>
      <c r="F730" s="308">
        <f>INDEX('5. Registrere Transaksjoner'!$E$8:$E$1006,MATCH('Underlag HB'!A730,'5. Registrere Transaksjoner'!$B$8:$B$1006,0))</f>
        <v>0</v>
      </c>
      <c r="G730" s="72">
        <f>INDEX('5. Registrere Transaksjoner'!$F$8:$F$1006,MATCH('Underlag HB'!A730,'5. Registrere Transaksjoner'!$B$8:$B$1006,0))</f>
        <v>0</v>
      </c>
      <c r="H730" s="309" t="str">
        <f t="shared" si="11"/>
        <v/>
      </c>
      <c r="I730" s="310">
        <f>INDEX('5. Registrere Transaksjoner'!$H$8:$H$1006,MATCH('Underlag HB'!A730,'5. Registrere Transaksjoner'!$B$8:$B$1006,0))</f>
        <v>0</v>
      </c>
      <c r="J730" s="72"/>
      <c r="K730" s="72"/>
    </row>
    <row r="731" spans="1:11" x14ac:dyDescent="0.25">
      <c r="A731" s="116">
        <f>'5. Registrere Transaksjoner'!B737</f>
        <v>730</v>
      </c>
      <c r="B731" s="72">
        <f>INDEX('5. Registrere Transaksjoner'!$I$8:$I$1006,MATCH('Underlag HB'!A731,'5. Registrere Transaksjoner'!$B$8:$B$1006))</f>
        <v>0</v>
      </c>
      <c r="C731" s="72">
        <f>INDEX('5. Registrere Transaksjoner'!$Q$8:$Q$1006,MATCH('Underlag HB'!A731,'5. Registrere Transaksjoner'!$B$8:$B$1006))</f>
        <v>0</v>
      </c>
      <c r="D731" s="307">
        <f>INDEX('5. Registrere Transaksjoner'!$D$8:$D$1006,MATCH('Underlag HB'!A731,'5. Registrere Transaksjoner'!$B$8:$B$1006))</f>
        <v>0</v>
      </c>
      <c r="E731" s="72" t="str">
        <f>IFERROR(INDEX(Kontoplan!$E$6:$E$1048576,MATCH(B731,Kontoplan!$D$6:$D$125,0)),"")</f>
        <v/>
      </c>
      <c r="F731" s="308">
        <f>INDEX('5. Registrere Transaksjoner'!$E$8:$E$1006,MATCH('Underlag HB'!A731,'5. Registrere Transaksjoner'!$B$8:$B$1006,0))</f>
        <v>0</v>
      </c>
      <c r="G731" s="72">
        <f>INDEX('5. Registrere Transaksjoner'!$F$8:$F$1006,MATCH('Underlag HB'!A731,'5. Registrere Transaksjoner'!$B$8:$B$1006,0))</f>
        <v>0</v>
      </c>
      <c r="H731" s="309" t="str">
        <f t="shared" si="11"/>
        <v/>
      </c>
      <c r="I731" s="310">
        <f>INDEX('5. Registrere Transaksjoner'!$H$8:$H$1006,MATCH('Underlag HB'!A731,'5. Registrere Transaksjoner'!$B$8:$B$1006,0))</f>
        <v>0</v>
      </c>
      <c r="J731" s="72"/>
      <c r="K731" s="72"/>
    </row>
    <row r="732" spans="1:11" x14ac:dyDescent="0.25">
      <c r="A732" s="116">
        <f>'5. Registrere Transaksjoner'!B738</f>
        <v>731</v>
      </c>
      <c r="B732" s="72">
        <f>INDEX('5. Registrere Transaksjoner'!$I$8:$I$1006,MATCH('Underlag HB'!A732,'5. Registrere Transaksjoner'!$B$8:$B$1006))</f>
        <v>0</v>
      </c>
      <c r="C732" s="72">
        <f>INDEX('5. Registrere Transaksjoner'!$Q$8:$Q$1006,MATCH('Underlag HB'!A732,'5. Registrere Transaksjoner'!$B$8:$B$1006))</f>
        <v>0</v>
      </c>
      <c r="D732" s="307">
        <f>INDEX('5. Registrere Transaksjoner'!$D$8:$D$1006,MATCH('Underlag HB'!A732,'5. Registrere Transaksjoner'!$B$8:$B$1006))</f>
        <v>0</v>
      </c>
      <c r="E732" s="72" t="str">
        <f>IFERROR(INDEX(Kontoplan!$E$6:$E$1048576,MATCH(B732,Kontoplan!$D$6:$D$125,0)),"")</f>
        <v/>
      </c>
      <c r="F732" s="308">
        <f>INDEX('5. Registrere Transaksjoner'!$E$8:$E$1006,MATCH('Underlag HB'!A732,'5. Registrere Transaksjoner'!$B$8:$B$1006,0))</f>
        <v>0</v>
      </c>
      <c r="G732" s="72">
        <f>INDEX('5. Registrere Transaksjoner'!$F$8:$F$1006,MATCH('Underlag HB'!A732,'5. Registrere Transaksjoner'!$B$8:$B$1006,0))</f>
        <v>0</v>
      </c>
      <c r="H732" s="309" t="str">
        <f t="shared" si="11"/>
        <v/>
      </c>
      <c r="I732" s="310">
        <f>INDEX('5. Registrere Transaksjoner'!$H$8:$H$1006,MATCH('Underlag HB'!A732,'5. Registrere Transaksjoner'!$B$8:$B$1006,0))</f>
        <v>0</v>
      </c>
      <c r="J732" s="72"/>
      <c r="K732" s="72"/>
    </row>
    <row r="733" spans="1:11" x14ac:dyDescent="0.25">
      <c r="A733" s="116">
        <f>'5. Registrere Transaksjoner'!B739</f>
        <v>732</v>
      </c>
      <c r="B733" s="72">
        <f>INDEX('5. Registrere Transaksjoner'!$I$8:$I$1006,MATCH('Underlag HB'!A733,'5. Registrere Transaksjoner'!$B$8:$B$1006))</f>
        <v>0</v>
      </c>
      <c r="C733" s="72">
        <f>INDEX('5. Registrere Transaksjoner'!$Q$8:$Q$1006,MATCH('Underlag HB'!A733,'5. Registrere Transaksjoner'!$B$8:$B$1006))</f>
        <v>0</v>
      </c>
      <c r="D733" s="307">
        <f>INDEX('5. Registrere Transaksjoner'!$D$8:$D$1006,MATCH('Underlag HB'!A733,'5. Registrere Transaksjoner'!$B$8:$B$1006))</f>
        <v>0</v>
      </c>
      <c r="E733" s="72" t="str">
        <f>IFERROR(INDEX(Kontoplan!$E$6:$E$1048576,MATCH(B733,Kontoplan!$D$6:$D$125,0)),"")</f>
        <v/>
      </c>
      <c r="F733" s="308">
        <f>INDEX('5. Registrere Transaksjoner'!$E$8:$E$1006,MATCH('Underlag HB'!A733,'5. Registrere Transaksjoner'!$B$8:$B$1006,0))</f>
        <v>0</v>
      </c>
      <c r="G733" s="72">
        <f>INDEX('5. Registrere Transaksjoner'!$F$8:$F$1006,MATCH('Underlag HB'!A733,'5. Registrere Transaksjoner'!$B$8:$B$1006,0))</f>
        <v>0</v>
      </c>
      <c r="H733" s="309" t="str">
        <f t="shared" si="11"/>
        <v/>
      </c>
      <c r="I733" s="310">
        <f>INDEX('5. Registrere Transaksjoner'!$H$8:$H$1006,MATCH('Underlag HB'!A733,'5. Registrere Transaksjoner'!$B$8:$B$1006,0))</f>
        <v>0</v>
      </c>
      <c r="J733" s="72"/>
      <c r="K733" s="72"/>
    </row>
    <row r="734" spans="1:11" x14ac:dyDescent="0.25">
      <c r="A734" s="116">
        <f>'5. Registrere Transaksjoner'!B740</f>
        <v>733</v>
      </c>
      <c r="B734" s="72">
        <f>INDEX('5. Registrere Transaksjoner'!$I$8:$I$1006,MATCH('Underlag HB'!A734,'5. Registrere Transaksjoner'!$B$8:$B$1006))</f>
        <v>0</v>
      </c>
      <c r="C734" s="72">
        <f>INDEX('5. Registrere Transaksjoner'!$Q$8:$Q$1006,MATCH('Underlag HB'!A734,'5. Registrere Transaksjoner'!$B$8:$B$1006))</f>
        <v>0</v>
      </c>
      <c r="D734" s="307">
        <f>INDEX('5. Registrere Transaksjoner'!$D$8:$D$1006,MATCH('Underlag HB'!A734,'5. Registrere Transaksjoner'!$B$8:$B$1006))</f>
        <v>0</v>
      </c>
      <c r="E734" s="72" t="str">
        <f>IFERROR(INDEX(Kontoplan!$E$6:$E$1048576,MATCH(B734,Kontoplan!$D$6:$D$125,0)),"")</f>
        <v/>
      </c>
      <c r="F734" s="308">
        <f>INDEX('5. Registrere Transaksjoner'!$E$8:$E$1006,MATCH('Underlag HB'!A734,'5. Registrere Transaksjoner'!$B$8:$B$1006,0))</f>
        <v>0</v>
      </c>
      <c r="G734" s="72">
        <f>INDEX('5. Registrere Transaksjoner'!$F$8:$F$1006,MATCH('Underlag HB'!A734,'5. Registrere Transaksjoner'!$B$8:$B$1006,0))</f>
        <v>0</v>
      </c>
      <c r="H734" s="309" t="str">
        <f t="shared" si="11"/>
        <v/>
      </c>
      <c r="I734" s="310">
        <f>INDEX('5. Registrere Transaksjoner'!$H$8:$H$1006,MATCH('Underlag HB'!A734,'5. Registrere Transaksjoner'!$B$8:$B$1006,0))</f>
        <v>0</v>
      </c>
      <c r="J734" s="72"/>
      <c r="K734" s="72"/>
    </row>
    <row r="735" spans="1:11" x14ac:dyDescent="0.25">
      <c r="A735" s="116">
        <f>'5. Registrere Transaksjoner'!B741</f>
        <v>734</v>
      </c>
      <c r="B735" s="72">
        <f>INDEX('5. Registrere Transaksjoner'!$I$8:$I$1006,MATCH('Underlag HB'!A735,'5. Registrere Transaksjoner'!$B$8:$B$1006))</f>
        <v>0</v>
      </c>
      <c r="C735" s="72">
        <f>INDEX('5. Registrere Transaksjoner'!$Q$8:$Q$1006,MATCH('Underlag HB'!A735,'5. Registrere Transaksjoner'!$B$8:$B$1006))</f>
        <v>0</v>
      </c>
      <c r="D735" s="307">
        <f>INDEX('5. Registrere Transaksjoner'!$D$8:$D$1006,MATCH('Underlag HB'!A735,'5. Registrere Transaksjoner'!$B$8:$B$1006))</f>
        <v>0</v>
      </c>
      <c r="E735" s="72" t="str">
        <f>IFERROR(INDEX(Kontoplan!$E$6:$E$1048576,MATCH(B735,Kontoplan!$D$6:$D$125,0)),"")</f>
        <v/>
      </c>
      <c r="F735" s="308">
        <f>INDEX('5. Registrere Transaksjoner'!$E$8:$E$1006,MATCH('Underlag HB'!A735,'5. Registrere Transaksjoner'!$B$8:$B$1006,0))</f>
        <v>0</v>
      </c>
      <c r="G735" s="72">
        <f>INDEX('5. Registrere Transaksjoner'!$F$8:$F$1006,MATCH('Underlag HB'!A735,'5. Registrere Transaksjoner'!$B$8:$B$1006,0))</f>
        <v>0</v>
      </c>
      <c r="H735" s="309" t="str">
        <f t="shared" si="11"/>
        <v/>
      </c>
      <c r="I735" s="310">
        <f>INDEX('5. Registrere Transaksjoner'!$H$8:$H$1006,MATCH('Underlag HB'!A735,'5. Registrere Transaksjoner'!$B$8:$B$1006,0))</f>
        <v>0</v>
      </c>
      <c r="J735" s="72"/>
      <c r="K735" s="72"/>
    </row>
    <row r="736" spans="1:11" x14ac:dyDescent="0.25">
      <c r="A736" s="116">
        <f>'5. Registrere Transaksjoner'!B742</f>
        <v>735</v>
      </c>
      <c r="B736" s="72">
        <f>INDEX('5. Registrere Transaksjoner'!$I$8:$I$1006,MATCH('Underlag HB'!A736,'5. Registrere Transaksjoner'!$B$8:$B$1006))</f>
        <v>0</v>
      </c>
      <c r="C736" s="72">
        <f>INDEX('5. Registrere Transaksjoner'!$Q$8:$Q$1006,MATCH('Underlag HB'!A736,'5. Registrere Transaksjoner'!$B$8:$B$1006))</f>
        <v>0</v>
      </c>
      <c r="D736" s="307">
        <f>INDEX('5. Registrere Transaksjoner'!$D$8:$D$1006,MATCH('Underlag HB'!A736,'5. Registrere Transaksjoner'!$B$8:$B$1006))</f>
        <v>0</v>
      </c>
      <c r="E736" s="72" t="str">
        <f>IFERROR(INDEX(Kontoplan!$E$6:$E$1048576,MATCH(B736,Kontoplan!$D$6:$D$125,0)),"")</f>
        <v/>
      </c>
      <c r="F736" s="308">
        <f>INDEX('5. Registrere Transaksjoner'!$E$8:$E$1006,MATCH('Underlag HB'!A736,'5. Registrere Transaksjoner'!$B$8:$B$1006,0))</f>
        <v>0</v>
      </c>
      <c r="G736" s="72">
        <f>INDEX('5. Registrere Transaksjoner'!$F$8:$F$1006,MATCH('Underlag HB'!A736,'5. Registrere Transaksjoner'!$B$8:$B$1006,0))</f>
        <v>0</v>
      </c>
      <c r="H736" s="309" t="str">
        <f t="shared" si="11"/>
        <v/>
      </c>
      <c r="I736" s="310">
        <f>INDEX('5. Registrere Transaksjoner'!$H$8:$H$1006,MATCH('Underlag HB'!A736,'5. Registrere Transaksjoner'!$B$8:$B$1006,0))</f>
        <v>0</v>
      </c>
      <c r="J736" s="72"/>
      <c r="K736" s="72"/>
    </row>
    <row r="737" spans="1:11" x14ac:dyDescent="0.25">
      <c r="A737" s="116">
        <f>'5. Registrere Transaksjoner'!B743</f>
        <v>736</v>
      </c>
      <c r="B737" s="72">
        <f>INDEX('5. Registrere Transaksjoner'!$I$8:$I$1006,MATCH('Underlag HB'!A737,'5. Registrere Transaksjoner'!$B$8:$B$1006))</f>
        <v>0</v>
      </c>
      <c r="C737" s="72">
        <f>INDEX('5. Registrere Transaksjoner'!$Q$8:$Q$1006,MATCH('Underlag HB'!A737,'5. Registrere Transaksjoner'!$B$8:$B$1006))</f>
        <v>0</v>
      </c>
      <c r="D737" s="307">
        <f>INDEX('5. Registrere Transaksjoner'!$D$8:$D$1006,MATCH('Underlag HB'!A737,'5. Registrere Transaksjoner'!$B$8:$B$1006))</f>
        <v>0</v>
      </c>
      <c r="E737" s="72" t="str">
        <f>IFERROR(INDEX(Kontoplan!$E$6:$E$1048576,MATCH(B737,Kontoplan!$D$6:$D$125,0)),"")</f>
        <v/>
      </c>
      <c r="F737" s="308">
        <f>INDEX('5. Registrere Transaksjoner'!$E$8:$E$1006,MATCH('Underlag HB'!A737,'5. Registrere Transaksjoner'!$B$8:$B$1006,0))</f>
        <v>0</v>
      </c>
      <c r="G737" s="72">
        <f>INDEX('5. Registrere Transaksjoner'!$F$8:$F$1006,MATCH('Underlag HB'!A737,'5. Registrere Transaksjoner'!$B$8:$B$1006,0))</f>
        <v>0</v>
      </c>
      <c r="H737" s="309" t="str">
        <f t="shared" si="11"/>
        <v/>
      </c>
      <c r="I737" s="310">
        <f>INDEX('5. Registrere Transaksjoner'!$H$8:$H$1006,MATCH('Underlag HB'!A737,'5. Registrere Transaksjoner'!$B$8:$B$1006,0))</f>
        <v>0</v>
      </c>
      <c r="J737" s="72"/>
      <c r="K737" s="72"/>
    </row>
    <row r="738" spans="1:11" x14ac:dyDescent="0.25">
      <c r="A738" s="116">
        <f>'5. Registrere Transaksjoner'!B744</f>
        <v>737</v>
      </c>
      <c r="B738" s="72">
        <f>INDEX('5. Registrere Transaksjoner'!$I$8:$I$1006,MATCH('Underlag HB'!A738,'5. Registrere Transaksjoner'!$B$8:$B$1006))</f>
        <v>0</v>
      </c>
      <c r="C738" s="72">
        <f>INDEX('5. Registrere Transaksjoner'!$Q$8:$Q$1006,MATCH('Underlag HB'!A738,'5. Registrere Transaksjoner'!$B$8:$B$1006))</f>
        <v>0</v>
      </c>
      <c r="D738" s="307">
        <f>INDEX('5. Registrere Transaksjoner'!$D$8:$D$1006,MATCH('Underlag HB'!A738,'5. Registrere Transaksjoner'!$B$8:$B$1006))</f>
        <v>0</v>
      </c>
      <c r="E738" s="72" t="str">
        <f>IFERROR(INDEX(Kontoplan!$E$6:$E$1048576,MATCH(B738,Kontoplan!$D$6:$D$125,0)),"")</f>
        <v/>
      </c>
      <c r="F738" s="308">
        <f>INDEX('5. Registrere Transaksjoner'!$E$8:$E$1006,MATCH('Underlag HB'!A738,'5. Registrere Transaksjoner'!$B$8:$B$1006,0))</f>
        <v>0</v>
      </c>
      <c r="G738" s="72">
        <f>INDEX('5. Registrere Transaksjoner'!$F$8:$F$1006,MATCH('Underlag HB'!A738,'5. Registrere Transaksjoner'!$B$8:$B$1006,0))</f>
        <v>0</v>
      </c>
      <c r="H738" s="309" t="str">
        <f t="shared" si="11"/>
        <v/>
      </c>
      <c r="I738" s="310">
        <f>INDEX('5. Registrere Transaksjoner'!$H$8:$H$1006,MATCH('Underlag HB'!A738,'5. Registrere Transaksjoner'!$B$8:$B$1006,0))</f>
        <v>0</v>
      </c>
      <c r="J738" s="72"/>
      <c r="K738" s="72"/>
    </row>
    <row r="739" spans="1:11" x14ac:dyDescent="0.25">
      <c r="A739" s="116">
        <f>'5. Registrere Transaksjoner'!B745</f>
        <v>738</v>
      </c>
      <c r="B739" s="72">
        <f>INDEX('5. Registrere Transaksjoner'!$I$8:$I$1006,MATCH('Underlag HB'!A739,'5. Registrere Transaksjoner'!$B$8:$B$1006))</f>
        <v>0</v>
      </c>
      <c r="C739" s="72">
        <f>INDEX('5. Registrere Transaksjoner'!$Q$8:$Q$1006,MATCH('Underlag HB'!A739,'5. Registrere Transaksjoner'!$B$8:$B$1006))</f>
        <v>0</v>
      </c>
      <c r="D739" s="307">
        <f>INDEX('5. Registrere Transaksjoner'!$D$8:$D$1006,MATCH('Underlag HB'!A739,'5. Registrere Transaksjoner'!$B$8:$B$1006))</f>
        <v>0</v>
      </c>
      <c r="E739" s="72" t="str">
        <f>IFERROR(INDEX(Kontoplan!$E$6:$E$1048576,MATCH(B739,Kontoplan!$D$6:$D$125,0)),"")</f>
        <v/>
      </c>
      <c r="F739" s="308">
        <f>INDEX('5. Registrere Transaksjoner'!$E$8:$E$1006,MATCH('Underlag HB'!A739,'5. Registrere Transaksjoner'!$B$8:$B$1006,0))</f>
        <v>0</v>
      </c>
      <c r="G739" s="72">
        <f>INDEX('5. Registrere Transaksjoner'!$F$8:$F$1006,MATCH('Underlag HB'!A739,'5. Registrere Transaksjoner'!$B$8:$B$1006,0))</f>
        <v>0</v>
      </c>
      <c r="H739" s="309" t="str">
        <f t="shared" si="11"/>
        <v/>
      </c>
      <c r="I739" s="310">
        <f>INDEX('5. Registrere Transaksjoner'!$H$8:$H$1006,MATCH('Underlag HB'!A739,'5. Registrere Transaksjoner'!$B$8:$B$1006,0))</f>
        <v>0</v>
      </c>
      <c r="J739" s="72"/>
      <c r="K739" s="72"/>
    </row>
    <row r="740" spans="1:11" x14ac:dyDescent="0.25">
      <c r="A740" s="116">
        <f>'5. Registrere Transaksjoner'!B746</f>
        <v>739</v>
      </c>
      <c r="B740" s="72">
        <f>INDEX('5. Registrere Transaksjoner'!$I$8:$I$1006,MATCH('Underlag HB'!A740,'5. Registrere Transaksjoner'!$B$8:$B$1006))</f>
        <v>0</v>
      </c>
      <c r="C740" s="72">
        <f>INDEX('5. Registrere Transaksjoner'!$Q$8:$Q$1006,MATCH('Underlag HB'!A740,'5. Registrere Transaksjoner'!$B$8:$B$1006))</f>
        <v>0</v>
      </c>
      <c r="D740" s="307">
        <f>INDEX('5. Registrere Transaksjoner'!$D$8:$D$1006,MATCH('Underlag HB'!A740,'5. Registrere Transaksjoner'!$B$8:$B$1006))</f>
        <v>0</v>
      </c>
      <c r="E740" s="72" t="str">
        <f>IFERROR(INDEX(Kontoplan!$E$6:$E$1048576,MATCH(B740,Kontoplan!$D$6:$D$125,0)),"")</f>
        <v/>
      </c>
      <c r="F740" s="308">
        <f>INDEX('5. Registrere Transaksjoner'!$E$8:$E$1006,MATCH('Underlag HB'!A740,'5. Registrere Transaksjoner'!$B$8:$B$1006,0))</f>
        <v>0</v>
      </c>
      <c r="G740" s="72">
        <f>INDEX('5. Registrere Transaksjoner'!$F$8:$F$1006,MATCH('Underlag HB'!A740,'5. Registrere Transaksjoner'!$B$8:$B$1006,0))</f>
        <v>0</v>
      </c>
      <c r="H740" s="309" t="str">
        <f t="shared" si="11"/>
        <v/>
      </c>
      <c r="I740" s="310">
        <f>INDEX('5. Registrere Transaksjoner'!$H$8:$H$1006,MATCH('Underlag HB'!A740,'5. Registrere Transaksjoner'!$B$8:$B$1006,0))</f>
        <v>0</v>
      </c>
      <c r="J740" s="72"/>
      <c r="K740" s="72"/>
    </row>
    <row r="741" spans="1:11" x14ac:dyDescent="0.25">
      <c r="A741" s="116">
        <f>'5. Registrere Transaksjoner'!B747</f>
        <v>740</v>
      </c>
      <c r="B741" s="72">
        <f>INDEX('5. Registrere Transaksjoner'!$I$8:$I$1006,MATCH('Underlag HB'!A741,'5. Registrere Transaksjoner'!$B$8:$B$1006))</f>
        <v>0</v>
      </c>
      <c r="C741" s="72">
        <f>INDEX('5. Registrere Transaksjoner'!$Q$8:$Q$1006,MATCH('Underlag HB'!A741,'5. Registrere Transaksjoner'!$B$8:$B$1006))</f>
        <v>0</v>
      </c>
      <c r="D741" s="307">
        <f>INDEX('5. Registrere Transaksjoner'!$D$8:$D$1006,MATCH('Underlag HB'!A741,'5. Registrere Transaksjoner'!$B$8:$B$1006))</f>
        <v>0</v>
      </c>
      <c r="E741" s="72" t="str">
        <f>IFERROR(INDEX(Kontoplan!$E$6:$E$1048576,MATCH(B741,Kontoplan!$D$6:$D$125,0)),"")</f>
        <v/>
      </c>
      <c r="F741" s="308">
        <f>INDEX('5. Registrere Transaksjoner'!$E$8:$E$1006,MATCH('Underlag HB'!A741,'5. Registrere Transaksjoner'!$B$8:$B$1006,0))</f>
        <v>0</v>
      </c>
      <c r="G741" s="72">
        <f>INDEX('5. Registrere Transaksjoner'!$F$8:$F$1006,MATCH('Underlag HB'!A741,'5. Registrere Transaksjoner'!$B$8:$B$1006,0))</f>
        <v>0</v>
      </c>
      <c r="H741" s="309" t="str">
        <f t="shared" si="11"/>
        <v/>
      </c>
      <c r="I741" s="310">
        <f>INDEX('5. Registrere Transaksjoner'!$H$8:$H$1006,MATCH('Underlag HB'!A741,'5. Registrere Transaksjoner'!$B$8:$B$1006,0))</f>
        <v>0</v>
      </c>
      <c r="J741" s="72"/>
      <c r="K741" s="72"/>
    </row>
    <row r="742" spans="1:11" x14ac:dyDescent="0.25">
      <c r="A742" s="116">
        <f>'5. Registrere Transaksjoner'!B748</f>
        <v>741</v>
      </c>
      <c r="B742" s="72">
        <f>INDEX('5. Registrere Transaksjoner'!$I$8:$I$1006,MATCH('Underlag HB'!A742,'5. Registrere Transaksjoner'!$B$8:$B$1006))</f>
        <v>0</v>
      </c>
      <c r="C742" s="72">
        <f>INDEX('5. Registrere Transaksjoner'!$Q$8:$Q$1006,MATCH('Underlag HB'!A742,'5. Registrere Transaksjoner'!$B$8:$B$1006))</f>
        <v>0</v>
      </c>
      <c r="D742" s="307">
        <f>INDEX('5. Registrere Transaksjoner'!$D$8:$D$1006,MATCH('Underlag HB'!A742,'5. Registrere Transaksjoner'!$B$8:$B$1006))</f>
        <v>0</v>
      </c>
      <c r="E742" s="72" t="str">
        <f>IFERROR(INDEX(Kontoplan!$E$6:$E$1048576,MATCH(B742,Kontoplan!$D$6:$D$125,0)),"")</f>
        <v/>
      </c>
      <c r="F742" s="308">
        <f>INDEX('5. Registrere Transaksjoner'!$E$8:$E$1006,MATCH('Underlag HB'!A742,'5. Registrere Transaksjoner'!$B$8:$B$1006,0))</f>
        <v>0</v>
      </c>
      <c r="G742" s="72">
        <f>INDEX('5. Registrere Transaksjoner'!$F$8:$F$1006,MATCH('Underlag HB'!A742,'5. Registrere Transaksjoner'!$B$8:$B$1006,0))</f>
        <v>0</v>
      </c>
      <c r="H742" s="309" t="str">
        <f t="shared" si="11"/>
        <v/>
      </c>
      <c r="I742" s="310">
        <f>INDEX('5. Registrere Transaksjoner'!$H$8:$H$1006,MATCH('Underlag HB'!A742,'5. Registrere Transaksjoner'!$B$8:$B$1006,0))</f>
        <v>0</v>
      </c>
      <c r="J742" s="72"/>
      <c r="K742" s="72"/>
    </row>
    <row r="743" spans="1:11" x14ac:dyDescent="0.25">
      <c r="A743" s="116">
        <f>'5. Registrere Transaksjoner'!B749</f>
        <v>742</v>
      </c>
      <c r="B743" s="72">
        <f>INDEX('5. Registrere Transaksjoner'!$I$8:$I$1006,MATCH('Underlag HB'!A743,'5. Registrere Transaksjoner'!$B$8:$B$1006))</f>
        <v>0</v>
      </c>
      <c r="C743" s="72">
        <f>INDEX('5. Registrere Transaksjoner'!$Q$8:$Q$1006,MATCH('Underlag HB'!A743,'5. Registrere Transaksjoner'!$B$8:$B$1006))</f>
        <v>0</v>
      </c>
      <c r="D743" s="307">
        <f>INDEX('5. Registrere Transaksjoner'!$D$8:$D$1006,MATCH('Underlag HB'!A743,'5. Registrere Transaksjoner'!$B$8:$B$1006))</f>
        <v>0</v>
      </c>
      <c r="E743" s="72" t="str">
        <f>IFERROR(INDEX(Kontoplan!$E$6:$E$1048576,MATCH(B743,Kontoplan!$D$6:$D$125,0)),"")</f>
        <v/>
      </c>
      <c r="F743" s="308">
        <f>INDEX('5. Registrere Transaksjoner'!$E$8:$E$1006,MATCH('Underlag HB'!A743,'5. Registrere Transaksjoner'!$B$8:$B$1006,0))</f>
        <v>0</v>
      </c>
      <c r="G743" s="72">
        <f>INDEX('5. Registrere Transaksjoner'!$F$8:$F$1006,MATCH('Underlag HB'!A743,'5. Registrere Transaksjoner'!$B$8:$B$1006,0))</f>
        <v>0</v>
      </c>
      <c r="H743" s="309" t="str">
        <f t="shared" si="11"/>
        <v/>
      </c>
      <c r="I743" s="310">
        <f>INDEX('5. Registrere Transaksjoner'!$H$8:$H$1006,MATCH('Underlag HB'!A743,'5. Registrere Transaksjoner'!$B$8:$B$1006,0))</f>
        <v>0</v>
      </c>
      <c r="J743" s="72"/>
      <c r="K743" s="72"/>
    </row>
    <row r="744" spans="1:11" x14ac:dyDescent="0.25">
      <c r="A744" s="116">
        <f>'5. Registrere Transaksjoner'!B750</f>
        <v>743</v>
      </c>
      <c r="B744" s="72">
        <f>INDEX('5. Registrere Transaksjoner'!$I$8:$I$1006,MATCH('Underlag HB'!A744,'5. Registrere Transaksjoner'!$B$8:$B$1006))</f>
        <v>0</v>
      </c>
      <c r="C744" s="72">
        <f>INDEX('5. Registrere Transaksjoner'!$Q$8:$Q$1006,MATCH('Underlag HB'!A744,'5. Registrere Transaksjoner'!$B$8:$B$1006))</f>
        <v>0</v>
      </c>
      <c r="D744" s="307">
        <f>INDEX('5. Registrere Transaksjoner'!$D$8:$D$1006,MATCH('Underlag HB'!A744,'5. Registrere Transaksjoner'!$B$8:$B$1006))</f>
        <v>0</v>
      </c>
      <c r="E744" s="72" t="str">
        <f>IFERROR(INDEX(Kontoplan!$E$6:$E$1048576,MATCH(B744,Kontoplan!$D$6:$D$125,0)),"")</f>
        <v/>
      </c>
      <c r="F744" s="308">
        <f>INDEX('5. Registrere Transaksjoner'!$E$8:$E$1006,MATCH('Underlag HB'!A744,'5. Registrere Transaksjoner'!$B$8:$B$1006,0))</f>
        <v>0</v>
      </c>
      <c r="G744" s="72">
        <f>INDEX('5. Registrere Transaksjoner'!$F$8:$F$1006,MATCH('Underlag HB'!A744,'5. Registrere Transaksjoner'!$B$8:$B$1006,0))</f>
        <v>0</v>
      </c>
      <c r="H744" s="309" t="str">
        <f t="shared" si="11"/>
        <v/>
      </c>
      <c r="I744" s="310">
        <f>INDEX('5. Registrere Transaksjoner'!$H$8:$H$1006,MATCH('Underlag HB'!A744,'5. Registrere Transaksjoner'!$B$8:$B$1006,0))</f>
        <v>0</v>
      </c>
      <c r="J744" s="72"/>
      <c r="K744" s="72"/>
    </row>
    <row r="745" spans="1:11" x14ac:dyDescent="0.25">
      <c r="A745" s="116">
        <f>'5. Registrere Transaksjoner'!B751</f>
        <v>744</v>
      </c>
      <c r="B745" s="72">
        <f>INDEX('5. Registrere Transaksjoner'!$I$8:$I$1006,MATCH('Underlag HB'!A745,'5. Registrere Transaksjoner'!$B$8:$B$1006))</f>
        <v>0</v>
      </c>
      <c r="C745" s="72">
        <f>INDEX('5. Registrere Transaksjoner'!$Q$8:$Q$1006,MATCH('Underlag HB'!A745,'5. Registrere Transaksjoner'!$B$8:$B$1006))</f>
        <v>0</v>
      </c>
      <c r="D745" s="307">
        <f>INDEX('5. Registrere Transaksjoner'!$D$8:$D$1006,MATCH('Underlag HB'!A745,'5. Registrere Transaksjoner'!$B$8:$B$1006))</f>
        <v>0</v>
      </c>
      <c r="E745" s="72" t="str">
        <f>IFERROR(INDEX(Kontoplan!$E$6:$E$1048576,MATCH(B745,Kontoplan!$D$6:$D$125,0)),"")</f>
        <v/>
      </c>
      <c r="F745" s="308">
        <f>INDEX('5. Registrere Transaksjoner'!$E$8:$E$1006,MATCH('Underlag HB'!A745,'5. Registrere Transaksjoner'!$B$8:$B$1006,0))</f>
        <v>0</v>
      </c>
      <c r="G745" s="72">
        <f>INDEX('5. Registrere Transaksjoner'!$F$8:$F$1006,MATCH('Underlag HB'!A745,'5. Registrere Transaksjoner'!$B$8:$B$1006,0))</f>
        <v>0</v>
      </c>
      <c r="H745" s="309" t="str">
        <f t="shared" si="11"/>
        <v/>
      </c>
      <c r="I745" s="310">
        <f>INDEX('5. Registrere Transaksjoner'!$H$8:$H$1006,MATCH('Underlag HB'!A745,'5. Registrere Transaksjoner'!$B$8:$B$1006,0))</f>
        <v>0</v>
      </c>
      <c r="J745" s="72"/>
      <c r="K745" s="72"/>
    </row>
    <row r="746" spans="1:11" x14ac:dyDescent="0.25">
      <c r="A746" s="116">
        <f>'5. Registrere Transaksjoner'!B752</f>
        <v>745</v>
      </c>
      <c r="B746" s="72">
        <f>INDEX('5. Registrere Transaksjoner'!$I$8:$I$1006,MATCH('Underlag HB'!A746,'5. Registrere Transaksjoner'!$B$8:$B$1006))</f>
        <v>0</v>
      </c>
      <c r="C746" s="72">
        <f>INDEX('5. Registrere Transaksjoner'!$Q$8:$Q$1006,MATCH('Underlag HB'!A746,'5. Registrere Transaksjoner'!$B$8:$B$1006))</f>
        <v>0</v>
      </c>
      <c r="D746" s="307">
        <f>INDEX('5. Registrere Transaksjoner'!$D$8:$D$1006,MATCH('Underlag HB'!A746,'5. Registrere Transaksjoner'!$B$8:$B$1006))</f>
        <v>0</v>
      </c>
      <c r="E746" s="72" t="str">
        <f>IFERROR(INDEX(Kontoplan!$E$6:$E$1048576,MATCH(B746,Kontoplan!$D$6:$D$125,0)),"")</f>
        <v/>
      </c>
      <c r="F746" s="308">
        <f>INDEX('5. Registrere Transaksjoner'!$E$8:$E$1006,MATCH('Underlag HB'!A746,'5. Registrere Transaksjoner'!$B$8:$B$1006,0))</f>
        <v>0</v>
      </c>
      <c r="G746" s="72">
        <f>INDEX('5. Registrere Transaksjoner'!$F$8:$F$1006,MATCH('Underlag HB'!A746,'5. Registrere Transaksjoner'!$B$8:$B$1006,0))</f>
        <v>0</v>
      </c>
      <c r="H746" s="309" t="str">
        <f t="shared" si="11"/>
        <v/>
      </c>
      <c r="I746" s="310">
        <f>INDEX('5. Registrere Transaksjoner'!$H$8:$H$1006,MATCH('Underlag HB'!A746,'5. Registrere Transaksjoner'!$B$8:$B$1006,0))</f>
        <v>0</v>
      </c>
      <c r="J746" s="72"/>
      <c r="K746" s="72"/>
    </row>
    <row r="747" spans="1:11" x14ac:dyDescent="0.25">
      <c r="A747" s="116">
        <f>'5. Registrere Transaksjoner'!B753</f>
        <v>746</v>
      </c>
      <c r="B747" s="72">
        <f>INDEX('5. Registrere Transaksjoner'!$I$8:$I$1006,MATCH('Underlag HB'!A747,'5. Registrere Transaksjoner'!$B$8:$B$1006))</f>
        <v>0</v>
      </c>
      <c r="C747" s="72">
        <f>INDEX('5. Registrere Transaksjoner'!$Q$8:$Q$1006,MATCH('Underlag HB'!A747,'5. Registrere Transaksjoner'!$B$8:$B$1006))</f>
        <v>0</v>
      </c>
      <c r="D747" s="307">
        <f>INDEX('5. Registrere Transaksjoner'!$D$8:$D$1006,MATCH('Underlag HB'!A747,'5. Registrere Transaksjoner'!$B$8:$B$1006))</f>
        <v>0</v>
      </c>
      <c r="E747" s="72" t="str">
        <f>IFERROR(INDEX(Kontoplan!$E$6:$E$1048576,MATCH(B747,Kontoplan!$D$6:$D$125,0)),"")</f>
        <v/>
      </c>
      <c r="F747" s="308">
        <f>INDEX('5. Registrere Transaksjoner'!$E$8:$E$1006,MATCH('Underlag HB'!A747,'5. Registrere Transaksjoner'!$B$8:$B$1006,0))</f>
        <v>0</v>
      </c>
      <c r="G747" s="72">
        <f>INDEX('5. Registrere Transaksjoner'!$F$8:$F$1006,MATCH('Underlag HB'!A747,'5. Registrere Transaksjoner'!$B$8:$B$1006,0))</f>
        <v>0</v>
      </c>
      <c r="H747" s="309" t="str">
        <f t="shared" si="11"/>
        <v/>
      </c>
      <c r="I747" s="310">
        <f>INDEX('5. Registrere Transaksjoner'!$H$8:$H$1006,MATCH('Underlag HB'!A747,'5. Registrere Transaksjoner'!$B$8:$B$1006,0))</f>
        <v>0</v>
      </c>
      <c r="J747" s="72"/>
      <c r="K747" s="72"/>
    </row>
    <row r="748" spans="1:11" x14ac:dyDescent="0.25">
      <c r="A748" s="116">
        <f>'5. Registrere Transaksjoner'!B754</f>
        <v>747</v>
      </c>
      <c r="B748" s="72">
        <f>INDEX('5. Registrere Transaksjoner'!$I$8:$I$1006,MATCH('Underlag HB'!A748,'5. Registrere Transaksjoner'!$B$8:$B$1006))</f>
        <v>0</v>
      </c>
      <c r="C748" s="72">
        <f>INDEX('5. Registrere Transaksjoner'!$Q$8:$Q$1006,MATCH('Underlag HB'!A748,'5. Registrere Transaksjoner'!$B$8:$B$1006))</f>
        <v>0</v>
      </c>
      <c r="D748" s="307">
        <f>INDEX('5. Registrere Transaksjoner'!$D$8:$D$1006,MATCH('Underlag HB'!A748,'5. Registrere Transaksjoner'!$B$8:$B$1006))</f>
        <v>0</v>
      </c>
      <c r="E748" s="72" t="str">
        <f>IFERROR(INDEX(Kontoplan!$E$6:$E$1048576,MATCH(B748,Kontoplan!$D$6:$D$125,0)),"")</f>
        <v/>
      </c>
      <c r="F748" s="308">
        <f>INDEX('5. Registrere Transaksjoner'!$E$8:$E$1006,MATCH('Underlag HB'!A748,'5. Registrere Transaksjoner'!$B$8:$B$1006,0))</f>
        <v>0</v>
      </c>
      <c r="G748" s="72">
        <f>INDEX('5. Registrere Transaksjoner'!$F$8:$F$1006,MATCH('Underlag HB'!A748,'5. Registrere Transaksjoner'!$B$8:$B$1006,0))</f>
        <v>0</v>
      </c>
      <c r="H748" s="309" t="str">
        <f t="shared" si="11"/>
        <v/>
      </c>
      <c r="I748" s="310">
        <f>INDEX('5. Registrere Transaksjoner'!$H$8:$H$1006,MATCH('Underlag HB'!A748,'5. Registrere Transaksjoner'!$B$8:$B$1006,0))</f>
        <v>0</v>
      </c>
      <c r="J748" s="72"/>
      <c r="K748" s="72"/>
    </row>
    <row r="749" spans="1:11" x14ac:dyDescent="0.25">
      <c r="A749" s="116">
        <f>'5. Registrere Transaksjoner'!B755</f>
        <v>748</v>
      </c>
      <c r="B749" s="72">
        <f>INDEX('5. Registrere Transaksjoner'!$I$8:$I$1006,MATCH('Underlag HB'!A749,'5. Registrere Transaksjoner'!$B$8:$B$1006))</f>
        <v>0</v>
      </c>
      <c r="C749" s="72">
        <f>INDEX('5. Registrere Transaksjoner'!$Q$8:$Q$1006,MATCH('Underlag HB'!A749,'5. Registrere Transaksjoner'!$B$8:$B$1006))</f>
        <v>0</v>
      </c>
      <c r="D749" s="307">
        <f>INDEX('5. Registrere Transaksjoner'!$D$8:$D$1006,MATCH('Underlag HB'!A749,'5. Registrere Transaksjoner'!$B$8:$B$1006))</f>
        <v>0</v>
      </c>
      <c r="E749" s="72" t="str">
        <f>IFERROR(INDEX(Kontoplan!$E$6:$E$1048576,MATCH(B749,Kontoplan!$D$6:$D$125,0)),"")</f>
        <v/>
      </c>
      <c r="F749" s="308">
        <f>INDEX('5. Registrere Transaksjoner'!$E$8:$E$1006,MATCH('Underlag HB'!A749,'5. Registrere Transaksjoner'!$B$8:$B$1006,0))</f>
        <v>0</v>
      </c>
      <c r="G749" s="72">
        <f>INDEX('5. Registrere Transaksjoner'!$F$8:$F$1006,MATCH('Underlag HB'!A749,'5. Registrere Transaksjoner'!$B$8:$B$1006,0))</f>
        <v>0</v>
      </c>
      <c r="H749" s="309" t="str">
        <f t="shared" si="11"/>
        <v/>
      </c>
      <c r="I749" s="310">
        <f>INDEX('5. Registrere Transaksjoner'!$H$8:$H$1006,MATCH('Underlag HB'!A749,'5. Registrere Transaksjoner'!$B$8:$B$1006,0))</f>
        <v>0</v>
      </c>
      <c r="J749" s="72"/>
      <c r="K749" s="72"/>
    </row>
    <row r="750" spans="1:11" x14ac:dyDescent="0.25">
      <c r="A750" s="116">
        <f>'5. Registrere Transaksjoner'!B756</f>
        <v>749</v>
      </c>
      <c r="B750" s="72">
        <f>INDEX('5. Registrere Transaksjoner'!$I$8:$I$1006,MATCH('Underlag HB'!A750,'5. Registrere Transaksjoner'!$B$8:$B$1006))</f>
        <v>0</v>
      </c>
      <c r="C750" s="72">
        <f>INDEX('5. Registrere Transaksjoner'!$Q$8:$Q$1006,MATCH('Underlag HB'!A750,'5. Registrere Transaksjoner'!$B$8:$B$1006))</f>
        <v>0</v>
      </c>
      <c r="D750" s="307">
        <f>INDEX('5. Registrere Transaksjoner'!$D$8:$D$1006,MATCH('Underlag HB'!A750,'5. Registrere Transaksjoner'!$B$8:$B$1006))</f>
        <v>0</v>
      </c>
      <c r="E750" s="72" t="str">
        <f>IFERROR(INDEX(Kontoplan!$E$6:$E$1048576,MATCH(B750,Kontoplan!$D$6:$D$125,0)),"")</f>
        <v/>
      </c>
      <c r="F750" s="308">
        <f>INDEX('5. Registrere Transaksjoner'!$E$8:$E$1006,MATCH('Underlag HB'!A750,'5. Registrere Transaksjoner'!$B$8:$B$1006,0))</f>
        <v>0</v>
      </c>
      <c r="G750" s="72">
        <f>INDEX('5. Registrere Transaksjoner'!$F$8:$F$1006,MATCH('Underlag HB'!A750,'5. Registrere Transaksjoner'!$B$8:$B$1006,0))</f>
        <v>0</v>
      </c>
      <c r="H750" s="309" t="str">
        <f t="shared" si="11"/>
        <v/>
      </c>
      <c r="I750" s="310">
        <f>INDEX('5. Registrere Transaksjoner'!$H$8:$H$1006,MATCH('Underlag HB'!A750,'5. Registrere Transaksjoner'!$B$8:$B$1006,0))</f>
        <v>0</v>
      </c>
      <c r="J750" s="72"/>
      <c r="K750" s="72"/>
    </row>
    <row r="751" spans="1:11" x14ac:dyDescent="0.25">
      <c r="A751" s="116">
        <f>'5. Registrere Transaksjoner'!B757</f>
        <v>750</v>
      </c>
      <c r="B751" s="72">
        <f>INDEX('5. Registrere Transaksjoner'!$I$8:$I$1006,MATCH('Underlag HB'!A751,'5. Registrere Transaksjoner'!$B$8:$B$1006))</f>
        <v>0</v>
      </c>
      <c r="C751" s="72">
        <f>INDEX('5. Registrere Transaksjoner'!$Q$8:$Q$1006,MATCH('Underlag HB'!A751,'5. Registrere Transaksjoner'!$B$8:$B$1006))</f>
        <v>0</v>
      </c>
      <c r="D751" s="307">
        <f>INDEX('5. Registrere Transaksjoner'!$D$8:$D$1006,MATCH('Underlag HB'!A751,'5. Registrere Transaksjoner'!$B$8:$B$1006))</f>
        <v>0</v>
      </c>
      <c r="E751" s="72" t="str">
        <f>IFERROR(INDEX(Kontoplan!$E$6:$E$1048576,MATCH(B751,Kontoplan!$D$6:$D$125,0)),"")</f>
        <v/>
      </c>
      <c r="F751" s="308">
        <f>INDEX('5. Registrere Transaksjoner'!$E$8:$E$1006,MATCH('Underlag HB'!A751,'5. Registrere Transaksjoner'!$B$8:$B$1006,0))</f>
        <v>0</v>
      </c>
      <c r="G751" s="72">
        <f>INDEX('5. Registrere Transaksjoner'!$F$8:$F$1006,MATCH('Underlag HB'!A751,'5. Registrere Transaksjoner'!$B$8:$B$1006,0))</f>
        <v>0</v>
      </c>
      <c r="H751" s="309" t="str">
        <f t="shared" si="11"/>
        <v/>
      </c>
      <c r="I751" s="310">
        <f>INDEX('5. Registrere Transaksjoner'!$H$8:$H$1006,MATCH('Underlag HB'!A751,'5. Registrere Transaksjoner'!$B$8:$B$1006,0))</f>
        <v>0</v>
      </c>
      <c r="J751" s="72"/>
      <c r="K751" s="72"/>
    </row>
    <row r="752" spans="1:11" x14ac:dyDescent="0.25">
      <c r="A752" s="116">
        <f>'5. Registrere Transaksjoner'!B758</f>
        <v>751</v>
      </c>
      <c r="B752" s="72">
        <f>INDEX('5. Registrere Transaksjoner'!$I$8:$I$1006,MATCH('Underlag HB'!A752,'5. Registrere Transaksjoner'!$B$8:$B$1006))</f>
        <v>0</v>
      </c>
      <c r="C752" s="72">
        <f>INDEX('5. Registrere Transaksjoner'!$Q$8:$Q$1006,MATCH('Underlag HB'!A752,'5. Registrere Transaksjoner'!$B$8:$B$1006))</f>
        <v>0</v>
      </c>
      <c r="D752" s="307">
        <f>INDEX('5. Registrere Transaksjoner'!$D$8:$D$1006,MATCH('Underlag HB'!A752,'5. Registrere Transaksjoner'!$B$8:$B$1006))</f>
        <v>0</v>
      </c>
      <c r="E752" s="72" t="str">
        <f>IFERROR(INDEX(Kontoplan!$E$6:$E$1048576,MATCH(B752,Kontoplan!$D$6:$D$125,0)),"")</f>
        <v/>
      </c>
      <c r="F752" s="308">
        <f>INDEX('5. Registrere Transaksjoner'!$E$8:$E$1006,MATCH('Underlag HB'!A752,'5. Registrere Transaksjoner'!$B$8:$B$1006,0))</f>
        <v>0</v>
      </c>
      <c r="G752" s="72">
        <f>INDEX('5. Registrere Transaksjoner'!$F$8:$F$1006,MATCH('Underlag HB'!A752,'5. Registrere Transaksjoner'!$B$8:$B$1006,0))</f>
        <v>0</v>
      </c>
      <c r="H752" s="309" t="str">
        <f t="shared" si="11"/>
        <v/>
      </c>
      <c r="I752" s="310">
        <f>INDEX('5. Registrere Transaksjoner'!$H$8:$H$1006,MATCH('Underlag HB'!A752,'5. Registrere Transaksjoner'!$B$8:$B$1006,0))</f>
        <v>0</v>
      </c>
      <c r="J752" s="72"/>
      <c r="K752" s="72"/>
    </row>
    <row r="753" spans="1:11" x14ac:dyDescent="0.25">
      <c r="A753" s="116">
        <f>'5. Registrere Transaksjoner'!B759</f>
        <v>752</v>
      </c>
      <c r="B753" s="72">
        <f>INDEX('5. Registrere Transaksjoner'!$I$8:$I$1006,MATCH('Underlag HB'!A753,'5. Registrere Transaksjoner'!$B$8:$B$1006))</f>
        <v>0</v>
      </c>
      <c r="C753" s="72">
        <f>INDEX('5. Registrere Transaksjoner'!$Q$8:$Q$1006,MATCH('Underlag HB'!A753,'5. Registrere Transaksjoner'!$B$8:$B$1006))</f>
        <v>0</v>
      </c>
      <c r="D753" s="307">
        <f>INDEX('5. Registrere Transaksjoner'!$D$8:$D$1006,MATCH('Underlag HB'!A753,'5. Registrere Transaksjoner'!$B$8:$B$1006))</f>
        <v>0</v>
      </c>
      <c r="E753" s="72" t="str">
        <f>IFERROR(INDEX(Kontoplan!$E$6:$E$1048576,MATCH(B753,Kontoplan!$D$6:$D$125,0)),"")</f>
        <v/>
      </c>
      <c r="F753" s="308">
        <f>INDEX('5. Registrere Transaksjoner'!$E$8:$E$1006,MATCH('Underlag HB'!A753,'5. Registrere Transaksjoner'!$B$8:$B$1006,0))</f>
        <v>0</v>
      </c>
      <c r="G753" s="72">
        <f>INDEX('5. Registrere Transaksjoner'!$F$8:$F$1006,MATCH('Underlag HB'!A753,'5. Registrere Transaksjoner'!$B$8:$B$1006,0))</f>
        <v>0</v>
      </c>
      <c r="H753" s="309" t="str">
        <f t="shared" si="11"/>
        <v/>
      </c>
      <c r="I753" s="310">
        <f>INDEX('5. Registrere Transaksjoner'!$H$8:$H$1006,MATCH('Underlag HB'!A753,'5. Registrere Transaksjoner'!$B$8:$B$1006,0))</f>
        <v>0</v>
      </c>
      <c r="J753" s="72"/>
      <c r="K753" s="72"/>
    </row>
    <row r="754" spans="1:11" x14ac:dyDescent="0.25">
      <c r="A754" s="116">
        <f>'5. Registrere Transaksjoner'!B760</f>
        <v>753</v>
      </c>
      <c r="B754" s="72">
        <f>INDEX('5. Registrere Transaksjoner'!$I$8:$I$1006,MATCH('Underlag HB'!A754,'5. Registrere Transaksjoner'!$B$8:$B$1006))</f>
        <v>0</v>
      </c>
      <c r="C754" s="72">
        <f>INDEX('5. Registrere Transaksjoner'!$Q$8:$Q$1006,MATCH('Underlag HB'!A754,'5. Registrere Transaksjoner'!$B$8:$B$1006))</f>
        <v>0</v>
      </c>
      <c r="D754" s="307">
        <f>INDEX('5. Registrere Transaksjoner'!$D$8:$D$1006,MATCH('Underlag HB'!A754,'5. Registrere Transaksjoner'!$B$8:$B$1006))</f>
        <v>0</v>
      </c>
      <c r="E754" s="72" t="str">
        <f>IFERROR(INDEX(Kontoplan!$E$6:$E$1048576,MATCH(B754,Kontoplan!$D$6:$D$125,0)),"")</f>
        <v/>
      </c>
      <c r="F754" s="308">
        <f>INDEX('5. Registrere Transaksjoner'!$E$8:$E$1006,MATCH('Underlag HB'!A754,'5. Registrere Transaksjoner'!$B$8:$B$1006,0))</f>
        <v>0</v>
      </c>
      <c r="G754" s="72">
        <f>INDEX('5. Registrere Transaksjoner'!$F$8:$F$1006,MATCH('Underlag HB'!A754,'5. Registrere Transaksjoner'!$B$8:$B$1006,0))</f>
        <v>0</v>
      </c>
      <c r="H754" s="309" t="str">
        <f t="shared" si="11"/>
        <v/>
      </c>
      <c r="I754" s="310">
        <f>INDEX('5. Registrere Transaksjoner'!$H$8:$H$1006,MATCH('Underlag HB'!A754,'5. Registrere Transaksjoner'!$B$8:$B$1006,0))</f>
        <v>0</v>
      </c>
      <c r="J754" s="72"/>
      <c r="K754" s="72"/>
    </row>
    <row r="755" spans="1:11" x14ac:dyDescent="0.25">
      <c r="A755" s="116">
        <f>'5. Registrere Transaksjoner'!B761</f>
        <v>754</v>
      </c>
      <c r="B755" s="72">
        <f>INDEX('5. Registrere Transaksjoner'!$I$8:$I$1006,MATCH('Underlag HB'!A755,'5. Registrere Transaksjoner'!$B$8:$B$1006))</f>
        <v>0</v>
      </c>
      <c r="C755" s="72">
        <f>INDEX('5. Registrere Transaksjoner'!$Q$8:$Q$1006,MATCH('Underlag HB'!A755,'5. Registrere Transaksjoner'!$B$8:$B$1006))</f>
        <v>0</v>
      </c>
      <c r="D755" s="307">
        <f>INDEX('5. Registrere Transaksjoner'!$D$8:$D$1006,MATCH('Underlag HB'!A755,'5. Registrere Transaksjoner'!$B$8:$B$1006))</f>
        <v>0</v>
      </c>
      <c r="E755" s="72" t="str">
        <f>IFERROR(INDEX(Kontoplan!$E$6:$E$1048576,MATCH(B755,Kontoplan!$D$6:$D$125,0)),"")</f>
        <v/>
      </c>
      <c r="F755" s="308">
        <f>INDEX('5. Registrere Transaksjoner'!$E$8:$E$1006,MATCH('Underlag HB'!A755,'5. Registrere Transaksjoner'!$B$8:$B$1006,0))</f>
        <v>0</v>
      </c>
      <c r="G755" s="72">
        <f>INDEX('5. Registrere Transaksjoner'!$F$8:$F$1006,MATCH('Underlag HB'!A755,'5. Registrere Transaksjoner'!$B$8:$B$1006,0))</f>
        <v>0</v>
      </c>
      <c r="H755" s="309" t="str">
        <f t="shared" si="11"/>
        <v/>
      </c>
      <c r="I755" s="310">
        <f>INDEX('5. Registrere Transaksjoner'!$H$8:$H$1006,MATCH('Underlag HB'!A755,'5. Registrere Transaksjoner'!$B$8:$B$1006,0))</f>
        <v>0</v>
      </c>
      <c r="J755" s="72"/>
      <c r="K755" s="72"/>
    </row>
    <row r="756" spans="1:11" x14ac:dyDescent="0.25">
      <c r="A756" s="116">
        <f>'5. Registrere Transaksjoner'!B762</f>
        <v>755</v>
      </c>
      <c r="B756" s="72">
        <f>INDEX('5. Registrere Transaksjoner'!$I$8:$I$1006,MATCH('Underlag HB'!A756,'5. Registrere Transaksjoner'!$B$8:$B$1006))</f>
        <v>0</v>
      </c>
      <c r="C756" s="72">
        <f>INDEX('5. Registrere Transaksjoner'!$Q$8:$Q$1006,MATCH('Underlag HB'!A756,'5. Registrere Transaksjoner'!$B$8:$B$1006))</f>
        <v>0</v>
      </c>
      <c r="D756" s="307">
        <f>INDEX('5. Registrere Transaksjoner'!$D$8:$D$1006,MATCH('Underlag HB'!A756,'5. Registrere Transaksjoner'!$B$8:$B$1006))</f>
        <v>0</v>
      </c>
      <c r="E756" s="72" t="str">
        <f>IFERROR(INDEX(Kontoplan!$E$6:$E$1048576,MATCH(B756,Kontoplan!$D$6:$D$125,0)),"")</f>
        <v/>
      </c>
      <c r="F756" s="308">
        <f>INDEX('5. Registrere Transaksjoner'!$E$8:$E$1006,MATCH('Underlag HB'!A756,'5. Registrere Transaksjoner'!$B$8:$B$1006,0))</f>
        <v>0</v>
      </c>
      <c r="G756" s="72">
        <f>INDEX('5. Registrere Transaksjoner'!$F$8:$F$1006,MATCH('Underlag HB'!A756,'5. Registrere Transaksjoner'!$B$8:$B$1006,0))</f>
        <v>0</v>
      </c>
      <c r="H756" s="309" t="str">
        <f t="shared" si="11"/>
        <v/>
      </c>
      <c r="I756" s="310">
        <f>INDEX('5. Registrere Transaksjoner'!$H$8:$H$1006,MATCH('Underlag HB'!A756,'5. Registrere Transaksjoner'!$B$8:$B$1006,0))</f>
        <v>0</v>
      </c>
      <c r="J756" s="72"/>
      <c r="K756" s="72"/>
    </row>
    <row r="757" spans="1:11" x14ac:dyDescent="0.25">
      <c r="A757" s="116">
        <f>'5. Registrere Transaksjoner'!B763</f>
        <v>756</v>
      </c>
      <c r="B757" s="72">
        <f>INDEX('5. Registrere Transaksjoner'!$I$8:$I$1006,MATCH('Underlag HB'!A757,'5. Registrere Transaksjoner'!$B$8:$B$1006))</f>
        <v>0</v>
      </c>
      <c r="C757" s="72">
        <f>INDEX('5. Registrere Transaksjoner'!$Q$8:$Q$1006,MATCH('Underlag HB'!A757,'5. Registrere Transaksjoner'!$B$8:$B$1006))</f>
        <v>0</v>
      </c>
      <c r="D757" s="307">
        <f>INDEX('5. Registrere Transaksjoner'!$D$8:$D$1006,MATCH('Underlag HB'!A757,'5. Registrere Transaksjoner'!$B$8:$B$1006))</f>
        <v>0</v>
      </c>
      <c r="E757" s="72" t="str">
        <f>IFERROR(INDEX(Kontoplan!$E$6:$E$1048576,MATCH(B757,Kontoplan!$D$6:$D$125,0)),"")</f>
        <v/>
      </c>
      <c r="F757" s="308">
        <f>INDEX('5. Registrere Transaksjoner'!$E$8:$E$1006,MATCH('Underlag HB'!A757,'5. Registrere Transaksjoner'!$B$8:$B$1006,0))</f>
        <v>0</v>
      </c>
      <c r="G757" s="72">
        <f>INDEX('5. Registrere Transaksjoner'!$F$8:$F$1006,MATCH('Underlag HB'!A757,'5. Registrere Transaksjoner'!$B$8:$B$1006,0))</f>
        <v>0</v>
      </c>
      <c r="H757" s="309" t="str">
        <f t="shared" si="11"/>
        <v/>
      </c>
      <c r="I757" s="310">
        <f>INDEX('5. Registrere Transaksjoner'!$H$8:$H$1006,MATCH('Underlag HB'!A757,'5. Registrere Transaksjoner'!$B$8:$B$1006,0))</f>
        <v>0</v>
      </c>
      <c r="J757" s="72"/>
      <c r="K757" s="72"/>
    </row>
    <row r="758" spans="1:11" x14ac:dyDescent="0.25">
      <c r="A758" s="116">
        <f>'5. Registrere Transaksjoner'!B764</f>
        <v>757</v>
      </c>
      <c r="B758" s="72">
        <f>INDEX('5. Registrere Transaksjoner'!$I$8:$I$1006,MATCH('Underlag HB'!A758,'5. Registrere Transaksjoner'!$B$8:$B$1006))</f>
        <v>0</v>
      </c>
      <c r="C758" s="72">
        <f>INDEX('5. Registrere Transaksjoner'!$Q$8:$Q$1006,MATCH('Underlag HB'!A758,'5. Registrere Transaksjoner'!$B$8:$B$1006))</f>
        <v>0</v>
      </c>
      <c r="D758" s="307">
        <f>INDEX('5. Registrere Transaksjoner'!$D$8:$D$1006,MATCH('Underlag HB'!A758,'5. Registrere Transaksjoner'!$B$8:$B$1006))</f>
        <v>0</v>
      </c>
      <c r="E758" s="72" t="str">
        <f>IFERROR(INDEX(Kontoplan!$E$6:$E$1048576,MATCH(B758,Kontoplan!$D$6:$D$125,0)),"")</f>
        <v/>
      </c>
      <c r="F758" s="308">
        <f>INDEX('5. Registrere Transaksjoner'!$E$8:$E$1006,MATCH('Underlag HB'!A758,'5. Registrere Transaksjoner'!$B$8:$B$1006,0))</f>
        <v>0</v>
      </c>
      <c r="G758" s="72">
        <f>INDEX('5. Registrere Transaksjoner'!$F$8:$F$1006,MATCH('Underlag HB'!A758,'5. Registrere Transaksjoner'!$B$8:$B$1006,0))</f>
        <v>0</v>
      </c>
      <c r="H758" s="309" t="str">
        <f t="shared" si="11"/>
        <v/>
      </c>
      <c r="I758" s="310">
        <f>INDEX('5. Registrere Transaksjoner'!$H$8:$H$1006,MATCH('Underlag HB'!A758,'5. Registrere Transaksjoner'!$B$8:$B$1006,0))</f>
        <v>0</v>
      </c>
      <c r="J758" s="72"/>
      <c r="K758" s="72"/>
    </row>
    <row r="759" spans="1:11" x14ac:dyDescent="0.25">
      <c r="A759" s="116">
        <f>'5. Registrere Transaksjoner'!B765</f>
        <v>758</v>
      </c>
      <c r="B759" s="72">
        <f>INDEX('5. Registrere Transaksjoner'!$I$8:$I$1006,MATCH('Underlag HB'!A759,'5. Registrere Transaksjoner'!$B$8:$B$1006))</f>
        <v>0</v>
      </c>
      <c r="C759" s="72">
        <f>INDEX('5. Registrere Transaksjoner'!$Q$8:$Q$1006,MATCH('Underlag HB'!A759,'5. Registrere Transaksjoner'!$B$8:$B$1006))</f>
        <v>0</v>
      </c>
      <c r="D759" s="307">
        <f>INDEX('5. Registrere Transaksjoner'!$D$8:$D$1006,MATCH('Underlag HB'!A759,'5. Registrere Transaksjoner'!$B$8:$B$1006))</f>
        <v>0</v>
      </c>
      <c r="E759" s="72" t="str">
        <f>IFERROR(INDEX(Kontoplan!$E$6:$E$1048576,MATCH(B759,Kontoplan!$D$6:$D$125,0)),"")</f>
        <v/>
      </c>
      <c r="F759" s="308">
        <f>INDEX('5. Registrere Transaksjoner'!$E$8:$E$1006,MATCH('Underlag HB'!A759,'5. Registrere Transaksjoner'!$B$8:$B$1006,0))</f>
        <v>0</v>
      </c>
      <c r="G759" s="72">
        <f>INDEX('5. Registrere Transaksjoner'!$F$8:$F$1006,MATCH('Underlag HB'!A759,'5. Registrere Transaksjoner'!$B$8:$B$1006,0))</f>
        <v>0</v>
      </c>
      <c r="H759" s="309" t="str">
        <f t="shared" si="11"/>
        <v/>
      </c>
      <c r="I759" s="310">
        <f>INDEX('5. Registrere Transaksjoner'!$H$8:$H$1006,MATCH('Underlag HB'!A759,'5. Registrere Transaksjoner'!$B$8:$B$1006,0))</f>
        <v>0</v>
      </c>
      <c r="J759" s="72"/>
      <c r="K759" s="72"/>
    </row>
    <row r="760" spans="1:11" x14ac:dyDescent="0.25">
      <c r="A760" s="116">
        <f>'5. Registrere Transaksjoner'!B766</f>
        <v>759</v>
      </c>
      <c r="B760" s="72">
        <f>INDEX('5. Registrere Transaksjoner'!$I$8:$I$1006,MATCH('Underlag HB'!A760,'5. Registrere Transaksjoner'!$B$8:$B$1006))</f>
        <v>0</v>
      </c>
      <c r="C760" s="72">
        <f>INDEX('5. Registrere Transaksjoner'!$Q$8:$Q$1006,MATCH('Underlag HB'!A760,'5. Registrere Transaksjoner'!$B$8:$B$1006))</f>
        <v>0</v>
      </c>
      <c r="D760" s="307">
        <f>INDEX('5. Registrere Transaksjoner'!$D$8:$D$1006,MATCH('Underlag HB'!A760,'5. Registrere Transaksjoner'!$B$8:$B$1006))</f>
        <v>0</v>
      </c>
      <c r="E760" s="72" t="str">
        <f>IFERROR(INDEX(Kontoplan!$E$6:$E$1048576,MATCH(B760,Kontoplan!$D$6:$D$125,0)),"")</f>
        <v/>
      </c>
      <c r="F760" s="308">
        <f>INDEX('5. Registrere Transaksjoner'!$E$8:$E$1006,MATCH('Underlag HB'!A760,'5. Registrere Transaksjoner'!$B$8:$B$1006,0))</f>
        <v>0</v>
      </c>
      <c r="G760" s="72">
        <f>INDEX('5. Registrere Transaksjoner'!$F$8:$F$1006,MATCH('Underlag HB'!A760,'5. Registrere Transaksjoner'!$B$8:$B$1006,0))</f>
        <v>0</v>
      </c>
      <c r="H760" s="309" t="str">
        <f t="shared" si="11"/>
        <v/>
      </c>
      <c r="I760" s="310">
        <f>INDEX('5. Registrere Transaksjoner'!$H$8:$H$1006,MATCH('Underlag HB'!A760,'5. Registrere Transaksjoner'!$B$8:$B$1006,0))</f>
        <v>0</v>
      </c>
      <c r="J760" s="72"/>
      <c r="K760" s="72"/>
    </row>
    <row r="761" spans="1:11" x14ac:dyDescent="0.25">
      <c r="A761" s="116">
        <f>'5. Registrere Transaksjoner'!B767</f>
        <v>760</v>
      </c>
      <c r="B761" s="72">
        <f>INDEX('5. Registrere Transaksjoner'!$I$8:$I$1006,MATCH('Underlag HB'!A761,'5. Registrere Transaksjoner'!$B$8:$B$1006))</f>
        <v>0</v>
      </c>
      <c r="C761" s="72">
        <f>INDEX('5. Registrere Transaksjoner'!$Q$8:$Q$1006,MATCH('Underlag HB'!A761,'5. Registrere Transaksjoner'!$B$8:$B$1006))</f>
        <v>0</v>
      </c>
      <c r="D761" s="307">
        <f>INDEX('5. Registrere Transaksjoner'!$D$8:$D$1006,MATCH('Underlag HB'!A761,'5. Registrere Transaksjoner'!$B$8:$B$1006))</f>
        <v>0</v>
      </c>
      <c r="E761" s="72" t="str">
        <f>IFERROR(INDEX(Kontoplan!$E$6:$E$1048576,MATCH(B761,Kontoplan!$D$6:$D$125,0)),"")</f>
        <v/>
      </c>
      <c r="F761" s="308">
        <f>INDEX('5. Registrere Transaksjoner'!$E$8:$E$1006,MATCH('Underlag HB'!A761,'5. Registrere Transaksjoner'!$B$8:$B$1006,0))</f>
        <v>0</v>
      </c>
      <c r="G761" s="72">
        <f>INDEX('5. Registrere Transaksjoner'!$F$8:$F$1006,MATCH('Underlag HB'!A761,'5. Registrere Transaksjoner'!$B$8:$B$1006,0))</f>
        <v>0</v>
      </c>
      <c r="H761" s="309" t="str">
        <f t="shared" si="11"/>
        <v/>
      </c>
      <c r="I761" s="310">
        <f>INDEX('5. Registrere Transaksjoner'!$H$8:$H$1006,MATCH('Underlag HB'!A761,'5. Registrere Transaksjoner'!$B$8:$B$1006,0))</f>
        <v>0</v>
      </c>
      <c r="J761" s="72"/>
      <c r="K761" s="72"/>
    </row>
    <row r="762" spans="1:11" x14ac:dyDescent="0.25">
      <c r="A762" s="116">
        <f>'5. Registrere Transaksjoner'!B768</f>
        <v>761</v>
      </c>
      <c r="B762" s="72">
        <f>INDEX('5. Registrere Transaksjoner'!$I$8:$I$1006,MATCH('Underlag HB'!A762,'5. Registrere Transaksjoner'!$B$8:$B$1006))</f>
        <v>0</v>
      </c>
      <c r="C762" s="72">
        <f>INDEX('5. Registrere Transaksjoner'!$Q$8:$Q$1006,MATCH('Underlag HB'!A762,'5. Registrere Transaksjoner'!$B$8:$B$1006))</f>
        <v>0</v>
      </c>
      <c r="D762" s="307">
        <f>INDEX('5. Registrere Transaksjoner'!$D$8:$D$1006,MATCH('Underlag HB'!A762,'5. Registrere Transaksjoner'!$B$8:$B$1006))</f>
        <v>0</v>
      </c>
      <c r="E762" s="72" t="str">
        <f>IFERROR(INDEX(Kontoplan!$E$6:$E$1048576,MATCH(B762,Kontoplan!$D$6:$D$125,0)),"")</f>
        <v/>
      </c>
      <c r="F762" s="308">
        <f>INDEX('5. Registrere Transaksjoner'!$E$8:$E$1006,MATCH('Underlag HB'!A762,'5. Registrere Transaksjoner'!$B$8:$B$1006,0))</f>
        <v>0</v>
      </c>
      <c r="G762" s="72">
        <f>INDEX('5. Registrere Transaksjoner'!$F$8:$F$1006,MATCH('Underlag HB'!A762,'5. Registrere Transaksjoner'!$B$8:$B$1006,0))</f>
        <v>0</v>
      </c>
      <c r="H762" s="309" t="str">
        <f t="shared" si="11"/>
        <v/>
      </c>
      <c r="I762" s="310">
        <f>INDEX('5. Registrere Transaksjoner'!$H$8:$H$1006,MATCH('Underlag HB'!A762,'5. Registrere Transaksjoner'!$B$8:$B$1006,0))</f>
        <v>0</v>
      </c>
      <c r="J762" s="72"/>
      <c r="K762" s="72"/>
    </row>
    <row r="763" spans="1:11" x14ac:dyDescent="0.25">
      <c r="A763" s="116">
        <f>'5. Registrere Transaksjoner'!B769</f>
        <v>762</v>
      </c>
      <c r="B763" s="72">
        <f>INDEX('5. Registrere Transaksjoner'!$I$8:$I$1006,MATCH('Underlag HB'!A763,'5. Registrere Transaksjoner'!$B$8:$B$1006))</f>
        <v>0</v>
      </c>
      <c r="C763" s="72">
        <f>INDEX('5. Registrere Transaksjoner'!$Q$8:$Q$1006,MATCH('Underlag HB'!A763,'5. Registrere Transaksjoner'!$B$8:$B$1006))</f>
        <v>0</v>
      </c>
      <c r="D763" s="307">
        <f>INDEX('5. Registrere Transaksjoner'!$D$8:$D$1006,MATCH('Underlag HB'!A763,'5. Registrere Transaksjoner'!$B$8:$B$1006))</f>
        <v>0</v>
      </c>
      <c r="E763" s="72" t="str">
        <f>IFERROR(INDEX(Kontoplan!$E$6:$E$1048576,MATCH(B763,Kontoplan!$D$6:$D$125,0)),"")</f>
        <v/>
      </c>
      <c r="F763" s="308">
        <f>INDEX('5. Registrere Transaksjoner'!$E$8:$E$1006,MATCH('Underlag HB'!A763,'5. Registrere Transaksjoner'!$B$8:$B$1006,0))</f>
        <v>0</v>
      </c>
      <c r="G763" s="72">
        <f>INDEX('5. Registrere Transaksjoner'!$F$8:$F$1006,MATCH('Underlag HB'!A763,'5. Registrere Transaksjoner'!$B$8:$B$1006,0))</f>
        <v>0</v>
      </c>
      <c r="H763" s="309" t="str">
        <f t="shared" si="11"/>
        <v/>
      </c>
      <c r="I763" s="310">
        <f>INDEX('5. Registrere Transaksjoner'!$H$8:$H$1006,MATCH('Underlag HB'!A763,'5. Registrere Transaksjoner'!$B$8:$B$1006,0))</f>
        <v>0</v>
      </c>
      <c r="J763" s="72"/>
      <c r="K763" s="72"/>
    </row>
    <row r="764" spans="1:11" x14ac:dyDescent="0.25">
      <c r="A764" s="116">
        <f>'5. Registrere Transaksjoner'!B770</f>
        <v>763</v>
      </c>
      <c r="B764" s="72">
        <f>INDEX('5. Registrere Transaksjoner'!$I$8:$I$1006,MATCH('Underlag HB'!A764,'5. Registrere Transaksjoner'!$B$8:$B$1006))</f>
        <v>0</v>
      </c>
      <c r="C764" s="72">
        <f>INDEX('5. Registrere Transaksjoner'!$Q$8:$Q$1006,MATCH('Underlag HB'!A764,'5. Registrere Transaksjoner'!$B$8:$B$1006))</f>
        <v>0</v>
      </c>
      <c r="D764" s="307">
        <f>INDEX('5. Registrere Transaksjoner'!$D$8:$D$1006,MATCH('Underlag HB'!A764,'5. Registrere Transaksjoner'!$B$8:$B$1006))</f>
        <v>0</v>
      </c>
      <c r="E764" s="72" t="str">
        <f>IFERROR(INDEX(Kontoplan!$E$6:$E$1048576,MATCH(B764,Kontoplan!$D$6:$D$125,0)),"")</f>
        <v/>
      </c>
      <c r="F764" s="308">
        <f>INDEX('5. Registrere Transaksjoner'!$E$8:$E$1006,MATCH('Underlag HB'!A764,'5. Registrere Transaksjoner'!$B$8:$B$1006,0))</f>
        <v>0</v>
      </c>
      <c r="G764" s="72">
        <f>INDEX('5. Registrere Transaksjoner'!$F$8:$F$1006,MATCH('Underlag HB'!A764,'5. Registrere Transaksjoner'!$B$8:$B$1006,0))</f>
        <v>0</v>
      </c>
      <c r="H764" s="309" t="str">
        <f t="shared" si="11"/>
        <v/>
      </c>
      <c r="I764" s="310">
        <f>INDEX('5. Registrere Transaksjoner'!$H$8:$H$1006,MATCH('Underlag HB'!A764,'5. Registrere Transaksjoner'!$B$8:$B$1006,0))</f>
        <v>0</v>
      </c>
      <c r="J764" s="72"/>
      <c r="K764" s="72"/>
    </row>
    <row r="765" spans="1:11" x14ac:dyDescent="0.25">
      <c r="A765" s="116">
        <f>'5. Registrere Transaksjoner'!B771</f>
        <v>764</v>
      </c>
      <c r="B765" s="72">
        <f>INDEX('5. Registrere Transaksjoner'!$I$8:$I$1006,MATCH('Underlag HB'!A765,'5. Registrere Transaksjoner'!$B$8:$B$1006))</f>
        <v>0</v>
      </c>
      <c r="C765" s="72">
        <f>INDEX('5. Registrere Transaksjoner'!$Q$8:$Q$1006,MATCH('Underlag HB'!A765,'5. Registrere Transaksjoner'!$B$8:$B$1006))</f>
        <v>0</v>
      </c>
      <c r="D765" s="307">
        <f>INDEX('5. Registrere Transaksjoner'!$D$8:$D$1006,MATCH('Underlag HB'!A765,'5. Registrere Transaksjoner'!$B$8:$B$1006))</f>
        <v>0</v>
      </c>
      <c r="E765" s="72" t="str">
        <f>IFERROR(INDEX(Kontoplan!$E$6:$E$1048576,MATCH(B765,Kontoplan!$D$6:$D$125,0)),"")</f>
        <v/>
      </c>
      <c r="F765" s="308">
        <f>INDEX('5. Registrere Transaksjoner'!$E$8:$E$1006,MATCH('Underlag HB'!A765,'5. Registrere Transaksjoner'!$B$8:$B$1006,0))</f>
        <v>0</v>
      </c>
      <c r="G765" s="72">
        <f>INDEX('5. Registrere Transaksjoner'!$F$8:$F$1006,MATCH('Underlag HB'!A765,'5. Registrere Transaksjoner'!$B$8:$B$1006,0))</f>
        <v>0</v>
      </c>
      <c r="H765" s="309" t="str">
        <f t="shared" si="11"/>
        <v/>
      </c>
      <c r="I765" s="310">
        <f>INDEX('5. Registrere Transaksjoner'!$H$8:$H$1006,MATCH('Underlag HB'!A765,'5. Registrere Transaksjoner'!$B$8:$B$1006,0))</f>
        <v>0</v>
      </c>
      <c r="J765" s="72"/>
      <c r="K765" s="72"/>
    </row>
    <row r="766" spans="1:11" x14ac:dyDescent="0.25">
      <c r="A766" s="116">
        <f>'5. Registrere Transaksjoner'!B772</f>
        <v>765</v>
      </c>
      <c r="B766" s="72">
        <f>INDEX('5. Registrere Transaksjoner'!$I$8:$I$1006,MATCH('Underlag HB'!A766,'5. Registrere Transaksjoner'!$B$8:$B$1006))</f>
        <v>0</v>
      </c>
      <c r="C766" s="72">
        <f>INDEX('5. Registrere Transaksjoner'!$Q$8:$Q$1006,MATCH('Underlag HB'!A766,'5. Registrere Transaksjoner'!$B$8:$B$1006))</f>
        <v>0</v>
      </c>
      <c r="D766" s="307">
        <f>INDEX('5. Registrere Transaksjoner'!$D$8:$D$1006,MATCH('Underlag HB'!A766,'5. Registrere Transaksjoner'!$B$8:$B$1006))</f>
        <v>0</v>
      </c>
      <c r="E766" s="72" t="str">
        <f>IFERROR(INDEX(Kontoplan!$E$6:$E$1048576,MATCH(B766,Kontoplan!$D$6:$D$125,0)),"")</f>
        <v/>
      </c>
      <c r="F766" s="308">
        <f>INDEX('5. Registrere Transaksjoner'!$E$8:$E$1006,MATCH('Underlag HB'!A766,'5. Registrere Transaksjoner'!$B$8:$B$1006,0))</f>
        <v>0</v>
      </c>
      <c r="G766" s="72">
        <f>INDEX('5. Registrere Transaksjoner'!$F$8:$F$1006,MATCH('Underlag HB'!A766,'5. Registrere Transaksjoner'!$B$8:$B$1006,0))</f>
        <v>0</v>
      </c>
      <c r="H766" s="309" t="str">
        <f t="shared" si="11"/>
        <v/>
      </c>
      <c r="I766" s="310">
        <f>INDEX('5. Registrere Transaksjoner'!$H$8:$H$1006,MATCH('Underlag HB'!A766,'5. Registrere Transaksjoner'!$B$8:$B$1006,0))</f>
        <v>0</v>
      </c>
      <c r="J766" s="72"/>
      <c r="K766" s="72"/>
    </row>
    <row r="767" spans="1:11" x14ac:dyDescent="0.25">
      <c r="A767" s="116">
        <f>'5. Registrere Transaksjoner'!B773</f>
        <v>766</v>
      </c>
      <c r="B767" s="72">
        <f>INDEX('5. Registrere Transaksjoner'!$I$8:$I$1006,MATCH('Underlag HB'!A767,'5. Registrere Transaksjoner'!$B$8:$B$1006))</f>
        <v>0</v>
      </c>
      <c r="C767" s="72">
        <f>INDEX('5. Registrere Transaksjoner'!$Q$8:$Q$1006,MATCH('Underlag HB'!A767,'5. Registrere Transaksjoner'!$B$8:$B$1006))</f>
        <v>0</v>
      </c>
      <c r="D767" s="307">
        <f>INDEX('5. Registrere Transaksjoner'!$D$8:$D$1006,MATCH('Underlag HB'!A767,'5. Registrere Transaksjoner'!$B$8:$B$1006))</f>
        <v>0</v>
      </c>
      <c r="E767" s="72" t="str">
        <f>IFERROR(INDEX(Kontoplan!$E$6:$E$1048576,MATCH(B767,Kontoplan!$D$6:$D$125,0)),"")</f>
        <v/>
      </c>
      <c r="F767" s="308">
        <f>INDEX('5. Registrere Transaksjoner'!$E$8:$E$1006,MATCH('Underlag HB'!A767,'5. Registrere Transaksjoner'!$B$8:$B$1006,0))</f>
        <v>0</v>
      </c>
      <c r="G767" s="72">
        <f>INDEX('5. Registrere Transaksjoner'!$F$8:$F$1006,MATCH('Underlag HB'!A767,'5. Registrere Transaksjoner'!$B$8:$B$1006,0))</f>
        <v>0</v>
      </c>
      <c r="H767" s="309" t="str">
        <f t="shared" si="11"/>
        <v/>
      </c>
      <c r="I767" s="310">
        <f>INDEX('5. Registrere Transaksjoner'!$H$8:$H$1006,MATCH('Underlag HB'!A767,'5. Registrere Transaksjoner'!$B$8:$B$1006,0))</f>
        <v>0</v>
      </c>
      <c r="J767" s="72"/>
      <c r="K767" s="72"/>
    </row>
    <row r="768" spans="1:11" x14ac:dyDescent="0.25">
      <c r="A768" s="116">
        <f>'5. Registrere Transaksjoner'!B774</f>
        <v>767</v>
      </c>
      <c r="B768" s="72">
        <f>INDEX('5. Registrere Transaksjoner'!$I$8:$I$1006,MATCH('Underlag HB'!A768,'5. Registrere Transaksjoner'!$B$8:$B$1006))</f>
        <v>0</v>
      </c>
      <c r="C768" s="72">
        <f>INDEX('5. Registrere Transaksjoner'!$Q$8:$Q$1006,MATCH('Underlag HB'!A768,'5. Registrere Transaksjoner'!$B$8:$B$1006))</f>
        <v>0</v>
      </c>
      <c r="D768" s="307">
        <f>INDEX('5. Registrere Transaksjoner'!$D$8:$D$1006,MATCH('Underlag HB'!A768,'5. Registrere Transaksjoner'!$B$8:$B$1006))</f>
        <v>0</v>
      </c>
      <c r="E768" s="72" t="str">
        <f>IFERROR(INDEX(Kontoplan!$E$6:$E$1048576,MATCH(B768,Kontoplan!$D$6:$D$125,0)),"")</f>
        <v/>
      </c>
      <c r="F768" s="308">
        <f>INDEX('5. Registrere Transaksjoner'!$E$8:$E$1006,MATCH('Underlag HB'!A768,'5. Registrere Transaksjoner'!$B$8:$B$1006,0))</f>
        <v>0</v>
      </c>
      <c r="G768" s="72">
        <f>INDEX('5. Registrere Transaksjoner'!$F$8:$F$1006,MATCH('Underlag HB'!A768,'5. Registrere Transaksjoner'!$B$8:$B$1006,0))</f>
        <v>0</v>
      </c>
      <c r="H768" s="309" t="str">
        <f t="shared" si="11"/>
        <v/>
      </c>
      <c r="I768" s="310">
        <f>INDEX('5. Registrere Transaksjoner'!$H$8:$H$1006,MATCH('Underlag HB'!A768,'5. Registrere Transaksjoner'!$B$8:$B$1006,0))</f>
        <v>0</v>
      </c>
      <c r="J768" s="72"/>
      <c r="K768" s="72"/>
    </row>
    <row r="769" spans="1:11" x14ac:dyDescent="0.25">
      <c r="A769" s="116">
        <f>'5. Registrere Transaksjoner'!B775</f>
        <v>768</v>
      </c>
      <c r="B769" s="72">
        <f>INDEX('5. Registrere Transaksjoner'!$I$8:$I$1006,MATCH('Underlag HB'!A769,'5. Registrere Transaksjoner'!$B$8:$B$1006))</f>
        <v>0</v>
      </c>
      <c r="C769" s="72">
        <f>INDEX('5. Registrere Transaksjoner'!$Q$8:$Q$1006,MATCH('Underlag HB'!A769,'5. Registrere Transaksjoner'!$B$8:$B$1006))</f>
        <v>0</v>
      </c>
      <c r="D769" s="307">
        <f>INDEX('5. Registrere Transaksjoner'!$D$8:$D$1006,MATCH('Underlag HB'!A769,'5. Registrere Transaksjoner'!$B$8:$B$1006))</f>
        <v>0</v>
      </c>
      <c r="E769" s="72" t="str">
        <f>IFERROR(INDEX(Kontoplan!$E$6:$E$1048576,MATCH(B769,Kontoplan!$D$6:$D$125,0)),"")</f>
        <v/>
      </c>
      <c r="F769" s="308">
        <f>INDEX('5. Registrere Transaksjoner'!$E$8:$E$1006,MATCH('Underlag HB'!A769,'5. Registrere Transaksjoner'!$B$8:$B$1006,0))</f>
        <v>0</v>
      </c>
      <c r="G769" s="72">
        <f>INDEX('5. Registrere Transaksjoner'!$F$8:$F$1006,MATCH('Underlag HB'!A769,'5. Registrere Transaksjoner'!$B$8:$B$1006,0))</f>
        <v>0</v>
      </c>
      <c r="H769" s="309" t="str">
        <f t="shared" si="11"/>
        <v/>
      </c>
      <c r="I769" s="310">
        <f>INDEX('5. Registrere Transaksjoner'!$H$8:$H$1006,MATCH('Underlag HB'!A769,'5. Registrere Transaksjoner'!$B$8:$B$1006,0))</f>
        <v>0</v>
      </c>
      <c r="J769" s="72"/>
      <c r="K769" s="72"/>
    </row>
    <row r="770" spans="1:11" x14ac:dyDescent="0.25">
      <c r="A770" s="116">
        <f>'5. Registrere Transaksjoner'!B776</f>
        <v>769</v>
      </c>
      <c r="B770" s="72">
        <f>INDEX('5. Registrere Transaksjoner'!$I$8:$I$1006,MATCH('Underlag HB'!A770,'5. Registrere Transaksjoner'!$B$8:$B$1006))</f>
        <v>0</v>
      </c>
      <c r="C770" s="72">
        <f>INDEX('5. Registrere Transaksjoner'!$Q$8:$Q$1006,MATCH('Underlag HB'!A770,'5. Registrere Transaksjoner'!$B$8:$B$1006))</f>
        <v>0</v>
      </c>
      <c r="D770" s="307">
        <f>INDEX('5. Registrere Transaksjoner'!$D$8:$D$1006,MATCH('Underlag HB'!A770,'5. Registrere Transaksjoner'!$B$8:$B$1006))</f>
        <v>0</v>
      </c>
      <c r="E770" s="72" t="str">
        <f>IFERROR(INDEX(Kontoplan!$E$6:$E$1048576,MATCH(B770,Kontoplan!$D$6:$D$125,0)),"")</f>
        <v/>
      </c>
      <c r="F770" s="308">
        <f>INDEX('5. Registrere Transaksjoner'!$E$8:$E$1006,MATCH('Underlag HB'!A770,'5. Registrere Transaksjoner'!$B$8:$B$1006,0))</f>
        <v>0</v>
      </c>
      <c r="G770" s="72">
        <f>INDEX('5. Registrere Transaksjoner'!$F$8:$F$1006,MATCH('Underlag HB'!A770,'5. Registrere Transaksjoner'!$B$8:$B$1006,0))</f>
        <v>0</v>
      </c>
      <c r="H770" s="309" t="str">
        <f t="shared" si="11"/>
        <v/>
      </c>
      <c r="I770" s="310">
        <f>INDEX('5. Registrere Transaksjoner'!$H$8:$H$1006,MATCH('Underlag HB'!A770,'5. Registrere Transaksjoner'!$B$8:$B$1006,0))</f>
        <v>0</v>
      </c>
      <c r="J770" s="72"/>
      <c r="K770" s="72"/>
    </row>
    <row r="771" spans="1:11" x14ac:dyDescent="0.25">
      <c r="A771" s="116">
        <f>'5. Registrere Transaksjoner'!B777</f>
        <v>770</v>
      </c>
      <c r="B771" s="72">
        <f>INDEX('5. Registrere Transaksjoner'!$I$8:$I$1006,MATCH('Underlag HB'!A771,'5. Registrere Transaksjoner'!$B$8:$B$1006))</f>
        <v>0</v>
      </c>
      <c r="C771" s="72">
        <f>INDEX('5. Registrere Transaksjoner'!$Q$8:$Q$1006,MATCH('Underlag HB'!A771,'5. Registrere Transaksjoner'!$B$8:$B$1006))</f>
        <v>0</v>
      </c>
      <c r="D771" s="307">
        <f>INDEX('5. Registrere Transaksjoner'!$D$8:$D$1006,MATCH('Underlag HB'!A771,'5. Registrere Transaksjoner'!$B$8:$B$1006))</f>
        <v>0</v>
      </c>
      <c r="E771" s="72" t="str">
        <f>IFERROR(INDEX(Kontoplan!$E$6:$E$1048576,MATCH(B771,Kontoplan!$D$6:$D$125,0)),"")</f>
        <v/>
      </c>
      <c r="F771" s="308">
        <f>INDEX('5. Registrere Transaksjoner'!$E$8:$E$1006,MATCH('Underlag HB'!A771,'5. Registrere Transaksjoner'!$B$8:$B$1006,0))</f>
        <v>0</v>
      </c>
      <c r="G771" s="72">
        <f>INDEX('5. Registrere Transaksjoner'!$F$8:$F$1006,MATCH('Underlag HB'!A771,'5. Registrere Transaksjoner'!$B$8:$B$1006,0))</f>
        <v>0</v>
      </c>
      <c r="H771" s="309" t="str">
        <f t="shared" ref="H771:H834" si="12">IF(I771=0,"",I771)</f>
        <v/>
      </c>
      <c r="I771" s="310">
        <f>INDEX('5. Registrere Transaksjoner'!$H$8:$H$1006,MATCH('Underlag HB'!A771,'5. Registrere Transaksjoner'!$B$8:$B$1006,0))</f>
        <v>0</v>
      </c>
      <c r="J771" s="72"/>
      <c r="K771" s="72"/>
    </row>
    <row r="772" spans="1:11" x14ac:dyDescent="0.25">
      <c r="A772" s="116">
        <f>'5. Registrere Transaksjoner'!B778</f>
        <v>771</v>
      </c>
      <c r="B772" s="72">
        <f>INDEX('5. Registrere Transaksjoner'!$I$8:$I$1006,MATCH('Underlag HB'!A772,'5. Registrere Transaksjoner'!$B$8:$B$1006))</f>
        <v>0</v>
      </c>
      <c r="C772" s="72">
        <f>INDEX('5. Registrere Transaksjoner'!$Q$8:$Q$1006,MATCH('Underlag HB'!A772,'5. Registrere Transaksjoner'!$B$8:$B$1006))</f>
        <v>0</v>
      </c>
      <c r="D772" s="307">
        <f>INDEX('5. Registrere Transaksjoner'!$D$8:$D$1006,MATCH('Underlag HB'!A772,'5. Registrere Transaksjoner'!$B$8:$B$1006))</f>
        <v>0</v>
      </c>
      <c r="E772" s="72" t="str">
        <f>IFERROR(INDEX(Kontoplan!$E$6:$E$1048576,MATCH(B772,Kontoplan!$D$6:$D$125,0)),"")</f>
        <v/>
      </c>
      <c r="F772" s="308">
        <f>INDEX('5. Registrere Transaksjoner'!$E$8:$E$1006,MATCH('Underlag HB'!A772,'5. Registrere Transaksjoner'!$B$8:$B$1006,0))</f>
        <v>0</v>
      </c>
      <c r="G772" s="72">
        <f>INDEX('5. Registrere Transaksjoner'!$F$8:$F$1006,MATCH('Underlag HB'!A772,'5. Registrere Transaksjoner'!$B$8:$B$1006,0))</f>
        <v>0</v>
      </c>
      <c r="H772" s="309" t="str">
        <f t="shared" si="12"/>
        <v/>
      </c>
      <c r="I772" s="310">
        <f>INDEX('5. Registrere Transaksjoner'!$H$8:$H$1006,MATCH('Underlag HB'!A772,'5. Registrere Transaksjoner'!$B$8:$B$1006,0))</f>
        <v>0</v>
      </c>
      <c r="J772" s="72"/>
      <c r="K772" s="72"/>
    </row>
    <row r="773" spans="1:11" x14ac:dyDescent="0.25">
      <c r="A773" s="116">
        <f>'5. Registrere Transaksjoner'!B779</f>
        <v>772</v>
      </c>
      <c r="B773" s="72">
        <f>INDEX('5. Registrere Transaksjoner'!$I$8:$I$1006,MATCH('Underlag HB'!A773,'5. Registrere Transaksjoner'!$B$8:$B$1006))</f>
        <v>0</v>
      </c>
      <c r="C773" s="72">
        <f>INDEX('5. Registrere Transaksjoner'!$Q$8:$Q$1006,MATCH('Underlag HB'!A773,'5. Registrere Transaksjoner'!$B$8:$B$1006))</f>
        <v>0</v>
      </c>
      <c r="D773" s="307">
        <f>INDEX('5. Registrere Transaksjoner'!$D$8:$D$1006,MATCH('Underlag HB'!A773,'5. Registrere Transaksjoner'!$B$8:$B$1006))</f>
        <v>0</v>
      </c>
      <c r="E773" s="72" t="str">
        <f>IFERROR(INDEX(Kontoplan!$E$6:$E$1048576,MATCH(B773,Kontoplan!$D$6:$D$125,0)),"")</f>
        <v/>
      </c>
      <c r="F773" s="308">
        <f>INDEX('5. Registrere Transaksjoner'!$E$8:$E$1006,MATCH('Underlag HB'!A773,'5. Registrere Transaksjoner'!$B$8:$B$1006,0))</f>
        <v>0</v>
      </c>
      <c r="G773" s="72">
        <f>INDEX('5. Registrere Transaksjoner'!$F$8:$F$1006,MATCH('Underlag HB'!A773,'5. Registrere Transaksjoner'!$B$8:$B$1006,0))</f>
        <v>0</v>
      </c>
      <c r="H773" s="309" t="str">
        <f t="shared" si="12"/>
        <v/>
      </c>
      <c r="I773" s="310">
        <f>INDEX('5. Registrere Transaksjoner'!$H$8:$H$1006,MATCH('Underlag HB'!A773,'5. Registrere Transaksjoner'!$B$8:$B$1006,0))</f>
        <v>0</v>
      </c>
      <c r="J773" s="72"/>
      <c r="K773" s="72"/>
    </row>
    <row r="774" spans="1:11" x14ac:dyDescent="0.25">
      <c r="A774" s="116">
        <f>'5. Registrere Transaksjoner'!B780</f>
        <v>773</v>
      </c>
      <c r="B774" s="72">
        <f>INDEX('5. Registrere Transaksjoner'!$I$8:$I$1006,MATCH('Underlag HB'!A774,'5. Registrere Transaksjoner'!$B$8:$B$1006))</f>
        <v>0</v>
      </c>
      <c r="C774" s="72">
        <f>INDEX('5. Registrere Transaksjoner'!$Q$8:$Q$1006,MATCH('Underlag HB'!A774,'5. Registrere Transaksjoner'!$B$8:$B$1006))</f>
        <v>0</v>
      </c>
      <c r="D774" s="307">
        <f>INDEX('5. Registrere Transaksjoner'!$D$8:$D$1006,MATCH('Underlag HB'!A774,'5. Registrere Transaksjoner'!$B$8:$B$1006))</f>
        <v>0</v>
      </c>
      <c r="E774" s="72" t="str">
        <f>IFERROR(INDEX(Kontoplan!$E$6:$E$1048576,MATCH(B774,Kontoplan!$D$6:$D$125,0)),"")</f>
        <v/>
      </c>
      <c r="F774" s="308">
        <f>INDEX('5. Registrere Transaksjoner'!$E$8:$E$1006,MATCH('Underlag HB'!A774,'5. Registrere Transaksjoner'!$B$8:$B$1006,0))</f>
        <v>0</v>
      </c>
      <c r="G774" s="72">
        <f>INDEX('5. Registrere Transaksjoner'!$F$8:$F$1006,MATCH('Underlag HB'!A774,'5. Registrere Transaksjoner'!$B$8:$B$1006,0))</f>
        <v>0</v>
      </c>
      <c r="H774" s="309" t="str">
        <f t="shared" si="12"/>
        <v/>
      </c>
      <c r="I774" s="310">
        <f>INDEX('5. Registrere Transaksjoner'!$H$8:$H$1006,MATCH('Underlag HB'!A774,'5. Registrere Transaksjoner'!$B$8:$B$1006,0))</f>
        <v>0</v>
      </c>
      <c r="J774" s="72"/>
      <c r="K774" s="72"/>
    </row>
    <row r="775" spans="1:11" x14ac:dyDescent="0.25">
      <c r="A775" s="116">
        <f>'5. Registrere Transaksjoner'!B781</f>
        <v>774</v>
      </c>
      <c r="B775" s="72">
        <f>INDEX('5. Registrere Transaksjoner'!$I$8:$I$1006,MATCH('Underlag HB'!A775,'5. Registrere Transaksjoner'!$B$8:$B$1006))</f>
        <v>0</v>
      </c>
      <c r="C775" s="72">
        <f>INDEX('5. Registrere Transaksjoner'!$Q$8:$Q$1006,MATCH('Underlag HB'!A775,'5. Registrere Transaksjoner'!$B$8:$B$1006))</f>
        <v>0</v>
      </c>
      <c r="D775" s="307">
        <f>INDEX('5. Registrere Transaksjoner'!$D$8:$D$1006,MATCH('Underlag HB'!A775,'5. Registrere Transaksjoner'!$B$8:$B$1006))</f>
        <v>0</v>
      </c>
      <c r="E775" s="72" t="str">
        <f>IFERROR(INDEX(Kontoplan!$E$6:$E$1048576,MATCH(B775,Kontoplan!$D$6:$D$125,0)),"")</f>
        <v/>
      </c>
      <c r="F775" s="308">
        <f>INDEX('5. Registrere Transaksjoner'!$E$8:$E$1006,MATCH('Underlag HB'!A775,'5. Registrere Transaksjoner'!$B$8:$B$1006,0))</f>
        <v>0</v>
      </c>
      <c r="G775" s="72">
        <f>INDEX('5. Registrere Transaksjoner'!$F$8:$F$1006,MATCH('Underlag HB'!A775,'5. Registrere Transaksjoner'!$B$8:$B$1006,0))</f>
        <v>0</v>
      </c>
      <c r="H775" s="309" t="str">
        <f t="shared" si="12"/>
        <v/>
      </c>
      <c r="I775" s="310">
        <f>INDEX('5. Registrere Transaksjoner'!$H$8:$H$1006,MATCH('Underlag HB'!A775,'5. Registrere Transaksjoner'!$B$8:$B$1006,0))</f>
        <v>0</v>
      </c>
      <c r="J775" s="72"/>
      <c r="K775" s="72"/>
    </row>
    <row r="776" spans="1:11" x14ac:dyDescent="0.25">
      <c r="A776" s="116">
        <f>'5. Registrere Transaksjoner'!B782</f>
        <v>775</v>
      </c>
      <c r="B776" s="72">
        <f>INDEX('5. Registrere Transaksjoner'!$I$8:$I$1006,MATCH('Underlag HB'!A776,'5. Registrere Transaksjoner'!$B$8:$B$1006))</f>
        <v>0</v>
      </c>
      <c r="C776" s="72">
        <f>INDEX('5. Registrere Transaksjoner'!$Q$8:$Q$1006,MATCH('Underlag HB'!A776,'5. Registrere Transaksjoner'!$B$8:$B$1006))</f>
        <v>0</v>
      </c>
      <c r="D776" s="307">
        <f>INDEX('5. Registrere Transaksjoner'!$D$8:$D$1006,MATCH('Underlag HB'!A776,'5. Registrere Transaksjoner'!$B$8:$B$1006))</f>
        <v>0</v>
      </c>
      <c r="E776" s="72" t="str">
        <f>IFERROR(INDEX(Kontoplan!$E$6:$E$1048576,MATCH(B776,Kontoplan!$D$6:$D$125,0)),"")</f>
        <v/>
      </c>
      <c r="F776" s="308">
        <f>INDEX('5. Registrere Transaksjoner'!$E$8:$E$1006,MATCH('Underlag HB'!A776,'5. Registrere Transaksjoner'!$B$8:$B$1006,0))</f>
        <v>0</v>
      </c>
      <c r="G776" s="72">
        <f>INDEX('5. Registrere Transaksjoner'!$F$8:$F$1006,MATCH('Underlag HB'!A776,'5. Registrere Transaksjoner'!$B$8:$B$1006,0))</f>
        <v>0</v>
      </c>
      <c r="H776" s="309" t="str">
        <f t="shared" si="12"/>
        <v/>
      </c>
      <c r="I776" s="310">
        <f>INDEX('5. Registrere Transaksjoner'!$H$8:$H$1006,MATCH('Underlag HB'!A776,'5. Registrere Transaksjoner'!$B$8:$B$1006,0))</f>
        <v>0</v>
      </c>
      <c r="J776" s="72"/>
      <c r="K776" s="72"/>
    </row>
    <row r="777" spans="1:11" x14ac:dyDescent="0.25">
      <c r="A777" s="116">
        <f>'5. Registrere Transaksjoner'!B783</f>
        <v>776</v>
      </c>
      <c r="B777" s="72">
        <f>INDEX('5. Registrere Transaksjoner'!$I$8:$I$1006,MATCH('Underlag HB'!A777,'5. Registrere Transaksjoner'!$B$8:$B$1006))</f>
        <v>0</v>
      </c>
      <c r="C777" s="72">
        <f>INDEX('5. Registrere Transaksjoner'!$Q$8:$Q$1006,MATCH('Underlag HB'!A777,'5. Registrere Transaksjoner'!$B$8:$B$1006))</f>
        <v>0</v>
      </c>
      <c r="D777" s="307">
        <f>INDEX('5. Registrere Transaksjoner'!$D$8:$D$1006,MATCH('Underlag HB'!A777,'5. Registrere Transaksjoner'!$B$8:$B$1006))</f>
        <v>0</v>
      </c>
      <c r="E777" s="72" t="str">
        <f>IFERROR(INDEX(Kontoplan!$E$6:$E$1048576,MATCH(B777,Kontoplan!$D$6:$D$125,0)),"")</f>
        <v/>
      </c>
      <c r="F777" s="308">
        <f>INDEX('5. Registrere Transaksjoner'!$E$8:$E$1006,MATCH('Underlag HB'!A777,'5. Registrere Transaksjoner'!$B$8:$B$1006,0))</f>
        <v>0</v>
      </c>
      <c r="G777" s="72">
        <f>INDEX('5. Registrere Transaksjoner'!$F$8:$F$1006,MATCH('Underlag HB'!A777,'5. Registrere Transaksjoner'!$B$8:$B$1006,0))</f>
        <v>0</v>
      </c>
      <c r="H777" s="309" t="str">
        <f t="shared" si="12"/>
        <v/>
      </c>
      <c r="I777" s="310">
        <f>INDEX('5. Registrere Transaksjoner'!$H$8:$H$1006,MATCH('Underlag HB'!A777,'5. Registrere Transaksjoner'!$B$8:$B$1006,0))</f>
        <v>0</v>
      </c>
      <c r="J777" s="72"/>
      <c r="K777" s="72"/>
    </row>
    <row r="778" spans="1:11" x14ac:dyDescent="0.25">
      <c r="A778" s="116">
        <f>'5. Registrere Transaksjoner'!B784</f>
        <v>777</v>
      </c>
      <c r="B778" s="72">
        <f>INDEX('5. Registrere Transaksjoner'!$I$8:$I$1006,MATCH('Underlag HB'!A778,'5. Registrere Transaksjoner'!$B$8:$B$1006))</f>
        <v>0</v>
      </c>
      <c r="C778" s="72">
        <f>INDEX('5. Registrere Transaksjoner'!$Q$8:$Q$1006,MATCH('Underlag HB'!A778,'5. Registrere Transaksjoner'!$B$8:$B$1006))</f>
        <v>0</v>
      </c>
      <c r="D778" s="307">
        <f>INDEX('5. Registrere Transaksjoner'!$D$8:$D$1006,MATCH('Underlag HB'!A778,'5. Registrere Transaksjoner'!$B$8:$B$1006))</f>
        <v>0</v>
      </c>
      <c r="E778" s="72" t="str">
        <f>IFERROR(INDEX(Kontoplan!$E$6:$E$1048576,MATCH(B778,Kontoplan!$D$6:$D$125,0)),"")</f>
        <v/>
      </c>
      <c r="F778" s="308">
        <f>INDEX('5. Registrere Transaksjoner'!$E$8:$E$1006,MATCH('Underlag HB'!A778,'5. Registrere Transaksjoner'!$B$8:$B$1006,0))</f>
        <v>0</v>
      </c>
      <c r="G778" s="72">
        <f>INDEX('5. Registrere Transaksjoner'!$F$8:$F$1006,MATCH('Underlag HB'!A778,'5. Registrere Transaksjoner'!$B$8:$B$1006,0))</f>
        <v>0</v>
      </c>
      <c r="H778" s="309" t="str">
        <f t="shared" si="12"/>
        <v/>
      </c>
      <c r="I778" s="310">
        <f>INDEX('5. Registrere Transaksjoner'!$H$8:$H$1006,MATCH('Underlag HB'!A778,'5. Registrere Transaksjoner'!$B$8:$B$1006,0))</f>
        <v>0</v>
      </c>
      <c r="J778" s="72"/>
      <c r="K778" s="72"/>
    </row>
    <row r="779" spans="1:11" x14ac:dyDescent="0.25">
      <c r="A779" s="116">
        <f>'5. Registrere Transaksjoner'!B785</f>
        <v>778</v>
      </c>
      <c r="B779" s="72">
        <f>INDEX('5. Registrere Transaksjoner'!$I$8:$I$1006,MATCH('Underlag HB'!A779,'5. Registrere Transaksjoner'!$B$8:$B$1006))</f>
        <v>0</v>
      </c>
      <c r="C779" s="72">
        <f>INDEX('5. Registrere Transaksjoner'!$Q$8:$Q$1006,MATCH('Underlag HB'!A779,'5. Registrere Transaksjoner'!$B$8:$B$1006))</f>
        <v>0</v>
      </c>
      <c r="D779" s="307">
        <f>INDEX('5. Registrere Transaksjoner'!$D$8:$D$1006,MATCH('Underlag HB'!A779,'5. Registrere Transaksjoner'!$B$8:$B$1006))</f>
        <v>0</v>
      </c>
      <c r="E779" s="72" t="str">
        <f>IFERROR(INDEX(Kontoplan!$E$6:$E$1048576,MATCH(B779,Kontoplan!$D$6:$D$125,0)),"")</f>
        <v/>
      </c>
      <c r="F779" s="308">
        <f>INDEX('5. Registrere Transaksjoner'!$E$8:$E$1006,MATCH('Underlag HB'!A779,'5. Registrere Transaksjoner'!$B$8:$B$1006,0))</f>
        <v>0</v>
      </c>
      <c r="G779" s="72">
        <f>INDEX('5. Registrere Transaksjoner'!$F$8:$F$1006,MATCH('Underlag HB'!A779,'5. Registrere Transaksjoner'!$B$8:$B$1006,0))</f>
        <v>0</v>
      </c>
      <c r="H779" s="309" t="str">
        <f t="shared" si="12"/>
        <v/>
      </c>
      <c r="I779" s="310">
        <f>INDEX('5. Registrere Transaksjoner'!$H$8:$H$1006,MATCH('Underlag HB'!A779,'5. Registrere Transaksjoner'!$B$8:$B$1006,0))</f>
        <v>0</v>
      </c>
      <c r="J779" s="72"/>
      <c r="K779" s="72"/>
    </row>
    <row r="780" spans="1:11" x14ac:dyDescent="0.25">
      <c r="A780" s="116">
        <f>'5. Registrere Transaksjoner'!B786</f>
        <v>779</v>
      </c>
      <c r="B780" s="72">
        <f>INDEX('5. Registrere Transaksjoner'!$I$8:$I$1006,MATCH('Underlag HB'!A780,'5. Registrere Transaksjoner'!$B$8:$B$1006))</f>
        <v>0</v>
      </c>
      <c r="C780" s="72">
        <f>INDEX('5. Registrere Transaksjoner'!$Q$8:$Q$1006,MATCH('Underlag HB'!A780,'5. Registrere Transaksjoner'!$B$8:$B$1006))</f>
        <v>0</v>
      </c>
      <c r="D780" s="307">
        <f>INDEX('5. Registrere Transaksjoner'!$D$8:$D$1006,MATCH('Underlag HB'!A780,'5. Registrere Transaksjoner'!$B$8:$B$1006))</f>
        <v>0</v>
      </c>
      <c r="E780" s="72" t="str">
        <f>IFERROR(INDEX(Kontoplan!$E$6:$E$1048576,MATCH(B780,Kontoplan!$D$6:$D$125,0)),"")</f>
        <v/>
      </c>
      <c r="F780" s="308">
        <f>INDEX('5. Registrere Transaksjoner'!$E$8:$E$1006,MATCH('Underlag HB'!A780,'5. Registrere Transaksjoner'!$B$8:$B$1006,0))</f>
        <v>0</v>
      </c>
      <c r="G780" s="72">
        <f>INDEX('5. Registrere Transaksjoner'!$F$8:$F$1006,MATCH('Underlag HB'!A780,'5. Registrere Transaksjoner'!$B$8:$B$1006,0))</f>
        <v>0</v>
      </c>
      <c r="H780" s="309" t="str">
        <f t="shared" si="12"/>
        <v/>
      </c>
      <c r="I780" s="310">
        <f>INDEX('5. Registrere Transaksjoner'!$H$8:$H$1006,MATCH('Underlag HB'!A780,'5. Registrere Transaksjoner'!$B$8:$B$1006,0))</f>
        <v>0</v>
      </c>
      <c r="J780" s="72"/>
      <c r="K780" s="72"/>
    </row>
    <row r="781" spans="1:11" x14ac:dyDescent="0.25">
      <c r="A781" s="116">
        <f>'5. Registrere Transaksjoner'!B787</f>
        <v>780</v>
      </c>
      <c r="B781" s="72">
        <f>INDEX('5. Registrere Transaksjoner'!$I$8:$I$1006,MATCH('Underlag HB'!A781,'5. Registrere Transaksjoner'!$B$8:$B$1006))</f>
        <v>0</v>
      </c>
      <c r="C781" s="72">
        <f>INDEX('5. Registrere Transaksjoner'!$Q$8:$Q$1006,MATCH('Underlag HB'!A781,'5. Registrere Transaksjoner'!$B$8:$B$1006))</f>
        <v>0</v>
      </c>
      <c r="D781" s="307">
        <f>INDEX('5. Registrere Transaksjoner'!$D$8:$D$1006,MATCH('Underlag HB'!A781,'5. Registrere Transaksjoner'!$B$8:$B$1006))</f>
        <v>0</v>
      </c>
      <c r="E781" s="72" t="str">
        <f>IFERROR(INDEX(Kontoplan!$E$6:$E$1048576,MATCH(B781,Kontoplan!$D$6:$D$125,0)),"")</f>
        <v/>
      </c>
      <c r="F781" s="308">
        <f>INDEX('5. Registrere Transaksjoner'!$E$8:$E$1006,MATCH('Underlag HB'!A781,'5. Registrere Transaksjoner'!$B$8:$B$1006,0))</f>
        <v>0</v>
      </c>
      <c r="G781" s="72">
        <f>INDEX('5. Registrere Transaksjoner'!$F$8:$F$1006,MATCH('Underlag HB'!A781,'5. Registrere Transaksjoner'!$B$8:$B$1006,0))</f>
        <v>0</v>
      </c>
      <c r="H781" s="309" t="str">
        <f t="shared" si="12"/>
        <v/>
      </c>
      <c r="I781" s="310">
        <f>INDEX('5. Registrere Transaksjoner'!$H$8:$H$1006,MATCH('Underlag HB'!A781,'5. Registrere Transaksjoner'!$B$8:$B$1006,0))</f>
        <v>0</v>
      </c>
      <c r="J781" s="72"/>
      <c r="K781" s="72"/>
    </row>
    <row r="782" spans="1:11" x14ac:dyDescent="0.25">
      <c r="A782" s="116">
        <f>'5. Registrere Transaksjoner'!B788</f>
        <v>781</v>
      </c>
      <c r="B782" s="72">
        <f>INDEX('5. Registrere Transaksjoner'!$I$8:$I$1006,MATCH('Underlag HB'!A782,'5. Registrere Transaksjoner'!$B$8:$B$1006))</f>
        <v>0</v>
      </c>
      <c r="C782" s="72">
        <f>INDEX('5. Registrere Transaksjoner'!$Q$8:$Q$1006,MATCH('Underlag HB'!A782,'5. Registrere Transaksjoner'!$B$8:$B$1006))</f>
        <v>0</v>
      </c>
      <c r="D782" s="307">
        <f>INDEX('5. Registrere Transaksjoner'!$D$8:$D$1006,MATCH('Underlag HB'!A782,'5. Registrere Transaksjoner'!$B$8:$B$1006))</f>
        <v>0</v>
      </c>
      <c r="E782" s="72" t="str">
        <f>IFERROR(INDEX(Kontoplan!$E$6:$E$1048576,MATCH(B782,Kontoplan!$D$6:$D$125,0)),"")</f>
        <v/>
      </c>
      <c r="F782" s="308">
        <f>INDEX('5. Registrere Transaksjoner'!$E$8:$E$1006,MATCH('Underlag HB'!A782,'5. Registrere Transaksjoner'!$B$8:$B$1006,0))</f>
        <v>0</v>
      </c>
      <c r="G782" s="72">
        <f>INDEX('5. Registrere Transaksjoner'!$F$8:$F$1006,MATCH('Underlag HB'!A782,'5. Registrere Transaksjoner'!$B$8:$B$1006,0))</f>
        <v>0</v>
      </c>
      <c r="H782" s="309" t="str">
        <f t="shared" si="12"/>
        <v/>
      </c>
      <c r="I782" s="310">
        <f>INDEX('5. Registrere Transaksjoner'!$H$8:$H$1006,MATCH('Underlag HB'!A782,'5. Registrere Transaksjoner'!$B$8:$B$1006,0))</f>
        <v>0</v>
      </c>
      <c r="J782" s="72"/>
      <c r="K782" s="72"/>
    </row>
    <row r="783" spans="1:11" x14ac:dyDescent="0.25">
      <c r="A783" s="116">
        <f>'5. Registrere Transaksjoner'!B789</f>
        <v>782</v>
      </c>
      <c r="B783" s="72">
        <f>INDEX('5. Registrere Transaksjoner'!$I$8:$I$1006,MATCH('Underlag HB'!A783,'5. Registrere Transaksjoner'!$B$8:$B$1006))</f>
        <v>0</v>
      </c>
      <c r="C783" s="72">
        <f>INDEX('5. Registrere Transaksjoner'!$Q$8:$Q$1006,MATCH('Underlag HB'!A783,'5. Registrere Transaksjoner'!$B$8:$B$1006))</f>
        <v>0</v>
      </c>
      <c r="D783" s="307">
        <f>INDEX('5. Registrere Transaksjoner'!$D$8:$D$1006,MATCH('Underlag HB'!A783,'5. Registrere Transaksjoner'!$B$8:$B$1006))</f>
        <v>0</v>
      </c>
      <c r="E783" s="72" t="str">
        <f>IFERROR(INDEX(Kontoplan!$E$6:$E$1048576,MATCH(B783,Kontoplan!$D$6:$D$125,0)),"")</f>
        <v/>
      </c>
      <c r="F783" s="308">
        <f>INDEX('5. Registrere Transaksjoner'!$E$8:$E$1006,MATCH('Underlag HB'!A783,'5. Registrere Transaksjoner'!$B$8:$B$1006,0))</f>
        <v>0</v>
      </c>
      <c r="G783" s="72">
        <f>INDEX('5. Registrere Transaksjoner'!$F$8:$F$1006,MATCH('Underlag HB'!A783,'5. Registrere Transaksjoner'!$B$8:$B$1006,0))</f>
        <v>0</v>
      </c>
      <c r="H783" s="309" t="str">
        <f t="shared" si="12"/>
        <v/>
      </c>
      <c r="I783" s="310">
        <f>INDEX('5. Registrere Transaksjoner'!$H$8:$H$1006,MATCH('Underlag HB'!A783,'5. Registrere Transaksjoner'!$B$8:$B$1006,0))</f>
        <v>0</v>
      </c>
      <c r="J783" s="72"/>
      <c r="K783" s="72"/>
    </row>
    <row r="784" spans="1:11" x14ac:dyDescent="0.25">
      <c r="A784" s="116">
        <f>'5. Registrere Transaksjoner'!B790</f>
        <v>783</v>
      </c>
      <c r="B784" s="72">
        <f>INDEX('5. Registrere Transaksjoner'!$I$8:$I$1006,MATCH('Underlag HB'!A784,'5. Registrere Transaksjoner'!$B$8:$B$1006))</f>
        <v>0</v>
      </c>
      <c r="C784" s="72">
        <f>INDEX('5. Registrere Transaksjoner'!$Q$8:$Q$1006,MATCH('Underlag HB'!A784,'5. Registrere Transaksjoner'!$B$8:$B$1006))</f>
        <v>0</v>
      </c>
      <c r="D784" s="307">
        <f>INDEX('5. Registrere Transaksjoner'!$D$8:$D$1006,MATCH('Underlag HB'!A784,'5. Registrere Transaksjoner'!$B$8:$B$1006))</f>
        <v>0</v>
      </c>
      <c r="E784" s="72" t="str">
        <f>IFERROR(INDEX(Kontoplan!$E$6:$E$1048576,MATCH(B784,Kontoplan!$D$6:$D$125,0)),"")</f>
        <v/>
      </c>
      <c r="F784" s="308">
        <f>INDEX('5. Registrere Transaksjoner'!$E$8:$E$1006,MATCH('Underlag HB'!A784,'5. Registrere Transaksjoner'!$B$8:$B$1006,0))</f>
        <v>0</v>
      </c>
      <c r="G784" s="72">
        <f>INDEX('5. Registrere Transaksjoner'!$F$8:$F$1006,MATCH('Underlag HB'!A784,'5. Registrere Transaksjoner'!$B$8:$B$1006,0))</f>
        <v>0</v>
      </c>
      <c r="H784" s="309" t="str">
        <f t="shared" si="12"/>
        <v/>
      </c>
      <c r="I784" s="310">
        <f>INDEX('5. Registrere Transaksjoner'!$H$8:$H$1006,MATCH('Underlag HB'!A784,'5. Registrere Transaksjoner'!$B$8:$B$1006,0))</f>
        <v>0</v>
      </c>
      <c r="J784" s="72"/>
      <c r="K784" s="72"/>
    </row>
    <row r="785" spans="1:11" x14ac:dyDescent="0.25">
      <c r="A785" s="116">
        <f>'5. Registrere Transaksjoner'!B791</f>
        <v>784</v>
      </c>
      <c r="B785" s="72">
        <f>INDEX('5. Registrere Transaksjoner'!$I$8:$I$1006,MATCH('Underlag HB'!A785,'5. Registrere Transaksjoner'!$B$8:$B$1006))</f>
        <v>0</v>
      </c>
      <c r="C785" s="72">
        <f>INDEX('5. Registrere Transaksjoner'!$Q$8:$Q$1006,MATCH('Underlag HB'!A785,'5. Registrere Transaksjoner'!$B$8:$B$1006))</f>
        <v>0</v>
      </c>
      <c r="D785" s="307">
        <f>INDEX('5. Registrere Transaksjoner'!$D$8:$D$1006,MATCH('Underlag HB'!A785,'5. Registrere Transaksjoner'!$B$8:$B$1006))</f>
        <v>0</v>
      </c>
      <c r="E785" s="72" t="str">
        <f>IFERROR(INDEX(Kontoplan!$E$6:$E$1048576,MATCH(B785,Kontoplan!$D$6:$D$125,0)),"")</f>
        <v/>
      </c>
      <c r="F785" s="308">
        <f>INDEX('5. Registrere Transaksjoner'!$E$8:$E$1006,MATCH('Underlag HB'!A785,'5. Registrere Transaksjoner'!$B$8:$B$1006,0))</f>
        <v>0</v>
      </c>
      <c r="G785" s="72">
        <f>INDEX('5. Registrere Transaksjoner'!$F$8:$F$1006,MATCH('Underlag HB'!A785,'5. Registrere Transaksjoner'!$B$8:$B$1006,0))</f>
        <v>0</v>
      </c>
      <c r="H785" s="309" t="str">
        <f t="shared" si="12"/>
        <v/>
      </c>
      <c r="I785" s="310">
        <f>INDEX('5. Registrere Transaksjoner'!$H$8:$H$1006,MATCH('Underlag HB'!A785,'5. Registrere Transaksjoner'!$B$8:$B$1006,0))</f>
        <v>0</v>
      </c>
      <c r="J785" s="72"/>
      <c r="K785" s="72"/>
    </row>
    <row r="786" spans="1:11" x14ac:dyDescent="0.25">
      <c r="A786" s="116">
        <f>'5. Registrere Transaksjoner'!B792</f>
        <v>785</v>
      </c>
      <c r="B786" s="72">
        <f>INDEX('5. Registrere Transaksjoner'!$I$8:$I$1006,MATCH('Underlag HB'!A786,'5. Registrere Transaksjoner'!$B$8:$B$1006))</f>
        <v>0</v>
      </c>
      <c r="C786" s="72">
        <f>INDEX('5. Registrere Transaksjoner'!$Q$8:$Q$1006,MATCH('Underlag HB'!A786,'5. Registrere Transaksjoner'!$B$8:$B$1006))</f>
        <v>0</v>
      </c>
      <c r="D786" s="307">
        <f>INDEX('5. Registrere Transaksjoner'!$D$8:$D$1006,MATCH('Underlag HB'!A786,'5. Registrere Transaksjoner'!$B$8:$B$1006))</f>
        <v>0</v>
      </c>
      <c r="E786" s="72" t="str">
        <f>IFERROR(INDEX(Kontoplan!$E$6:$E$1048576,MATCH(B786,Kontoplan!$D$6:$D$125,0)),"")</f>
        <v/>
      </c>
      <c r="F786" s="308">
        <f>INDEX('5. Registrere Transaksjoner'!$E$8:$E$1006,MATCH('Underlag HB'!A786,'5. Registrere Transaksjoner'!$B$8:$B$1006,0))</f>
        <v>0</v>
      </c>
      <c r="G786" s="72">
        <f>INDEX('5. Registrere Transaksjoner'!$F$8:$F$1006,MATCH('Underlag HB'!A786,'5. Registrere Transaksjoner'!$B$8:$B$1006,0))</f>
        <v>0</v>
      </c>
      <c r="H786" s="309" t="str">
        <f t="shared" si="12"/>
        <v/>
      </c>
      <c r="I786" s="310">
        <f>INDEX('5. Registrere Transaksjoner'!$H$8:$H$1006,MATCH('Underlag HB'!A786,'5. Registrere Transaksjoner'!$B$8:$B$1006,0))</f>
        <v>0</v>
      </c>
      <c r="J786" s="72"/>
      <c r="K786" s="72"/>
    </row>
    <row r="787" spans="1:11" x14ac:dyDescent="0.25">
      <c r="A787" s="116">
        <f>'5. Registrere Transaksjoner'!B793</f>
        <v>786</v>
      </c>
      <c r="B787" s="72">
        <f>INDEX('5. Registrere Transaksjoner'!$I$8:$I$1006,MATCH('Underlag HB'!A787,'5. Registrere Transaksjoner'!$B$8:$B$1006))</f>
        <v>0</v>
      </c>
      <c r="C787" s="72">
        <f>INDEX('5. Registrere Transaksjoner'!$Q$8:$Q$1006,MATCH('Underlag HB'!A787,'5. Registrere Transaksjoner'!$B$8:$B$1006))</f>
        <v>0</v>
      </c>
      <c r="D787" s="307">
        <f>INDEX('5. Registrere Transaksjoner'!$D$8:$D$1006,MATCH('Underlag HB'!A787,'5. Registrere Transaksjoner'!$B$8:$B$1006))</f>
        <v>0</v>
      </c>
      <c r="E787" s="72" t="str">
        <f>IFERROR(INDEX(Kontoplan!$E$6:$E$1048576,MATCH(B787,Kontoplan!$D$6:$D$125,0)),"")</f>
        <v/>
      </c>
      <c r="F787" s="308">
        <f>INDEX('5. Registrere Transaksjoner'!$E$8:$E$1006,MATCH('Underlag HB'!A787,'5. Registrere Transaksjoner'!$B$8:$B$1006,0))</f>
        <v>0</v>
      </c>
      <c r="G787" s="72">
        <f>INDEX('5. Registrere Transaksjoner'!$F$8:$F$1006,MATCH('Underlag HB'!A787,'5. Registrere Transaksjoner'!$B$8:$B$1006,0))</f>
        <v>0</v>
      </c>
      <c r="H787" s="309" t="str">
        <f t="shared" si="12"/>
        <v/>
      </c>
      <c r="I787" s="310">
        <f>INDEX('5. Registrere Transaksjoner'!$H$8:$H$1006,MATCH('Underlag HB'!A787,'5. Registrere Transaksjoner'!$B$8:$B$1006,0))</f>
        <v>0</v>
      </c>
      <c r="J787" s="72"/>
      <c r="K787" s="72"/>
    </row>
    <row r="788" spans="1:11" x14ac:dyDescent="0.25">
      <c r="A788" s="116">
        <f>'5. Registrere Transaksjoner'!B794</f>
        <v>787</v>
      </c>
      <c r="B788" s="72">
        <f>INDEX('5. Registrere Transaksjoner'!$I$8:$I$1006,MATCH('Underlag HB'!A788,'5. Registrere Transaksjoner'!$B$8:$B$1006))</f>
        <v>0</v>
      </c>
      <c r="C788" s="72">
        <f>INDEX('5. Registrere Transaksjoner'!$Q$8:$Q$1006,MATCH('Underlag HB'!A788,'5. Registrere Transaksjoner'!$B$8:$B$1006))</f>
        <v>0</v>
      </c>
      <c r="D788" s="307">
        <f>INDEX('5. Registrere Transaksjoner'!$D$8:$D$1006,MATCH('Underlag HB'!A788,'5. Registrere Transaksjoner'!$B$8:$B$1006))</f>
        <v>0</v>
      </c>
      <c r="E788" s="72" t="str">
        <f>IFERROR(INDEX(Kontoplan!$E$6:$E$1048576,MATCH(B788,Kontoplan!$D$6:$D$125,0)),"")</f>
        <v/>
      </c>
      <c r="F788" s="308">
        <f>INDEX('5. Registrere Transaksjoner'!$E$8:$E$1006,MATCH('Underlag HB'!A788,'5. Registrere Transaksjoner'!$B$8:$B$1006,0))</f>
        <v>0</v>
      </c>
      <c r="G788" s="72">
        <f>INDEX('5. Registrere Transaksjoner'!$F$8:$F$1006,MATCH('Underlag HB'!A788,'5. Registrere Transaksjoner'!$B$8:$B$1006,0))</f>
        <v>0</v>
      </c>
      <c r="H788" s="309" t="str">
        <f t="shared" si="12"/>
        <v/>
      </c>
      <c r="I788" s="310">
        <f>INDEX('5. Registrere Transaksjoner'!$H$8:$H$1006,MATCH('Underlag HB'!A788,'5. Registrere Transaksjoner'!$B$8:$B$1006,0))</f>
        <v>0</v>
      </c>
      <c r="J788" s="72"/>
      <c r="K788" s="72"/>
    </row>
    <row r="789" spans="1:11" x14ac:dyDescent="0.25">
      <c r="A789" s="116">
        <f>'5. Registrere Transaksjoner'!B795</f>
        <v>788</v>
      </c>
      <c r="B789" s="72">
        <f>INDEX('5. Registrere Transaksjoner'!$I$8:$I$1006,MATCH('Underlag HB'!A789,'5. Registrere Transaksjoner'!$B$8:$B$1006))</f>
        <v>0</v>
      </c>
      <c r="C789" s="72">
        <f>INDEX('5. Registrere Transaksjoner'!$Q$8:$Q$1006,MATCH('Underlag HB'!A789,'5. Registrere Transaksjoner'!$B$8:$B$1006))</f>
        <v>0</v>
      </c>
      <c r="D789" s="307">
        <f>INDEX('5. Registrere Transaksjoner'!$D$8:$D$1006,MATCH('Underlag HB'!A789,'5. Registrere Transaksjoner'!$B$8:$B$1006))</f>
        <v>0</v>
      </c>
      <c r="E789" s="72" t="str">
        <f>IFERROR(INDEX(Kontoplan!$E$6:$E$1048576,MATCH(B789,Kontoplan!$D$6:$D$125,0)),"")</f>
        <v/>
      </c>
      <c r="F789" s="308">
        <f>INDEX('5. Registrere Transaksjoner'!$E$8:$E$1006,MATCH('Underlag HB'!A789,'5. Registrere Transaksjoner'!$B$8:$B$1006,0))</f>
        <v>0</v>
      </c>
      <c r="G789" s="72">
        <f>INDEX('5. Registrere Transaksjoner'!$F$8:$F$1006,MATCH('Underlag HB'!A789,'5. Registrere Transaksjoner'!$B$8:$B$1006,0))</f>
        <v>0</v>
      </c>
      <c r="H789" s="309" t="str">
        <f t="shared" si="12"/>
        <v/>
      </c>
      <c r="I789" s="310">
        <f>INDEX('5. Registrere Transaksjoner'!$H$8:$H$1006,MATCH('Underlag HB'!A789,'5. Registrere Transaksjoner'!$B$8:$B$1006,0))</f>
        <v>0</v>
      </c>
      <c r="J789" s="72"/>
      <c r="K789" s="72"/>
    </row>
    <row r="790" spans="1:11" x14ac:dyDescent="0.25">
      <c r="A790" s="116">
        <f>'5. Registrere Transaksjoner'!B796</f>
        <v>789</v>
      </c>
      <c r="B790" s="72">
        <f>INDEX('5. Registrere Transaksjoner'!$I$8:$I$1006,MATCH('Underlag HB'!A790,'5. Registrere Transaksjoner'!$B$8:$B$1006))</f>
        <v>0</v>
      </c>
      <c r="C790" s="72">
        <f>INDEX('5. Registrere Transaksjoner'!$Q$8:$Q$1006,MATCH('Underlag HB'!A790,'5. Registrere Transaksjoner'!$B$8:$B$1006))</f>
        <v>0</v>
      </c>
      <c r="D790" s="307">
        <f>INDEX('5. Registrere Transaksjoner'!$D$8:$D$1006,MATCH('Underlag HB'!A790,'5. Registrere Transaksjoner'!$B$8:$B$1006))</f>
        <v>0</v>
      </c>
      <c r="E790" s="72" t="str">
        <f>IFERROR(INDEX(Kontoplan!$E$6:$E$1048576,MATCH(B790,Kontoplan!$D$6:$D$125,0)),"")</f>
        <v/>
      </c>
      <c r="F790" s="308">
        <f>INDEX('5. Registrere Transaksjoner'!$E$8:$E$1006,MATCH('Underlag HB'!A790,'5. Registrere Transaksjoner'!$B$8:$B$1006,0))</f>
        <v>0</v>
      </c>
      <c r="G790" s="72">
        <f>INDEX('5. Registrere Transaksjoner'!$F$8:$F$1006,MATCH('Underlag HB'!A790,'5. Registrere Transaksjoner'!$B$8:$B$1006,0))</f>
        <v>0</v>
      </c>
      <c r="H790" s="309" t="str">
        <f t="shared" si="12"/>
        <v/>
      </c>
      <c r="I790" s="310">
        <f>INDEX('5. Registrere Transaksjoner'!$H$8:$H$1006,MATCH('Underlag HB'!A790,'5. Registrere Transaksjoner'!$B$8:$B$1006,0))</f>
        <v>0</v>
      </c>
      <c r="J790" s="72"/>
      <c r="K790" s="72"/>
    </row>
    <row r="791" spans="1:11" x14ac:dyDescent="0.25">
      <c r="A791" s="116">
        <f>'5. Registrere Transaksjoner'!B797</f>
        <v>790</v>
      </c>
      <c r="B791" s="72">
        <f>INDEX('5. Registrere Transaksjoner'!$I$8:$I$1006,MATCH('Underlag HB'!A791,'5. Registrere Transaksjoner'!$B$8:$B$1006))</f>
        <v>0</v>
      </c>
      <c r="C791" s="72">
        <f>INDEX('5. Registrere Transaksjoner'!$Q$8:$Q$1006,MATCH('Underlag HB'!A791,'5. Registrere Transaksjoner'!$B$8:$B$1006))</f>
        <v>0</v>
      </c>
      <c r="D791" s="307">
        <f>INDEX('5. Registrere Transaksjoner'!$D$8:$D$1006,MATCH('Underlag HB'!A791,'5. Registrere Transaksjoner'!$B$8:$B$1006))</f>
        <v>0</v>
      </c>
      <c r="E791" s="72" t="str">
        <f>IFERROR(INDEX(Kontoplan!$E$6:$E$1048576,MATCH(B791,Kontoplan!$D$6:$D$125,0)),"")</f>
        <v/>
      </c>
      <c r="F791" s="308">
        <f>INDEX('5. Registrere Transaksjoner'!$E$8:$E$1006,MATCH('Underlag HB'!A791,'5. Registrere Transaksjoner'!$B$8:$B$1006,0))</f>
        <v>0</v>
      </c>
      <c r="G791" s="72">
        <f>INDEX('5. Registrere Transaksjoner'!$F$8:$F$1006,MATCH('Underlag HB'!A791,'5. Registrere Transaksjoner'!$B$8:$B$1006,0))</f>
        <v>0</v>
      </c>
      <c r="H791" s="309" t="str">
        <f t="shared" si="12"/>
        <v/>
      </c>
      <c r="I791" s="310">
        <f>INDEX('5. Registrere Transaksjoner'!$H$8:$H$1006,MATCH('Underlag HB'!A791,'5. Registrere Transaksjoner'!$B$8:$B$1006,0))</f>
        <v>0</v>
      </c>
      <c r="J791" s="72"/>
      <c r="K791" s="72"/>
    </row>
    <row r="792" spans="1:11" x14ac:dyDescent="0.25">
      <c r="A792" s="116">
        <f>'5. Registrere Transaksjoner'!B798</f>
        <v>791</v>
      </c>
      <c r="B792" s="72">
        <f>INDEX('5. Registrere Transaksjoner'!$I$8:$I$1006,MATCH('Underlag HB'!A792,'5. Registrere Transaksjoner'!$B$8:$B$1006))</f>
        <v>0</v>
      </c>
      <c r="C792" s="72">
        <f>INDEX('5. Registrere Transaksjoner'!$Q$8:$Q$1006,MATCH('Underlag HB'!A792,'5. Registrere Transaksjoner'!$B$8:$B$1006))</f>
        <v>0</v>
      </c>
      <c r="D792" s="307">
        <f>INDEX('5. Registrere Transaksjoner'!$D$8:$D$1006,MATCH('Underlag HB'!A792,'5. Registrere Transaksjoner'!$B$8:$B$1006))</f>
        <v>0</v>
      </c>
      <c r="E792" s="72" t="str">
        <f>IFERROR(INDEX(Kontoplan!$E$6:$E$1048576,MATCH(B792,Kontoplan!$D$6:$D$125,0)),"")</f>
        <v/>
      </c>
      <c r="F792" s="308">
        <f>INDEX('5. Registrere Transaksjoner'!$E$8:$E$1006,MATCH('Underlag HB'!A792,'5. Registrere Transaksjoner'!$B$8:$B$1006,0))</f>
        <v>0</v>
      </c>
      <c r="G792" s="72">
        <f>INDEX('5. Registrere Transaksjoner'!$F$8:$F$1006,MATCH('Underlag HB'!A792,'5. Registrere Transaksjoner'!$B$8:$B$1006,0))</f>
        <v>0</v>
      </c>
      <c r="H792" s="309" t="str">
        <f t="shared" si="12"/>
        <v/>
      </c>
      <c r="I792" s="310">
        <f>INDEX('5. Registrere Transaksjoner'!$H$8:$H$1006,MATCH('Underlag HB'!A792,'5. Registrere Transaksjoner'!$B$8:$B$1006,0))</f>
        <v>0</v>
      </c>
      <c r="J792" s="72"/>
      <c r="K792" s="72"/>
    </row>
    <row r="793" spans="1:11" x14ac:dyDescent="0.25">
      <c r="A793" s="116">
        <f>'5. Registrere Transaksjoner'!B799</f>
        <v>792</v>
      </c>
      <c r="B793" s="72">
        <f>INDEX('5. Registrere Transaksjoner'!$I$8:$I$1006,MATCH('Underlag HB'!A793,'5. Registrere Transaksjoner'!$B$8:$B$1006))</f>
        <v>0</v>
      </c>
      <c r="C793" s="72">
        <f>INDEX('5. Registrere Transaksjoner'!$Q$8:$Q$1006,MATCH('Underlag HB'!A793,'5. Registrere Transaksjoner'!$B$8:$B$1006))</f>
        <v>0</v>
      </c>
      <c r="D793" s="307">
        <f>INDEX('5. Registrere Transaksjoner'!$D$8:$D$1006,MATCH('Underlag HB'!A793,'5. Registrere Transaksjoner'!$B$8:$B$1006))</f>
        <v>0</v>
      </c>
      <c r="E793" s="72" t="str">
        <f>IFERROR(INDEX(Kontoplan!$E$6:$E$1048576,MATCH(B793,Kontoplan!$D$6:$D$125,0)),"")</f>
        <v/>
      </c>
      <c r="F793" s="308">
        <f>INDEX('5. Registrere Transaksjoner'!$E$8:$E$1006,MATCH('Underlag HB'!A793,'5. Registrere Transaksjoner'!$B$8:$B$1006,0))</f>
        <v>0</v>
      </c>
      <c r="G793" s="72">
        <f>INDEX('5. Registrere Transaksjoner'!$F$8:$F$1006,MATCH('Underlag HB'!A793,'5. Registrere Transaksjoner'!$B$8:$B$1006,0))</f>
        <v>0</v>
      </c>
      <c r="H793" s="309" t="str">
        <f t="shared" si="12"/>
        <v/>
      </c>
      <c r="I793" s="310">
        <f>INDEX('5. Registrere Transaksjoner'!$H$8:$H$1006,MATCH('Underlag HB'!A793,'5. Registrere Transaksjoner'!$B$8:$B$1006,0))</f>
        <v>0</v>
      </c>
      <c r="J793" s="72"/>
      <c r="K793" s="72"/>
    </row>
    <row r="794" spans="1:11" x14ac:dyDescent="0.25">
      <c r="A794" s="116">
        <f>'5. Registrere Transaksjoner'!B800</f>
        <v>793</v>
      </c>
      <c r="B794" s="72">
        <f>INDEX('5. Registrere Transaksjoner'!$I$8:$I$1006,MATCH('Underlag HB'!A794,'5. Registrere Transaksjoner'!$B$8:$B$1006))</f>
        <v>0</v>
      </c>
      <c r="C794" s="72">
        <f>INDEX('5. Registrere Transaksjoner'!$Q$8:$Q$1006,MATCH('Underlag HB'!A794,'5. Registrere Transaksjoner'!$B$8:$B$1006))</f>
        <v>0</v>
      </c>
      <c r="D794" s="307">
        <f>INDEX('5. Registrere Transaksjoner'!$D$8:$D$1006,MATCH('Underlag HB'!A794,'5. Registrere Transaksjoner'!$B$8:$B$1006))</f>
        <v>0</v>
      </c>
      <c r="E794" s="72" t="str">
        <f>IFERROR(INDEX(Kontoplan!$E$6:$E$1048576,MATCH(B794,Kontoplan!$D$6:$D$125,0)),"")</f>
        <v/>
      </c>
      <c r="F794" s="308">
        <f>INDEX('5. Registrere Transaksjoner'!$E$8:$E$1006,MATCH('Underlag HB'!A794,'5. Registrere Transaksjoner'!$B$8:$B$1006,0))</f>
        <v>0</v>
      </c>
      <c r="G794" s="72">
        <f>INDEX('5. Registrere Transaksjoner'!$F$8:$F$1006,MATCH('Underlag HB'!A794,'5. Registrere Transaksjoner'!$B$8:$B$1006,0))</f>
        <v>0</v>
      </c>
      <c r="H794" s="309" t="str">
        <f t="shared" si="12"/>
        <v/>
      </c>
      <c r="I794" s="310">
        <f>INDEX('5. Registrere Transaksjoner'!$H$8:$H$1006,MATCH('Underlag HB'!A794,'5. Registrere Transaksjoner'!$B$8:$B$1006,0))</f>
        <v>0</v>
      </c>
      <c r="J794" s="72"/>
      <c r="K794" s="72"/>
    </row>
    <row r="795" spans="1:11" x14ac:dyDescent="0.25">
      <c r="A795" s="116">
        <f>'5. Registrere Transaksjoner'!B801</f>
        <v>794</v>
      </c>
      <c r="B795" s="72">
        <f>INDEX('5. Registrere Transaksjoner'!$I$8:$I$1006,MATCH('Underlag HB'!A795,'5. Registrere Transaksjoner'!$B$8:$B$1006))</f>
        <v>0</v>
      </c>
      <c r="C795" s="72">
        <f>INDEX('5. Registrere Transaksjoner'!$Q$8:$Q$1006,MATCH('Underlag HB'!A795,'5. Registrere Transaksjoner'!$B$8:$B$1006))</f>
        <v>0</v>
      </c>
      <c r="D795" s="307">
        <f>INDEX('5. Registrere Transaksjoner'!$D$8:$D$1006,MATCH('Underlag HB'!A795,'5. Registrere Transaksjoner'!$B$8:$B$1006))</f>
        <v>0</v>
      </c>
      <c r="E795" s="72" t="str">
        <f>IFERROR(INDEX(Kontoplan!$E$6:$E$1048576,MATCH(B795,Kontoplan!$D$6:$D$125,0)),"")</f>
        <v/>
      </c>
      <c r="F795" s="308">
        <f>INDEX('5. Registrere Transaksjoner'!$E$8:$E$1006,MATCH('Underlag HB'!A795,'5. Registrere Transaksjoner'!$B$8:$B$1006,0))</f>
        <v>0</v>
      </c>
      <c r="G795" s="72">
        <f>INDEX('5. Registrere Transaksjoner'!$F$8:$F$1006,MATCH('Underlag HB'!A795,'5. Registrere Transaksjoner'!$B$8:$B$1006,0))</f>
        <v>0</v>
      </c>
      <c r="H795" s="309" t="str">
        <f t="shared" si="12"/>
        <v/>
      </c>
      <c r="I795" s="310">
        <f>INDEX('5. Registrere Transaksjoner'!$H$8:$H$1006,MATCH('Underlag HB'!A795,'5. Registrere Transaksjoner'!$B$8:$B$1006,0))</f>
        <v>0</v>
      </c>
      <c r="J795" s="72"/>
      <c r="K795" s="72"/>
    </row>
    <row r="796" spans="1:11" x14ac:dyDescent="0.25">
      <c r="A796" s="116">
        <f>'5. Registrere Transaksjoner'!B802</f>
        <v>795</v>
      </c>
      <c r="B796" s="72">
        <f>INDEX('5. Registrere Transaksjoner'!$I$8:$I$1006,MATCH('Underlag HB'!A796,'5. Registrere Transaksjoner'!$B$8:$B$1006))</f>
        <v>0</v>
      </c>
      <c r="C796" s="72">
        <f>INDEX('5. Registrere Transaksjoner'!$Q$8:$Q$1006,MATCH('Underlag HB'!A796,'5. Registrere Transaksjoner'!$B$8:$B$1006))</f>
        <v>0</v>
      </c>
      <c r="D796" s="307">
        <f>INDEX('5. Registrere Transaksjoner'!$D$8:$D$1006,MATCH('Underlag HB'!A796,'5. Registrere Transaksjoner'!$B$8:$B$1006))</f>
        <v>0</v>
      </c>
      <c r="E796" s="72" t="str">
        <f>IFERROR(INDEX(Kontoplan!$E$6:$E$1048576,MATCH(B796,Kontoplan!$D$6:$D$125,0)),"")</f>
        <v/>
      </c>
      <c r="F796" s="308">
        <f>INDEX('5. Registrere Transaksjoner'!$E$8:$E$1006,MATCH('Underlag HB'!A796,'5. Registrere Transaksjoner'!$B$8:$B$1006,0))</f>
        <v>0</v>
      </c>
      <c r="G796" s="72">
        <f>INDEX('5. Registrere Transaksjoner'!$F$8:$F$1006,MATCH('Underlag HB'!A796,'5. Registrere Transaksjoner'!$B$8:$B$1006,0))</f>
        <v>0</v>
      </c>
      <c r="H796" s="309" t="str">
        <f t="shared" si="12"/>
        <v/>
      </c>
      <c r="I796" s="310">
        <f>INDEX('5. Registrere Transaksjoner'!$H$8:$H$1006,MATCH('Underlag HB'!A796,'5. Registrere Transaksjoner'!$B$8:$B$1006,0))</f>
        <v>0</v>
      </c>
      <c r="J796" s="72"/>
      <c r="K796" s="72"/>
    </row>
    <row r="797" spans="1:11" x14ac:dyDescent="0.25">
      <c r="A797" s="116">
        <f>'5. Registrere Transaksjoner'!B803</f>
        <v>796</v>
      </c>
      <c r="B797" s="72">
        <f>INDEX('5. Registrere Transaksjoner'!$I$8:$I$1006,MATCH('Underlag HB'!A797,'5. Registrere Transaksjoner'!$B$8:$B$1006))</f>
        <v>0</v>
      </c>
      <c r="C797" s="72">
        <f>INDEX('5. Registrere Transaksjoner'!$Q$8:$Q$1006,MATCH('Underlag HB'!A797,'5. Registrere Transaksjoner'!$B$8:$B$1006))</f>
        <v>0</v>
      </c>
      <c r="D797" s="307">
        <f>INDEX('5. Registrere Transaksjoner'!$D$8:$D$1006,MATCH('Underlag HB'!A797,'5. Registrere Transaksjoner'!$B$8:$B$1006))</f>
        <v>0</v>
      </c>
      <c r="E797" s="72" t="str">
        <f>IFERROR(INDEX(Kontoplan!$E$6:$E$1048576,MATCH(B797,Kontoplan!$D$6:$D$125,0)),"")</f>
        <v/>
      </c>
      <c r="F797" s="308">
        <f>INDEX('5. Registrere Transaksjoner'!$E$8:$E$1006,MATCH('Underlag HB'!A797,'5. Registrere Transaksjoner'!$B$8:$B$1006,0))</f>
        <v>0</v>
      </c>
      <c r="G797" s="72">
        <f>INDEX('5. Registrere Transaksjoner'!$F$8:$F$1006,MATCH('Underlag HB'!A797,'5. Registrere Transaksjoner'!$B$8:$B$1006,0))</f>
        <v>0</v>
      </c>
      <c r="H797" s="309" t="str">
        <f t="shared" si="12"/>
        <v/>
      </c>
      <c r="I797" s="310">
        <f>INDEX('5. Registrere Transaksjoner'!$H$8:$H$1006,MATCH('Underlag HB'!A797,'5. Registrere Transaksjoner'!$B$8:$B$1006,0))</f>
        <v>0</v>
      </c>
      <c r="J797" s="72"/>
      <c r="K797" s="72"/>
    </row>
    <row r="798" spans="1:11" x14ac:dyDescent="0.25">
      <c r="A798" s="116">
        <f>'5. Registrere Transaksjoner'!B804</f>
        <v>797</v>
      </c>
      <c r="B798" s="72">
        <f>INDEX('5. Registrere Transaksjoner'!$I$8:$I$1006,MATCH('Underlag HB'!A798,'5. Registrere Transaksjoner'!$B$8:$B$1006))</f>
        <v>0</v>
      </c>
      <c r="C798" s="72">
        <f>INDEX('5. Registrere Transaksjoner'!$Q$8:$Q$1006,MATCH('Underlag HB'!A798,'5. Registrere Transaksjoner'!$B$8:$B$1006))</f>
        <v>0</v>
      </c>
      <c r="D798" s="307">
        <f>INDEX('5. Registrere Transaksjoner'!$D$8:$D$1006,MATCH('Underlag HB'!A798,'5. Registrere Transaksjoner'!$B$8:$B$1006))</f>
        <v>0</v>
      </c>
      <c r="E798" s="72" t="str">
        <f>IFERROR(INDEX(Kontoplan!$E$6:$E$1048576,MATCH(B798,Kontoplan!$D$6:$D$125,0)),"")</f>
        <v/>
      </c>
      <c r="F798" s="308">
        <f>INDEX('5. Registrere Transaksjoner'!$E$8:$E$1006,MATCH('Underlag HB'!A798,'5. Registrere Transaksjoner'!$B$8:$B$1006,0))</f>
        <v>0</v>
      </c>
      <c r="G798" s="72">
        <f>INDEX('5. Registrere Transaksjoner'!$F$8:$F$1006,MATCH('Underlag HB'!A798,'5. Registrere Transaksjoner'!$B$8:$B$1006,0))</f>
        <v>0</v>
      </c>
      <c r="H798" s="309" t="str">
        <f t="shared" si="12"/>
        <v/>
      </c>
      <c r="I798" s="310">
        <f>INDEX('5. Registrere Transaksjoner'!$H$8:$H$1006,MATCH('Underlag HB'!A798,'5. Registrere Transaksjoner'!$B$8:$B$1006,0))</f>
        <v>0</v>
      </c>
      <c r="J798" s="72"/>
      <c r="K798" s="72"/>
    </row>
    <row r="799" spans="1:11" x14ac:dyDescent="0.25">
      <c r="A799" s="116">
        <f>'5. Registrere Transaksjoner'!B805</f>
        <v>798</v>
      </c>
      <c r="B799" s="72">
        <f>INDEX('5. Registrere Transaksjoner'!$I$8:$I$1006,MATCH('Underlag HB'!A799,'5. Registrere Transaksjoner'!$B$8:$B$1006))</f>
        <v>0</v>
      </c>
      <c r="C799" s="72">
        <f>INDEX('5. Registrere Transaksjoner'!$Q$8:$Q$1006,MATCH('Underlag HB'!A799,'5. Registrere Transaksjoner'!$B$8:$B$1006))</f>
        <v>0</v>
      </c>
      <c r="D799" s="307">
        <f>INDEX('5. Registrere Transaksjoner'!$D$8:$D$1006,MATCH('Underlag HB'!A799,'5. Registrere Transaksjoner'!$B$8:$B$1006))</f>
        <v>0</v>
      </c>
      <c r="E799" s="72" t="str">
        <f>IFERROR(INDEX(Kontoplan!$E$6:$E$1048576,MATCH(B799,Kontoplan!$D$6:$D$125,0)),"")</f>
        <v/>
      </c>
      <c r="F799" s="308">
        <f>INDEX('5. Registrere Transaksjoner'!$E$8:$E$1006,MATCH('Underlag HB'!A799,'5. Registrere Transaksjoner'!$B$8:$B$1006,0))</f>
        <v>0</v>
      </c>
      <c r="G799" s="72">
        <f>INDEX('5. Registrere Transaksjoner'!$F$8:$F$1006,MATCH('Underlag HB'!A799,'5. Registrere Transaksjoner'!$B$8:$B$1006,0))</f>
        <v>0</v>
      </c>
      <c r="H799" s="309" t="str">
        <f t="shared" si="12"/>
        <v/>
      </c>
      <c r="I799" s="310">
        <f>INDEX('5. Registrere Transaksjoner'!$H$8:$H$1006,MATCH('Underlag HB'!A799,'5. Registrere Transaksjoner'!$B$8:$B$1006,0))</f>
        <v>0</v>
      </c>
      <c r="J799" s="72"/>
      <c r="K799" s="72"/>
    </row>
    <row r="800" spans="1:11" x14ac:dyDescent="0.25">
      <c r="A800" s="116">
        <f>'5. Registrere Transaksjoner'!B806</f>
        <v>799</v>
      </c>
      <c r="B800" s="72">
        <f>INDEX('5. Registrere Transaksjoner'!$I$8:$I$1006,MATCH('Underlag HB'!A800,'5. Registrere Transaksjoner'!$B$8:$B$1006))</f>
        <v>0</v>
      </c>
      <c r="C800" s="72">
        <f>INDEX('5. Registrere Transaksjoner'!$Q$8:$Q$1006,MATCH('Underlag HB'!A800,'5. Registrere Transaksjoner'!$B$8:$B$1006))</f>
        <v>0</v>
      </c>
      <c r="D800" s="307">
        <f>INDEX('5. Registrere Transaksjoner'!$D$8:$D$1006,MATCH('Underlag HB'!A800,'5. Registrere Transaksjoner'!$B$8:$B$1006))</f>
        <v>0</v>
      </c>
      <c r="E800" s="72" t="str">
        <f>IFERROR(INDEX(Kontoplan!$E$6:$E$1048576,MATCH(B800,Kontoplan!$D$6:$D$125,0)),"")</f>
        <v/>
      </c>
      <c r="F800" s="308">
        <f>INDEX('5. Registrere Transaksjoner'!$E$8:$E$1006,MATCH('Underlag HB'!A800,'5. Registrere Transaksjoner'!$B$8:$B$1006,0))</f>
        <v>0</v>
      </c>
      <c r="G800" s="72">
        <f>INDEX('5. Registrere Transaksjoner'!$F$8:$F$1006,MATCH('Underlag HB'!A800,'5. Registrere Transaksjoner'!$B$8:$B$1006,0))</f>
        <v>0</v>
      </c>
      <c r="H800" s="309" t="str">
        <f t="shared" si="12"/>
        <v/>
      </c>
      <c r="I800" s="310">
        <f>INDEX('5. Registrere Transaksjoner'!$H$8:$H$1006,MATCH('Underlag HB'!A800,'5. Registrere Transaksjoner'!$B$8:$B$1006,0))</f>
        <v>0</v>
      </c>
      <c r="J800" s="72"/>
      <c r="K800" s="72"/>
    </row>
    <row r="801" spans="1:11" x14ac:dyDescent="0.25">
      <c r="A801" s="116">
        <f>'5. Registrere Transaksjoner'!B807</f>
        <v>800</v>
      </c>
      <c r="B801" s="72">
        <f>INDEX('5. Registrere Transaksjoner'!$I$8:$I$1006,MATCH('Underlag HB'!A801,'5. Registrere Transaksjoner'!$B$8:$B$1006))</f>
        <v>0</v>
      </c>
      <c r="C801" s="72">
        <f>INDEX('5. Registrere Transaksjoner'!$Q$8:$Q$1006,MATCH('Underlag HB'!A801,'5. Registrere Transaksjoner'!$B$8:$B$1006))</f>
        <v>0</v>
      </c>
      <c r="D801" s="307">
        <f>INDEX('5. Registrere Transaksjoner'!$D$8:$D$1006,MATCH('Underlag HB'!A801,'5. Registrere Transaksjoner'!$B$8:$B$1006))</f>
        <v>0</v>
      </c>
      <c r="E801" s="72" t="str">
        <f>IFERROR(INDEX(Kontoplan!$E$6:$E$1048576,MATCH(B801,Kontoplan!$D$6:$D$125,0)),"")</f>
        <v/>
      </c>
      <c r="F801" s="308">
        <f>INDEX('5. Registrere Transaksjoner'!$E$8:$E$1006,MATCH('Underlag HB'!A801,'5. Registrere Transaksjoner'!$B$8:$B$1006,0))</f>
        <v>0</v>
      </c>
      <c r="G801" s="72">
        <f>INDEX('5. Registrere Transaksjoner'!$F$8:$F$1006,MATCH('Underlag HB'!A801,'5. Registrere Transaksjoner'!$B$8:$B$1006,0))</f>
        <v>0</v>
      </c>
      <c r="H801" s="309" t="str">
        <f t="shared" si="12"/>
        <v/>
      </c>
      <c r="I801" s="310">
        <f>INDEX('5. Registrere Transaksjoner'!$H$8:$H$1006,MATCH('Underlag HB'!A801,'5. Registrere Transaksjoner'!$B$8:$B$1006,0))</f>
        <v>0</v>
      </c>
      <c r="J801" s="72"/>
      <c r="K801" s="72"/>
    </row>
    <row r="802" spans="1:11" x14ac:dyDescent="0.25">
      <c r="A802" s="116">
        <f>'5. Registrere Transaksjoner'!B808</f>
        <v>801</v>
      </c>
      <c r="B802" s="72">
        <f>INDEX('5. Registrere Transaksjoner'!$I$8:$I$1006,MATCH('Underlag HB'!A802,'5. Registrere Transaksjoner'!$B$8:$B$1006))</f>
        <v>0</v>
      </c>
      <c r="C802" s="72">
        <f>INDEX('5. Registrere Transaksjoner'!$Q$8:$Q$1006,MATCH('Underlag HB'!A802,'5. Registrere Transaksjoner'!$B$8:$B$1006))</f>
        <v>0</v>
      </c>
      <c r="D802" s="307">
        <f>INDEX('5. Registrere Transaksjoner'!$D$8:$D$1006,MATCH('Underlag HB'!A802,'5. Registrere Transaksjoner'!$B$8:$B$1006))</f>
        <v>0</v>
      </c>
      <c r="E802" s="72" t="str">
        <f>IFERROR(INDEX(Kontoplan!$E$6:$E$1048576,MATCH(B802,Kontoplan!$D$6:$D$125,0)),"")</f>
        <v/>
      </c>
      <c r="F802" s="308">
        <f>INDEX('5. Registrere Transaksjoner'!$E$8:$E$1006,MATCH('Underlag HB'!A802,'5. Registrere Transaksjoner'!$B$8:$B$1006,0))</f>
        <v>0</v>
      </c>
      <c r="G802" s="72">
        <f>INDEX('5. Registrere Transaksjoner'!$F$8:$F$1006,MATCH('Underlag HB'!A802,'5. Registrere Transaksjoner'!$B$8:$B$1006,0))</f>
        <v>0</v>
      </c>
      <c r="H802" s="309" t="str">
        <f t="shared" si="12"/>
        <v/>
      </c>
      <c r="I802" s="310">
        <f>INDEX('5. Registrere Transaksjoner'!$H$8:$H$1006,MATCH('Underlag HB'!A802,'5. Registrere Transaksjoner'!$B$8:$B$1006,0))</f>
        <v>0</v>
      </c>
      <c r="J802" s="72"/>
      <c r="K802" s="72"/>
    </row>
    <row r="803" spans="1:11" x14ac:dyDescent="0.25">
      <c r="A803" s="116">
        <f>'5. Registrere Transaksjoner'!B809</f>
        <v>802</v>
      </c>
      <c r="B803" s="72">
        <f>INDEX('5. Registrere Transaksjoner'!$I$8:$I$1006,MATCH('Underlag HB'!A803,'5. Registrere Transaksjoner'!$B$8:$B$1006))</f>
        <v>0</v>
      </c>
      <c r="C803" s="72">
        <f>INDEX('5. Registrere Transaksjoner'!$Q$8:$Q$1006,MATCH('Underlag HB'!A803,'5. Registrere Transaksjoner'!$B$8:$B$1006))</f>
        <v>0</v>
      </c>
      <c r="D803" s="307">
        <f>INDEX('5. Registrere Transaksjoner'!$D$8:$D$1006,MATCH('Underlag HB'!A803,'5. Registrere Transaksjoner'!$B$8:$B$1006))</f>
        <v>0</v>
      </c>
      <c r="E803" s="72" t="str">
        <f>IFERROR(INDEX(Kontoplan!$E$6:$E$1048576,MATCH(B803,Kontoplan!$D$6:$D$125,0)),"")</f>
        <v/>
      </c>
      <c r="F803" s="308">
        <f>INDEX('5. Registrere Transaksjoner'!$E$8:$E$1006,MATCH('Underlag HB'!A803,'5. Registrere Transaksjoner'!$B$8:$B$1006,0))</f>
        <v>0</v>
      </c>
      <c r="G803" s="72">
        <f>INDEX('5. Registrere Transaksjoner'!$F$8:$F$1006,MATCH('Underlag HB'!A803,'5. Registrere Transaksjoner'!$B$8:$B$1006,0))</f>
        <v>0</v>
      </c>
      <c r="H803" s="309" t="str">
        <f t="shared" si="12"/>
        <v/>
      </c>
      <c r="I803" s="310">
        <f>INDEX('5. Registrere Transaksjoner'!$H$8:$H$1006,MATCH('Underlag HB'!A803,'5. Registrere Transaksjoner'!$B$8:$B$1006,0))</f>
        <v>0</v>
      </c>
      <c r="J803" s="72"/>
      <c r="K803" s="72"/>
    </row>
    <row r="804" spans="1:11" x14ac:dyDescent="0.25">
      <c r="A804" s="116">
        <f>'5. Registrere Transaksjoner'!B810</f>
        <v>803</v>
      </c>
      <c r="B804" s="72">
        <f>INDEX('5. Registrere Transaksjoner'!$I$8:$I$1006,MATCH('Underlag HB'!A804,'5. Registrere Transaksjoner'!$B$8:$B$1006))</f>
        <v>0</v>
      </c>
      <c r="C804" s="72">
        <f>INDEX('5. Registrere Transaksjoner'!$Q$8:$Q$1006,MATCH('Underlag HB'!A804,'5. Registrere Transaksjoner'!$B$8:$B$1006))</f>
        <v>0</v>
      </c>
      <c r="D804" s="307">
        <f>INDEX('5. Registrere Transaksjoner'!$D$8:$D$1006,MATCH('Underlag HB'!A804,'5. Registrere Transaksjoner'!$B$8:$B$1006))</f>
        <v>0</v>
      </c>
      <c r="E804" s="72" t="str">
        <f>IFERROR(INDEX(Kontoplan!$E$6:$E$1048576,MATCH(B804,Kontoplan!$D$6:$D$125,0)),"")</f>
        <v/>
      </c>
      <c r="F804" s="308">
        <f>INDEX('5. Registrere Transaksjoner'!$E$8:$E$1006,MATCH('Underlag HB'!A804,'5. Registrere Transaksjoner'!$B$8:$B$1006,0))</f>
        <v>0</v>
      </c>
      <c r="G804" s="72">
        <f>INDEX('5. Registrere Transaksjoner'!$F$8:$F$1006,MATCH('Underlag HB'!A804,'5. Registrere Transaksjoner'!$B$8:$B$1006,0))</f>
        <v>0</v>
      </c>
      <c r="H804" s="309" t="str">
        <f t="shared" si="12"/>
        <v/>
      </c>
      <c r="I804" s="310">
        <f>INDEX('5. Registrere Transaksjoner'!$H$8:$H$1006,MATCH('Underlag HB'!A804,'5. Registrere Transaksjoner'!$B$8:$B$1006,0))</f>
        <v>0</v>
      </c>
      <c r="J804" s="72"/>
      <c r="K804" s="72"/>
    </row>
    <row r="805" spans="1:11" x14ac:dyDescent="0.25">
      <c r="A805" s="116">
        <f>'5. Registrere Transaksjoner'!B811</f>
        <v>804</v>
      </c>
      <c r="B805" s="72">
        <f>INDEX('5. Registrere Transaksjoner'!$I$8:$I$1006,MATCH('Underlag HB'!A805,'5. Registrere Transaksjoner'!$B$8:$B$1006))</f>
        <v>0</v>
      </c>
      <c r="C805" s="72">
        <f>INDEX('5. Registrere Transaksjoner'!$Q$8:$Q$1006,MATCH('Underlag HB'!A805,'5. Registrere Transaksjoner'!$B$8:$B$1006))</f>
        <v>0</v>
      </c>
      <c r="D805" s="307">
        <f>INDEX('5. Registrere Transaksjoner'!$D$8:$D$1006,MATCH('Underlag HB'!A805,'5. Registrere Transaksjoner'!$B$8:$B$1006))</f>
        <v>0</v>
      </c>
      <c r="E805" s="72" t="str">
        <f>IFERROR(INDEX(Kontoplan!$E$6:$E$1048576,MATCH(B805,Kontoplan!$D$6:$D$125,0)),"")</f>
        <v/>
      </c>
      <c r="F805" s="308">
        <f>INDEX('5. Registrere Transaksjoner'!$E$8:$E$1006,MATCH('Underlag HB'!A805,'5. Registrere Transaksjoner'!$B$8:$B$1006,0))</f>
        <v>0</v>
      </c>
      <c r="G805" s="72">
        <f>INDEX('5. Registrere Transaksjoner'!$F$8:$F$1006,MATCH('Underlag HB'!A805,'5. Registrere Transaksjoner'!$B$8:$B$1006,0))</f>
        <v>0</v>
      </c>
      <c r="H805" s="309" t="str">
        <f t="shared" si="12"/>
        <v/>
      </c>
      <c r="I805" s="310">
        <f>INDEX('5. Registrere Transaksjoner'!$H$8:$H$1006,MATCH('Underlag HB'!A805,'5. Registrere Transaksjoner'!$B$8:$B$1006,0))</f>
        <v>0</v>
      </c>
      <c r="J805" s="72"/>
      <c r="K805" s="72"/>
    </row>
    <row r="806" spans="1:11" x14ac:dyDescent="0.25">
      <c r="A806" s="116">
        <f>'5. Registrere Transaksjoner'!B812</f>
        <v>805</v>
      </c>
      <c r="B806" s="72">
        <f>INDEX('5. Registrere Transaksjoner'!$I$8:$I$1006,MATCH('Underlag HB'!A806,'5. Registrere Transaksjoner'!$B$8:$B$1006))</f>
        <v>0</v>
      </c>
      <c r="C806" s="72">
        <f>INDEX('5. Registrere Transaksjoner'!$Q$8:$Q$1006,MATCH('Underlag HB'!A806,'5. Registrere Transaksjoner'!$B$8:$B$1006))</f>
        <v>0</v>
      </c>
      <c r="D806" s="307">
        <f>INDEX('5. Registrere Transaksjoner'!$D$8:$D$1006,MATCH('Underlag HB'!A806,'5. Registrere Transaksjoner'!$B$8:$B$1006))</f>
        <v>0</v>
      </c>
      <c r="E806" s="72" t="str">
        <f>IFERROR(INDEX(Kontoplan!$E$6:$E$1048576,MATCH(B806,Kontoplan!$D$6:$D$125,0)),"")</f>
        <v/>
      </c>
      <c r="F806" s="308">
        <f>INDEX('5. Registrere Transaksjoner'!$E$8:$E$1006,MATCH('Underlag HB'!A806,'5. Registrere Transaksjoner'!$B$8:$B$1006,0))</f>
        <v>0</v>
      </c>
      <c r="G806" s="72">
        <f>INDEX('5. Registrere Transaksjoner'!$F$8:$F$1006,MATCH('Underlag HB'!A806,'5. Registrere Transaksjoner'!$B$8:$B$1006,0))</f>
        <v>0</v>
      </c>
      <c r="H806" s="309" t="str">
        <f t="shared" si="12"/>
        <v/>
      </c>
      <c r="I806" s="310">
        <f>INDEX('5. Registrere Transaksjoner'!$H$8:$H$1006,MATCH('Underlag HB'!A806,'5. Registrere Transaksjoner'!$B$8:$B$1006,0))</f>
        <v>0</v>
      </c>
      <c r="J806" s="72"/>
      <c r="K806" s="72"/>
    </row>
    <row r="807" spans="1:11" x14ac:dyDescent="0.25">
      <c r="A807" s="116">
        <f>'5. Registrere Transaksjoner'!B813</f>
        <v>806</v>
      </c>
      <c r="B807" s="72">
        <f>INDEX('5. Registrere Transaksjoner'!$I$8:$I$1006,MATCH('Underlag HB'!A807,'5. Registrere Transaksjoner'!$B$8:$B$1006))</f>
        <v>0</v>
      </c>
      <c r="C807" s="72">
        <f>INDEX('5. Registrere Transaksjoner'!$Q$8:$Q$1006,MATCH('Underlag HB'!A807,'5. Registrere Transaksjoner'!$B$8:$B$1006))</f>
        <v>0</v>
      </c>
      <c r="D807" s="307">
        <f>INDEX('5. Registrere Transaksjoner'!$D$8:$D$1006,MATCH('Underlag HB'!A807,'5. Registrere Transaksjoner'!$B$8:$B$1006))</f>
        <v>0</v>
      </c>
      <c r="E807" s="72" t="str">
        <f>IFERROR(INDEX(Kontoplan!$E$6:$E$1048576,MATCH(B807,Kontoplan!$D$6:$D$125,0)),"")</f>
        <v/>
      </c>
      <c r="F807" s="308">
        <f>INDEX('5. Registrere Transaksjoner'!$E$8:$E$1006,MATCH('Underlag HB'!A807,'5. Registrere Transaksjoner'!$B$8:$B$1006,0))</f>
        <v>0</v>
      </c>
      <c r="G807" s="72">
        <f>INDEX('5. Registrere Transaksjoner'!$F$8:$F$1006,MATCH('Underlag HB'!A807,'5. Registrere Transaksjoner'!$B$8:$B$1006,0))</f>
        <v>0</v>
      </c>
      <c r="H807" s="309" t="str">
        <f t="shared" si="12"/>
        <v/>
      </c>
      <c r="I807" s="310">
        <f>INDEX('5. Registrere Transaksjoner'!$H$8:$H$1006,MATCH('Underlag HB'!A807,'5. Registrere Transaksjoner'!$B$8:$B$1006,0))</f>
        <v>0</v>
      </c>
      <c r="J807" s="72"/>
      <c r="K807" s="72"/>
    </row>
    <row r="808" spans="1:11" x14ac:dyDescent="0.25">
      <c r="A808" s="116">
        <f>'5. Registrere Transaksjoner'!B814</f>
        <v>807</v>
      </c>
      <c r="B808" s="72">
        <f>INDEX('5. Registrere Transaksjoner'!$I$8:$I$1006,MATCH('Underlag HB'!A808,'5. Registrere Transaksjoner'!$B$8:$B$1006))</f>
        <v>0</v>
      </c>
      <c r="C808" s="72">
        <f>INDEX('5. Registrere Transaksjoner'!$Q$8:$Q$1006,MATCH('Underlag HB'!A808,'5. Registrere Transaksjoner'!$B$8:$B$1006))</f>
        <v>0</v>
      </c>
      <c r="D808" s="307">
        <f>INDEX('5. Registrere Transaksjoner'!$D$8:$D$1006,MATCH('Underlag HB'!A808,'5. Registrere Transaksjoner'!$B$8:$B$1006))</f>
        <v>0</v>
      </c>
      <c r="E808" s="72" t="str">
        <f>IFERROR(INDEX(Kontoplan!$E$6:$E$1048576,MATCH(B808,Kontoplan!$D$6:$D$125,0)),"")</f>
        <v/>
      </c>
      <c r="F808" s="308">
        <f>INDEX('5. Registrere Transaksjoner'!$E$8:$E$1006,MATCH('Underlag HB'!A808,'5. Registrere Transaksjoner'!$B$8:$B$1006,0))</f>
        <v>0</v>
      </c>
      <c r="G808" s="72">
        <f>INDEX('5. Registrere Transaksjoner'!$F$8:$F$1006,MATCH('Underlag HB'!A808,'5. Registrere Transaksjoner'!$B$8:$B$1006,0))</f>
        <v>0</v>
      </c>
      <c r="H808" s="309" t="str">
        <f t="shared" si="12"/>
        <v/>
      </c>
      <c r="I808" s="310">
        <f>INDEX('5. Registrere Transaksjoner'!$H$8:$H$1006,MATCH('Underlag HB'!A808,'5. Registrere Transaksjoner'!$B$8:$B$1006,0))</f>
        <v>0</v>
      </c>
      <c r="J808" s="72"/>
      <c r="K808" s="72"/>
    </row>
    <row r="809" spans="1:11" x14ac:dyDescent="0.25">
      <c r="A809" s="116">
        <f>'5. Registrere Transaksjoner'!B815</f>
        <v>808</v>
      </c>
      <c r="B809" s="72">
        <f>INDEX('5. Registrere Transaksjoner'!$I$8:$I$1006,MATCH('Underlag HB'!A809,'5. Registrere Transaksjoner'!$B$8:$B$1006))</f>
        <v>0</v>
      </c>
      <c r="C809" s="72">
        <f>INDEX('5. Registrere Transaksjoner'!$Q$8:$Q$1006,MATCH('Underlag HB'!A809,'5. Registrere Transaksjoner'!$B$8:$B$1006))</f>
        <v>0</v>
      </c>
      <c r="D809" s="307">
        <f>INDEX('5. Registrere Transaksjoner'!$D$8:$D$1006,MATCH('Underlag HB'!A809,'5. Registrere Transaksjoner'!$B$8:$B$1006))</f>
        <v>0</v>
      </c>
      <c r="E809" s="72" t="str">
        <f>IFERROR(INDEX(Kontoplan!$E$6:$E$1048576,MATCH(B809,Kontoplan!$D$6:$D$125,0)),"")</f>
        <v/>
      </c>
      <c r="F809" s="308">
        <f>INDEX('5. Registrere Transaksjoner'!$E$8:$E$1006,MATCH('Underlag HB'!A809,'5. Registrere Transaksjoner'!$B$8:$B$1006,0))</f>
        <v>0</v>
      </c>
      <c r="G809" s="72">
        <f>INDEX('5. Registrere Transaksjoner'!$F$8:$F$1006,MATCH('Underlag HB'!A809,'5. Registrere Transaksjoner'!$B$8:$B$1006,0))</f>
        <v>0</v>
      </c>
      <c r="H809" s="309" t="str">
        <f t="shared" si="12"/>
        <v/>
      </c>
      <c r="I809" s="310">
        <f>INDEX('5. Registrere Transaksjoner'!$H$8:$H$1006,MATCH('Underlag HB'!A809,'5. Registrere Transaksjoner'!$B$8:$B$1006,0))</f>
        <v>0</v>
      </c>
      <c r="J809" s="72"/>
      <c r="K809" s="72"/>
    </row>
    <row r="810" spans="1:11" x14ac:dyDescent="0.25">
      <c r="A810" s="116">
        <f>'5. Registrere Transaksjoner'!B816</f>
        <v>809</v>
      </c>
      <c r="B810" s="72">
        <f>INDEX('5. Registrere Transaksjoner'!$I$8:$I$1006,MATCH('Underlag HB'!A810,'5. Registrere Transaksjoner'!$B$8:$B$1006))</f>
        <v>0</v>
      </c>
      <c r="C810" s="72">
        <f>INDEX('5. Registrere Transaksjoner'!$Q$8:$Q$1006,MATCH('Underlag HB'!A810,'5. Registrere Transaksjoner'!$B$8:$B$1006))</f>
        <v>0</v>
      </c>
      <c r="D810" s="307">
        <f>INDEX('5. Registrere Transaksjoner'!$D$8:$D$1006,MATCH('Underlag HB'!A810,'5. Registrere Transaksjoner'!$B$8:$B$1006))</f>
        <v>0</v>
      </c>
      <c r="E810" s="72" t="str">
        <f>IFERROR(INDEX(Kontoplan!$E$6:$E$1048576,MATCH(B810,Kontoplan!$D$6:$D$125,0)),"")</f>
        <v/>
      </c>
      <c r="F810" s="308">
        <f>INDEX('5. Registrere Transaksjoner'!$E$8:$E$1006,MATCH('Underlag HB'!A810,'5. Registrere Transaksjoner'!$B$8:$B$1006,0))</f>
        <v>0</v>
      </c>
      <c r="G810" s="72">
        <f>INDEX('5. Registrere Transaksjoner'!$F$8:$F$1006,MATCH('Underlag HB'!A810,'5. Registrere Transaksjoner'!$B$8:$B$1006,0))</f>
        <v>0</v>
      </c>
      <c r="H810" s="309" t="str">
        <f t="shared" si="12"/>
        <v/>
      </c>
      <c r="I810" s="310">
        <f>INDEX('5. Registrere Transaksjoner'!$H$8:$H$1006,MATCH('Underlag HB'!A810,'5. Registrere Transaksjoner'!$B$8:$B$1006,0))</f>
        <v>0</v>
      </c>
      <c r="J810" s="72"/>
      <c r="K810" s="72"/>
    </row>
    <row r="811" spans="1:11" x14ac:dyDescent="0.25">
      <c r="A811" s="116">
        <f>'5. Registrere Transaksjoner'!B817</f>
        <v>810</v>
      </c>
      <c r="B811" s="72">
        <f>INDEX('5. Registrere Transaksjoner'!$I$8:$I$1006,MATCH('Underlag HB'!A811,'5. Registrere Transaksjoner'!$B$8:$B$1006))</f>
        <v>0</v>
      </c>
      <c r="C811" s="72">
        <f>INDEX('5. Registrere Transaksjoner'!$Q$8:$Q$1006,MATCH('Underlag HB'!A811,'5. Registrere Transaksjoner'!$B$8:$B$1006))</f>
        <v>0</v>
      </c>
      <c r="D811" s="307">
        <f>INDEX('5. Registrere Transaksjoner'!$D$8:$D$1006,MATCH('Underlag HB'!A811,'5. Registrere Transaksjoner'!$B$8:$B$1006))</f>
        <v>0</v>
      </c>
      <c r="E811" s="72" t="str">
        <f>IFERROR(INDEX(Kontoplan!$E$6:$E$1048576,MATCH(B811,Kontoplan!$D$6:$D$125,0)),"")</f>
        <v/>
      </c>
      <c r="F811" s="308">
        <f>INDEX('5. Registrere Transaksjoner'!$E$8:$E$1006,MATCH('Underlag HB'!A811,'5. Registrere Transaksjoner'!$B$8:$B$1006,0))</f>
        <v>0</v>
      </c>
      <c r="G811" s="72">
        <f>INDEX('5. Registrere Transaksjoner'!$F$8:$F$1006,MATCH('Underlag HB'!A811,'5. Registrere Transaksjoner'!$B$8:$B$1006,0))</f>
        <v>0</v>
      </c>
      <c r="H811" s="309" t="str">
        <f t="shared" si="12"/>
        <v/>
      </c>
      <c r="I811" s="310">
        <f>INDEX('5. Registrere Transaksjoner'!$H$8:$H$1006,MATCH('Underlag HB'!A811,'5. Registrere Transaksjoner'!$B$8:$B$1006,0))</f>
        <v>0</v>
      </c>
      <c r="J811" s="72"/>
      <c r="K811" s="72"/>
    </row>
    <row r="812" spans="1:11" x14ac:dyDescent="0.25">
      <c r="A812" s="116">
        <f>'5. Registrere Transaksjoner'!B818</f>
        <v>811</v>
      </c>
      <c r="B812" s="72">
        <f>INDEX('5. Registrere Transaksjoner'!$I$8:$I$1006,MATCH('Underlag HB'!A812,'5. Registrere Transaksjoner'!$B$8:$B$1006))</f>
        <v>0</v>
      </c>
      <c r="C812" s="72">
        <f>INDEX('5. Registrere Transaksjoner'!$Q$8:$Q$1006,MATCH('Underlag HB'!A812,'5. Registrere Transaksjoner'!$B$8:$B$1006))</f>
        <v>0</v>
      </c>
      <c r="D812" s="307">
        <f>INDEX('5. Registrere Transaksjoner'!$D$8:$D$1006,MATCH('Underlag HB'!A812,'5. Registrere Transaksjoner'!$B$8:$B$1006))</f>
        <v>0</v>
      </c>
      <c r="E812" s="72" t="str">
        <f>IFERROR(INDEX(Kontoplan!$E$6:$E$1048576,MATCH(B812,Kontoplan!$D$6:$D$125,0)),"")</f>
        <v/>
      </c>
      <c r="F812" s="308">
        <f>INDEX('5. Registrere Transaksjoner'!$E$8:$E$1006,MATCH('Underlag HB'!A812,'5. Registrere Transaksjoner'!$B$8:$B$1006,0))</f>
        <v>0</v>
      </c>
      <c r="G812" s="72">
        <f>INDEX('5. Registrere Transaksjoner'!$F$8:$F$1006,MATCH('Underlag HB'!A812,'5. Registrere Transaksjoner'!$B$8:$B$1006,0))</f>
        <v>0</v>
      </c>
      <c r="H812" s="309" t="str">
        <f t="shared" si="12"/>
        <v/>
      </c>
      <c r="I812" s="310">
        <f>INDEX('5. Registrere Transaksjoner'!$H$8:$H$1006,MATCH('Underlag HB'!A812,'5. Registrere Transaksjoner'!$B$8:$B$1006,0))</f>
        <v>0</v>
      </c>
      <c r="J812" s="72"/>
      <c r="K812" s="72"/>
    </row>
    <row r="813" spans="1:11" x14ac:dyDescent="0.25">
      <c r="A813" s="116">
        <f>'5. Registrere Transaksjoner'!B819</f>
        <v>812</v>
      </c>
      <c r="B813" s="72">
        <f>INDEX('5. Registrere Transaksjoner'!$I$8:$I$1006,MATCH('Underlag HB'!A813,'5. Registrere Transaksjoner'!$B$8:$B$1006))</f>
        <v>0</v>
      </c>
      <c r="C813" s="72">
        <f>INDEX('5. Registrere Transaksjoner'!$Q$8:$Q$1006,MATCH('Underlag HB'!A813,'5. Registrere Transaksjoner'!$B$8:$B$1006))</f>
        <v>0</v>
      </c>
      <c r="D813" s="307">
        <f>INDEX('5. Registrere Transaksjoner'!$D$8:$D$1006,MATCH('Underlag HB'!A813,'5. Registrere Transaksjoner'!$B$8:$B$1006))</f>
        <v>0</v>
      </c>
      <c r="E813" s="72" t="str">
        <f>IFERROR(INDEX(Kontoplan!$E$6:$E$1048576,MATCH(B813,Kontoplan!$D$6:$D$125,0)),"")</f>
        <v/>
      </c>
      <c r="F813" s="308">
        <f>INDEX('5. Registrere Transaksjoner'!$E$8:$E$1006,MATCH('Underlag HB'!A813,'5. Registrere Transaksjoner'!$B$8:$B$1006,0))</f>
        <v>0</v>
      </c>
      <c r="G813" s="72">
        <f>INDEX('5. Registrere Transaksjoner'!$F$8:$F$1006,MATCH('Underlag HB'!A813,'5. Registrere Transaksjoner'!$B$8:$B$1006,0))</f>
        <v>0</v>
      </c>
      <c r="H813" s="309" t="str">
        <f t="shared" si="12"/>
        <v/>
      </c>
      <c r="I813" s="310">
        <f>INDEX('5. Registrere Transaksjoner'!$H$8:$H$1006,MATCH('Underlag HB'!A813,'5. Registrere Transaksjoner'!$B$8:$B$1006,0))</f>
        <v>0</v>
      </c>
      <c r="J813" s="72"/>
      <c r="K813" s="72"/>
    </row>
    <row r="814" spans="1:11" x14ac:dyDescent="0.25">
      <c r="A814" s="116">
        <f>'5. Registrere Transaksjoner'!B820</f>
        <v>813</v>
      </c>
      <c r="B814" s="72">
        <f>INDEX('5. Registrere Transaksjoner'!$I$8:$I$1006,MATCH('Underlag HB'!A814,'5. Registrere Transaksjoner'!$B$8:$B$1006))</f>
        <v>0</v>
      </c>
      <c r="C814" s="72">
        <f>INDEX('5. Registrere Transaksjoner'!$Q$8:$Q$1006,MATCH('Underlag HB'!A814,'5. Registrere Transaksjoner'!$B$8:$B$1006))</f>
        <v>0</v>
      </c>
      <c r="D814" s="307">
        <f>INDEX('5. Registrere Transaksjoner'!$D$8:$D$1006,MATCH('Underlag HB'!A814,'5. Registrere Transaksjoner'!$B$8:$B$1006))</f>
        <v>0</v>
      </c>
      <c r="E814" s="72" t="str">
        <f>IFERROR(INDEX(Kontoplan!$E$6:$E$1048576,MATCH(B814,Kontoplan!$D$6:$D$125,0)),"")</f>
        <v/>
      </c>
      <c r="F814" s="308">
        <f>INDEX('5. Registrere Transaksjoner'!$E$8:$E$1006,MATCH('Underlag HB'!A814,'5. Registrere Transaksjoner'!$B$8:$B$1006,0))</f>
        <v>0</v>
      </c>
      <c r="G814" s="72">
        <f>INDEX('5. Registrere Transaksjoner'!$F$8:$F$1006,MATCH('Underlag HB'!A814,'5. Registrere Transaksjoner'!$B$8:$B$1006,0))</f>
        <v>0</v>
      </c>
      <c r="H814" s="309" t="str">
        <f t="shared" si="12"/>
        <v/>
      </c>
      <c r="I814" s="310">
        <f>INDEX('5. Registrere Transaksjoner'!$H$8:$H$1006,MATCH('Underlag HB'!A814,'5. Registrere Transaksjoner'!$B$8:$B$1006,0))</f>
        <v>0</v>
      </c>
      <c r="J814" s="72"/>
      <c r="K814" s="72"/>
    </row>
    <row r="815" spans="1:11" x14ac:dyDescent="0.25">
      <c r="A815" s="116">
        <f>'5. Registrere Transaksjoner'!B821</f>
        <v>814</v>
      </c>
      <c r="B815" s="72">
        <f>INDEX('5. Registrere Transaksjoner'!$I$8:$I$1006,MATCH('Underlag HB'!A815,'5. Registrere Transaksjoner'!$B$8:$B$1006))</f>
        <v>0</v>
      </c>
      <c r="C815" s="72">
        <f>INDEX('5. Registrere Transaksjoner'!$Q$8:$Q$1006,MATCH('Underlag HB'!A815,'5. Registrere Transaksjoner'!$B$8:$B$1006))</f>
        <v>0</v>
      </c>
      <c r="D815" s="307">
        <f>INDEX('5. Registrere Transaksjoner'!$D$8:$D$1006,MATCH('Underlag HB'!A815,'5. Registrere Transaksjoner'!$B$8:$B$1006))</f>
        <v>0</v>
      </c>
      <c r="E815" s="72" t="str">
        <f>IFERROR(INDEX(Kontoplan!$E$6:$E$1048576,MATCH(B815,Kontoplan!$D$6:$D$125,0)),"")</f>
        <v/>
      </c>
      <c r="F815" s="308">
        <f>INDEX('5. Registrere Transaksjoner'!$E$8:$E$1006,MATCH('Underlag HB'!A815,'5. Registrere Transaksjoner'!$B$8:$B$1006,0))</f>
        <v>0</v>
      </c>
      <c r="G815" s="72">
        <f>INDEX('5. Registrere Transaksjoner'!$F$8:$F$1006,MATCH('Underlag HB'!A815,'5. Registrere Transaksjoner'!$B$8:$B$1006,0))</f>
        <v>0</v>
      </c>
      <c r="H815" s="309" t="str">
        <f t="shared" si="12"/>
        <v/>
      </c>
      <c r="I815" s="310">
        <f>INDEX('5. Registrere Transaksjoner'!$H$8:$H$1006,MATCH('Underlag HB'!A815,'5. Registrere Transaksjoner'!$B$8:$B$1006,0))</f>
        <v>0</v>
      </c>
      <c r="J815" s="72"/>
      <c r="K815" s="72"/>
    </row>
    <row r="816" spans="1:11" x14ac:dyDescent="0.25">
      <c r="A816" s="116">
        <f>'5. Registrere Transaksjoner'!B822</f>
        <v>815</v>
      </c>
      <c r="B816" s="72">
        <f>INDEX('5. Registrere Transaksjoner'!$I$8:$I$1006,MATCH('Underlag HB'!A816,'5. Registrere Transaksjoner'!$B$8:$B$1006))</f>
        <v>0</v>
      </c>
      <c r="C816" s="72">
        <f>INDEX('5. Registrere Transaksjoner'!$Q$8:$Q$1006,MATCH('Underlag HB'!A816,'5. Registrere Transaksjoner'!$B$8:$B$1006))</f>
        <v>0</v>
      </c>
      <c r="D816" s="307">
        <f>INDEX('5. Registrere Transaksjoner'!$D$8:$D$1006,MATCH('Underlag HB'!A816,'5. Registrere Transaksjoner'!$B$8:$B$1006))</f>
        <v>0</v>
      </c>
      <c r="E816" s="72" t="str">
        <f>IFERROR(INDEX(Kontoplan!$E$6:$E$1048576,MATCH(B816,Kontoplan!$D$6:$D$125,0)),"")</f>
        <v/>
      </c>
      <c r="F816" s="308">
        <f>INDEX('5. Registrere Transaksjoner'!$E$8:$E$1006,MATCH('Underlag HB'!A816,'5. Registrere Transaksjoner'!$B$8:$B$1006,0))</f>
        <v>0</v>
      </c>
      <c r="G816" s="72">
        <f>INDEX('5. Registrere Transaksjoner'!$F$8:$F$1006,MATCH('Underlag HB'!A816,'5. Registrere Transaksjoner'!$B$8:$B$1006,0))</f>
        <v>0</v>
      </c>
      <c r="H816" s="309" t="str">
        <f t="shared" si="12"/>
        <v/>
      </c>
      <c r="I816" s="310">
        <f>INDEX('5. Registrere Transaksjoner'!$H$8:$H$1006,MATCH('Underlag HB'!A816,'5. Registrere Transaksjoner'!$B$8:$B$1006,0))</f>
        <v>0</v>
      </c>
      <c r="J816" s="72"/>
      <c r="K816" s="72"/>
    </row>
    <row r="817" spans="1:11" x14ac:dyDescent="0.25">
      <c r="A817" s="116">
        <f>'5. Registrere Transaksjoner'!B823</f>
        <v>816</v>
      </c>
      <c r="B817" s="72">
        <f>INDEX('5. Registrere Transaksjoner'!$I$8:$I$1006,MATCH('Underlag HB'!A817,'5. Registrere Transaksjoner'!$B$8:$B$1006))</f>
        <v>0</v>
      </c>
      <c r="C817" s="72">
        <f>INDEX('5. Registrere Transaksjoner'!$Q$8:$Q$1006,MATCH('Underlag HB'!A817,'5. Registrere Transaksjoner'!$B$8:$B$1006))</f>
        <v>0</v>
      </c>
      <c r="D817" s="307">
        <f>INDEX('5. Registrere Transaksjoner'!$D$8:$D$1006,MATCH('Underlag HB'!A817,'5. Registrere Transaksjoner'!$B$8:$B$1006))</f>
        <v>0</v>
      </c>
      <c r="E817" s="72" t="str">
        <f>IFERROR(INDEX(Kontoplan!$E$6:$E$1048576,MATCH(B817,Kontoplan!$D$6:$D$125,0)),"")</f>
        <v/>
      </c>
      <c r="F817" s="308">
        <f>INDEX('5. Registrere Transaksjoner'!$E$8:$E$1006,MATCH('Underlag HB'!A817,'5. Registrere Transaksjoner'!$B$8:$B$1006,0))</f>
        <v>0</v>
      </c>
      <c r="G817" s="72">
        <f>INDEX('5. Registrere Transaksjoner'!$F$8:$F$1006,MATCH('Underlag HB'!A817,'5. Registrere Transaksjoner'!$B$8:$B$1006,0))</f>
        <v>0</v>
      </c>
      <c r="H817" s="309" t="str">
        <f t="shared" si="12"/>
        <v/>
      </c>
      <c r="I817" s="310">
        <f>INDEX('5. Registrere Transaksjoner'!$H$8:$H$1006,MATCH('Underlag HB'!A817,'5. Registrere Transaksjoner'!$B$8:$B$1006,0))</f>
        <v>0</v>
      </c>
      <c r="J817" s="72"/>
      <c r="K817" s="72"/>
    </row>
    <row r="818" spans="1:11" x14ac:dyDescent="0.25">
      <c r="A818" s="116">
        <f>'5. Registrere Transaksjoner'!B824</f>
        <v>817</v>
      </c>
      <c r="B818" s="72">
        <f>INDEX('5. Registrere Transaksjoner'!$I$8:$I$1006,MATCH('Underlag HB'!A818,'5. Registrere Transaksjoner'!$B$8:$B$1006))</f>
        <v>0</v>
      </c>
      <c r="C818" s="72">
        <f>INDEX('5. Registrere Transaksjoner'!$Q$8:$Q$1006,MATCH('Underlag HB'!A818,'5. Registrere Transaksjoner'!$B$8:$B$1006))</f>
        <v>0</v>
      </c>
      <c r="D818" s="307">
        <f>INDEX('5. Registrere Transaksjoner'!$D$8:$D$1006,MATCH('Underlag HB'!A818,'5. Registrere Transaksjoner'!$B$8:$B$1006))</f>
        <v>0</v>
      </c>
      <c r="E818" s="72" t="str">
        <f>IFERROR(INDEX(Kontoplan!$E$6:$E$1048576,MATCH(B818,Kontoplan!$D$6:$D$125,0)),"")</f>
        <v/>
      </c>
      <c r="F818" s="308">
        <f>INDEX('5. Registrere Transaksjoner'!$E$8:$E$1006,MATCH('Underlag HB'!A818,'5. Registrere Transaksjoner'!$B$8:$B$1006,0))</f>
        <v>0</v>
      </c>
      <c r="G818" s="72">
        <f>INDEX('5. Registrere Transaksjoner'!$F$8:$F$1006,MATCH('Underlag HB'!A818,'5. Registrere Transaksjoner'!$B$8:$B$1006,0))</f>
        <v>0</v>
      </c>
      <c r="H818" s="309" t="str">
        <f t="shared" si="12"/>
        <v/>
      </c>
      <c r="I818" s="310">
        <f>INDEX('5. Registrere Transaksjoner'!$H$8:$H$1006,MATCH('Underlag HB'!A818,'5. Registrere Transaksjoner'!$B$8:$B$1006,0))</f>
        <v>0</v>
      </c>
      <c r="J818" s="72"/>
      <c r="K818" s="72"/>
    </row>
    <row r="819" spans="1:11" x14ac:dyDescent="0.25">
      <c r="A819" s="116">
        <f>'5. Registrere Transaksjoner'!B825</f>
        <v>818</v>
      </c>
      <c r="B819" s="72">
        <f>INDEX('5. Registrere Transaksjoner'!$I$8:$I$1006,MATCH('Underlag HB'!A819,'5. Registrere Transaksjoner'!$B$8:$B$1006))</f>
        <v>0</v>
      </c>
      <c r="C819" s="72">
        <f>INDEX('5. Registrere Transaksjoner'!$Q$8:$Q$1006,MATCH('Underlag HB'!A819,'5. Registrere Transaksjoner'!$B$8:$B$1006))</f>
        <v>0</v>
      </c>
      <c r="D819" s="307">
        <f>INDEX('5. Registrere Transaksjoner'!$D$8:$D$1006,MATCH('Underlag HB'!A819,'5. Registrere Transaksjoner'!$B$8:$B$1006))</f>
        <v>0</v>
      </c>
      <c r="E819" s="72" t="str">
        <f>IFERROR(INDEX(Kontoplan!$E$6:$E$1048576,MATCH(B819,Kontoplan!$D$6:$D$125,0)),"")</f>
        <v/>
      </c>
      <c r="F819" s="308">
        <f>INDEX('5. Registrere Transaksjoner'!$E$8:$E$1006,MATCH('Underlag HB'!A819,'5. Registrere Transaksjoner'!$B$8:$B$1006,0))</f>
        <v>0</v>
      </c>
      <c r="G819" s="72">
        <f>INDEX('5. Registrere Transaksjoner'!$F$8:$F$1006,MATCH('Underlag HB'!A819,'5. Registrere Transaksjoner'!$B$8:$B$1006,0))</f>
        <v>0</v>
      </c>
      <c r="H819" s="309" t="str">
        <f t="shared" si="12"/>
        <v/>
      </c>
      <c r="I819" s="310">
        <f>INDEX('5. Registrere Transaksjoner'!$H$8:$H$1006,MATCH('Underlag HB'!A819,'5. Registrere Transaksjoner'!$B$8:$B$1006,0))</f>
        <v>0</v>
      </c>
      <c r="J819" s="72"/>
      <c r="K819" s="72"/>
    </row>
    <row r="820" spans="1:11" x14ac:dyDescent="0.25">
      <c r="A820" s="116">
        <f>'5. Registrere Transaksjoner'!B826</f>
        <v>819</v>
      </c>
      <c r="B820" s="72">
        <f>INDEX('5. Registrere Transaksjoner'!$I$8:$I$1006,MATCH('Underlag HB'!A820,'5. Registrere Transaksjoner'!$B$8:$B$1006))</f>
        <v>0</v>
      </c>
      <c r="C820" s="72">
        <f>INDEX('5. Registrere Transaksjoner'!$Q$8:$Q$1006,MATCH('Underlag HB'!A820,'5. Registrere Transaksjoner'!$B$8:$B$1006))</f>
        <v>0</v>
      </c>
      <c r="D820" s="307">
        <f>INDEX('5. Registrere Transaksjoner'!$D$8:$D$1006,MATCH('Underlag HB'!A820,'5. Registrere Transaksjoner'!$B$8:$B$1006))</f>
        <v>0</v>
      </c>
      <c r="E820" s="72" t="str">
        <f>IFERROR(INDEX(Kontoplan!$E$6:$E$1048576,MATCH(B820,Kontoplan!$D$6:$D$125,0)),"")</f>
        <v/>
      </c>
      <c r="F820" s="308">
        <f>INDEX('5. Registrere Transaksjoner'!$E$8:$E$1006,MATCH('Underlag HB'!A820,'5. Registrere Transaksjoner'!$B$8:$B$1006,0))</f>
        <v>0</v>
      </c>
      <c r="G820" s="72">
        <f>INDEX('5. Registrere Transaksjoner'!$F$8:$F$1006,MATCH('Underlag HB'!A820,'5. Registrere Transaksjoner'!$B$8:$B$1006,0))</f>
        <v>0</v>
      </c>
      <c r="H820" s="309" t="str">
        <f t="shared" si="12"/>
        <v/>
      </c>
      <c r="I820" s="310">
        <f>INDEX('5. Registrere Transaksjoner'!$H$8:$H$1006,MATCH('Underlag HB'!A820,'5. Registrere Transaksjoner'!$B$8:$B$1006,0))</f>
        <v>0</v>
      </c>
      <c r="J820" s="72"/>
      <c r="K820" s="72"/>
    </row>
    <row r="821" spans="1:11" x14ac:dyDescent="0.25">
      <c r="A821" s="116">
        <f>'5. Registrere Transaksjoner'!B827</f>
        <v>820</v>
      </c>
      <c r="B821" s="72">
        <f>INDEX('5. Registrere Transaksjoner'!$I$8:$I$1006,MATCH('Underlag HB'!A821,'5. Registrere Transaksjoner'!$B$8:$B$1006))</f>
        <v>0</v>
      </c>
      <c r="C821" s="72">
        <f>INDEX('5. Registrere Transaksjoner'!$Q$8:$Q$1006,MATCH('Underlag HB'!A821,'5. Registrere Transaksjoner'!$B$8:$B$1006))</f>
        <v>0</v>
      </c>
      <c r="D821" s="307">
        <f>INDEX('5. Registrere Transaksjoner'!$D$8:$D$1006,MATCH('Underlag HB'!A821,'5. Registrere Transaksjoner'!$B$8:$B$1006))</f>
        <v>0</v>
      </c>
      <c r="E821" s="72" t="str">
        <f>IFERROR(INDEX(Kontoplan!$E$6:$E$1048576,MATCH(B821,Kontoplan!$D$6:$D$125,0)),"")</f>
        <v/>
      </c>
      <c r="F821" s="308">
        <f>INDEX('5. Registrere Transaksjoner'!$E$8:$E$1006,MATCH('Underlag HB'!A821,'5. Registrere Transaksjoner'!$B$8:$B$1006,0))</f>
        <v>0</v>
      </c>
      <c r="G821" s="72">
        <f>INDEX('5. Registrere Transaksjoner'!$F$8:$F$1006,MATCH('Underlag HB'!A821,'5. Registrere Transaksjoner'!$B$8:$B$1006,0))</f>
        <v>0</v>
      </c>
      <c r="H821" s="309" t="str">
        <f t="shared" si="12"/>
        <v/>
      </c>
      <c r="I821" s="310">
        <f>INDEX('5. Registrere Transaksjoner'!$H$8:$H$1006,MATCH('Underlag HB'!A821,'5. Registrere Transaksjoner'!$B$8:$B$1006,0))</f>
        <v>0</v>
      </c>
      <c r="J821" s="72"/>
      <c r="K821" s="72"/>
    </row>
    <row r="822" spans="1:11" x14ac:dyDescent="0.25">
      <c r="A822" s="116">
        <f>'5. Registrere Transaksjoner'!B828</f>
        <v>821</v>
      </c>
      <c r="B822" s="72">
        <f>INDEX('5. Registrere Transaksjoner'!$I$8:$I$1006,MATCH('Underlag HB'!A822,'5. Registrere Transaksjoner'!$B$8:$B$1006))</f>
        <v>0</v>
      </c>
      <c r="C822" s="72">
        <f>INDEX('5. Registrere Transaksjoner'!$Q$8:$Q$1006,MATCH('Underlag HB'!A822,'5. Registrere Transaksjoner'!$B$8:$B$1006))</f>
        <v>0</v>
      </c>
      <c r="D822" s="307">
        <f>INDEX('5. Registrere Transaksjoner'!$D$8:$D$1006,MATCH('Underlag HB'!A822,'5. Registrere Transaksjoner'!$B$8:$B$1006))</f>
        <v>0</v>
      </c>
      <c r="E822" s="72" t="str">
        <f>IFERROR(INDEX(Kontoplan!$E$6:$E$1048576,MATCH(B822,Kontoplan!$D$6:$D$125,0)),"")</f>
        <v/>
      </c>
      <c r="F822" s="308">
        <f>INDEX('5. Registrere Transaksjoner'!$E$8:$E$1006,MATCH('Underlag HB'!A822,'5. Registrere Transaksjoner'!$B$8:$B$1006,0))</f>
        <v>0</v>
      </c>
      <c r="G822" s="72">
        <f>INDEX('5. Registrere Transaksjoner'!$F$8:$F$1006,MATCH('Underlag HB'!A822,'5. Registrere Transaksjoner'!$B$8:$B$1006,0))</f>
        <v>0</v>
      </c>
      <c r="H822" s="309" t="str">
        <f t="shared" si="12"/>
        <v/>
      </c>
      <c r="I822" s="310">
        <f>INDEX('5. Registrere Transaksjoner'!$H$8:$H$1006,MATCH('Underlag HB'!A822,'5. Registrere Transaksjoner'!$B$8:$B$1006,0))</f>
        <v>0</v>
      </c>
      <c r="J822" s="72"/>
      <c r="K822" s="72"/>
    </row>
    <row r="823" spans="1:11" x14ac:dyDescent="0.25">
      <c r="A823" s="116">
        <f>'5. Registrere Transaksjoner'!B829</f>
        <v>822</v>
      </c>
      <c r="B823" s="72">
        <f>INDEX('5. Registrere Transaksjoner'!$I$8:$I$1006,MATCH('Underlag HB'!A823,'5. Registrere Transaksjoner'!$B$8:$B$1006))</f>
        <v>0</v>
      </c>
      <c r="C823" s="72">
        <f>INDEX('5. Registrere Transaksjoner'!$Q$8:$Q$1006,MATCH('Underlag HB'!A823,'5. Registrere Transaksjoner'!$B$8:$B$1006))</f>
        <v>0</v>
      </c>
      <c r="D823" s="307">
        <f>INDEX('5. Registrere Transaksjoner'!$D$8:$D$1006,MATCH('Underlag HB'!A823,'5. Registrere Transaksjoner'!$B$8:$B$1006))</f>
        <v>0</v>
      </c>
      <c r="E823" s="72" t="str">
        <f>IFERROR(INDEX(Kontoplan!$E$6:$E$1048576,MATCH(B823,Kontoplan!$D$6:$D$125,0)),"")</f>
        <v/>
      </c>
      <c r="F823" s="308">
        <f>INDEX('5. Registrere Transaksjoner'!$E$8:$E$1006,MATCH('Underlag HB'!A823,'5. Registrere Transaksjoner'!$B$8:$B$1006,0))</f>
        <v>0</v>
      </c>
      <c r="G823" s="72">
        <f>INDEX('5. Registrere Transaksjoner'!$F$8:$F$1006,MATCH('Underlag HB'!A823,'5. Registrere Transaksjoner'!$B$8:$B$1006,0))</f>
        <v>0</v>
      </c>
      <c r="H823" s="309" t="str">
        <f t="shared" si="12"/>
        <v/>
      </c>
      <c r="I823" s="310">
        <f>INDEX('5. Registrere Transaksjoner'!$H$8:$H$1006,MATCH('Underlag HB'!A823,'5. Registrere Transaksjoner'!$B$8:$B$1006,0))</f>
        <v>0</v>
      </c>
      <c r="J823" s="72"/>
      <c r="K823" s="72"/>
    </row>
    <row r="824" spans="1:11" x14ac:dyDescent="0.25">
      <c r="A824" s="116">
        <f>'5. Registrere Transaksjoner'!B830</f>
        <v>823</v>
      </c>
      <c r="B824" s="72">
        <f>INDEX('5. Registrere Transaksjoner'!$I$8:$I$1006,MATCH('Underlag HB'!A824,'5. Registrere Transaksjoner'!$B$8:$B$1006))</f>
        <v>0</v>
      </c>
      <c r="C824" s="72">
        <f>INDEX('5. Registrere Transaksjoner'!$Q$8:$Q$1006,MATCH('Underlag HB'!A824,'5. Registrere Transaksjoner'!$B$8:$B$1006))</f>
        <v>0</v>
      </c>
      <c r="D824" s="307">
        <f>INDEX('5. Registrere Transaksjoner'!$D$8:$D$1006,MATCH('Underlag HB'!A824,'5. Registrere Transaksjoner'!$B$8:$B$1006))</f>
        <v>0</v>
      </c>
      <c r="E824" s="72" t="str">
        <f>IFERROR(INDEX(Kontoplan!$E$6:$E$1048576,MATCH(B824,Kontoplan!$D$6:$D$125,0)),"")</f>
        <v/>
      </c>
      <c r="F824" s="308">
        <f>INDEX('5. Registrere Transaksjoner'!$E$8:$E$1006,MATCH('Underlag HB'!A824,'5. Registrere Transaksjoner'!$B$8:$B$1006,0))</f>
        <v>0</v>
      </c>
      <c r="G824" s="72">
        <f>INDEX('5. Registrere Transaksjoner'!$F$8:$F$1006,MATCH('Underlag HB'!A824,'5. Registrere Transaksjoner'!$B$8:$B$1006,0))</f>
        <v>0</v>
      </c>
      <c r="H824" s="309" t="str">
        <f t="shared" si="12"/>
        <v/>
      </c>
      <c r="I824" s="310">
        <f>INDEX('5. Registrere Transaksjoner'!$H$8:$H$1006,MATCH('Underlag HB'!A824,'5. Registrere Transaksjoner'!$B$8:$B$1006,0))</f>
        <v>0</v>
      </c>
      <c r="J824" s="72"/>
      <c r="K824" s="72"/>
    </row>
    <row r="825" spans="1:11" x14ac:dyDescent="0.25">
      <c r="A825" s="116">
        <f>'5. Registrere Transaksjoner'!B831</f>
        <v>824</v>
      </c>
      <c r="B825" s="72">
        <f>INDEX('5. Registrere Transaksjoner'!$I$8:$I$1006,MATCH('Underlag HB'!A825,'5. Registrere Transaksjoner'!$B$8:$B$1006))</f>
        <v>0</v>
      </c>
      <c r="C825" s="72">
        <f>INDEX('5. Registrere Transaksjoner'!$Q$8:$Q$1006,MATCH('Underlag HB'!A825,'5. Registrere Transaksjoner'!$B$8:$B$1006))</f>
        <v>0</v>
      </c>
      <c r="D825" s="307">
        <f>INDEX('5. Registrere Transaksjoner'!$D$8:$D$1006,MATCH('Underlag HB'!A825,'5. Registrere Transaksjoner'!$B$8:$B$1006))</f>
        <v>0</v>
      </c>
      <c r="E825" s="72" t="str">
        <f>IFERROR(INDEX(Kontoplan!$E$6:$E$1048576,MATCH(B825,Kontoplan!$D$6:$D$125,0)),"")</f>
        <v/>
      </c>
      <c r="F825" s="308">
        <f>INDEX('5. Registrere Transaksjoner'!$E$8:$E$1006,MATCH('Underlag HB'!A825,'5. Registrere Transaksjoner'!$B$8:$B$1006,0))</f>
        <v>0</v>
      </c>
      <c r="G825" s="72">
        <f>INDEX('5. Registrere Transaksjoner'!$F$8:$F$1006,MATCH('Underlag HB'!A825,'5. Registrere Transaksjoner'!$B$8:$B$1006,0))</f>
        <v>0</v>
      </c>
      <c r="H825" s="309" t="str">
        <f t="shared" si="12"/>
        <v/>
      </c>
      <c r="I825" s="310">
        <f>INDEX('5. Registrere Transaksjoner'!$H$8:$H$1006,MATCH('Underlag HB'!A825,'5. Registrere Transaksjoner'!$B$8:$B$1006,0))</f>
        <v>0</v>
      </c>
      <c r="J825" s="72"/>
      <c r="K825" s="72"/>
    </row>
    <row r="826" spans="1:11" x14ac:dyDescent="0.25">
      <c r="A826" s="116">
        <f>'5. Registrere Transaksjoner'!B832</f>
        <v>825</v>
      </c>
      <c r="B826" s="72">
        <f>INDEX('5. Registrere Transaksjoner'!$I$8:$I$1006,MATCH('Underlag HB'!A826,'5. Registrere Transaksjoner'!$B$8:$B$1006))</f>
        <v>0</v>
      </c>
      <c r="C826" s="72">
        <f>INDEX('5. Registrere Transaksjoner'!$Q$8:$Q$1006,MATCH('Underlag HB'!A826,'5. Registrere Transaksjoner'!$B$8:$B$1006))</f>
        <v>0</v>
      </c>
      <c r="D826" s="307">
        <f>INDEX('5. Registrere Transaksjoner'!$D$8:$D$1006,MATCH('Underlag HB'!A826,'5. Registrere Transaksjoner'!$B$8:$B$1006))</f>
        <v>0</v>
      </c>
      <c r="E826" s="72" t="str">
        <f>IFERROR(INDEX(Kontoplan!$E$6:$E$1048576,MATCH(B826,Kontoplan!$D$6:$D$125,0)),"")</f>
        <v/>
      </c>
      <c r="F826" s="308">
        <f>INDEX('5. Registrere Transaksjoner'!$E$8:$E$1006,MATCH('Underlag HB'!A826,'5. Registrere Transaksjoner'!$B$8:$B$1006,0))</f>
        <v>0</v>
      </c>
      <c r="G826" s="72">
        <f>INDEX('5. Registrere Transaksjoner'!$F$8:$F$1006,MATCH('Underlag HB'!A826,'5. Registrere Transaksjoner'!$B$8:$B$1006,0))</f>
        <v>0</v>
      </c>
      <c r="H826" s="309" t="str">
        <f t="shared" si="12"/>
        <v/>
      </c>
      <c r="I826" s="310">
        <f>INDEX('5. Registrere Transaksjoner'!$H$8:$H$1006,MATCH('Underlag HB'!A826,'5. Registrere Transaksjoner'!$B$8:$B$1006,0))</f>
        <v>0</v>
      </c>
      <c r="J826" s="72"/>
      <c r="K826" s="72"/>
    </row>
    <row r="827" spans="1:11" x14ac:dyDescent="0.25">
      <c r="A827" s="116">
        <f>'5. Registrere Transaksjoner'!B833</f>
        <v>826</v>
      </c>
      <c r="B827" s="72">
        <f>INDEX('5. Registrere Transaksjoner'!$I$8:$I$1006,MATCH('Underlag HB'!A827,'5. Registrere Transaksjoner'!$B$8:$B$1006))</f>
        <v>0</v>
      </c>
      <c r="C827" s="72">
        <f>INDEX('5. Registrere Transaksjoner'!$Q$8:$Q$1006,MATCH('Underlag HB'!A827,'5. Registrere Transaksjoner'!$B$8:$B$1006))</f>
        <v>0</v>
      </c>
      <c r="D827" s="307">
        <f>INDEX('5. Registrere Transaksjoner'!$D$8:$D$1006,MATCH('Underlag HB'!A827,'5. Registrere Transaksjoner'!$B$8:$B$1006))</f>
        <v>0</v>
      </c>
      <c r="E827" s="72" t="str">
        <f>IFERROR(INDEX(Kontoplan!$E$6:$E$1048576,MATCH(B827,Kontoplan!$D$6:$D$125,0)),"")</f>
        <v/>
      </c>
      <c r="F827" s="308">
        <f>INDEX('5. Registrere Transaksjoner'!$E$8:$E$1006,MATCH('Underlag HB'!A827,'5. Registrere Transaksjoner'!$B$8:$B$1006,0))</f>
        <v>0</v>
      </c>
      <c r="G827" s="72">
        <f>INDEX('5. Registrere Transaksjoner'!$F$8:$F$1006,MATCH('Underlag HB'!A827,'5. Registrere Transaksjoner'!$B$8:$B$1006,0))</f>
        <v>0</v>
      </c>
      <c r="H827" s="309" t="str">
        <f t="shared" si="12"/>
        <v/>
      </c>
      <c r="I827" s="310">
        <f>INDEX('5. Registrere Transaksjoner'!$H$8:$H$1006,MATCH('Underlag HB'!A827,'5. Registrere Transaksjoner'!$B$8:$B$1006,0))</f>
        <v>0</v>
      </c>
      <c r="J827" s="72"/>
      <c r="K827" s="72"/>
    </row>
    <row r="828" spans="1:11" x14ac:dyDescent="0.25">
      <c r="A828" s="116">
        <f>'5. Registrere Transaksjoner'!B834</f>
        <v>827</v>
      </c>
      <c r="B828" s="72">
        <f>INDEX('5. Registrere Transaksjoner'!$I$8:$I$1006,MATCH('Underlag HB'!A828,'5. Registrere Transaksjoner'!$B$8:$B$1006))</f>
        <v>0</v>
      </c>
      <c r="C828" s="72">
        <f>INDEX('5. Registrere Transaksjoner'!$Q$8:$Q$1006,MATCH('Underlag HB'!A828,'5. Registrere Transaksjoner'!$B$8:$B$1006))</f>
        <v>0</v>
      </c>
      <c r="D828" s="307">
        <f>INDEX('5. Registrere Transaksjoner'!$D$8:$D$1006,MATCH('Underlag HB'!A828,'5. Registrere Transaksjoner'!$B$8:$B$1006))</f>
        <v>0</v>
      </c>
      <c r="E828" s="72" t="str">
        <f>IFERROR(INDEX(Kontoplan!$E$6:$E$1048576,MATCH(B828,Kontoplan!$D$6:$D$125,0)),"")</f>
        <v/>
      </c>
      <c r="F828" s="308">
        <f>INDEX('5. Registrere Transaksjoner'!$E$8:$E$1006,MATCH('Underlag HB'!A828,'5. Registrere Transaksjoner'!$B$8:$B$1006,0))</f>
        <v>0</v>
      </c>
      <c r="G828" s="72">
        <f>INDEX('5. Registrere Transaksjoner'!$F$8:$F$1006,MATCH('Underlag HB'!A828,'5. Registrere Transaksjoner'!$B$8:$B$1006,0))</f>
        <v>0</v>
      </c>
      <c r="H828" s="309" t="str">
        <f t="shared" si="12"/>
        <v/>
      </c>
      <c r="I828" s="310">
        <f>INDEX('5. Registrere Transaksjoner'!$H$8:$H$1006,MATCH('Underlag HB'!A828,'5. Registrere Transaksjoner'!$B$8:$B$1006,0))</f>
        <v>0</v>
      </c>
      <c r="J828" s="72"/>
      <c r="K828" s="72"/>
    </row>
    <row r="829" spans="1:11" x14ac:dyDescent="0.25">
      <c r="A829" s="116">
        <f>'5. Registrere Transaksjoner'!B835</f>
        <v>828</v>
      </c>
      <c r="B829" s="72">
        <f>INDEX('5. Registrere Transaksjoner'!$I$8:$I$1006,MATCH('Underlag HB'!A829,'5. Registrere Transaksjoner'!$B$8:$B$1006))</f>
        <v>0</v>
      </c>
      <c r="C829" s="72">
        <f>INDEX('5. Registrere Transaksjoner'!$Q$8:$Q$1006,MATCH('Underlag HB'!A829,'5. Registrere Transaksjoner'!$B$8:$B$1006))</f>
        <v>0</v>
      </c>
      <c r="D829" s="307">
        <f>INDEX('5. Registrere Transaksjoner'!$D$8:$D$1006,MATCH('Underlag HB'!A829,'5. Registrere Transaksjoner'!$B$8:$B$1006))</f>
        <v>0</v>
      </c>
      <c r="E829" s="72" t="str">
        <f>IFERROR(INDEX(Kontoplan!$E$6:$E$1048576,MATCH(B829,Kontoplan!$D$6:$D$125,0)),"")</f>
        <v/>
      </c>
      <c r="F829" s="308">
        <f>INDEX('5. Registrere Transaksjoner'!$E$8:$E$1006,MATCH('Underlag HB'!A829,'5. Registrere Transaksjoner'!$B$8:$B$1006,0))</f>
        <v>0</v>
      </c>
      <c r="G829" s="72">
        <f>INDEX('5. Registrere Transaksjoner'!$F$8:$F$1006,MATCH('Underlag HB'!A829,'5. Registrere Transaksjoner'!$B$8:$B$1006,0))</f>
        <v>0</v>
      </c>
      <c r="H829" s="309" t="str">
        <f t="shared" si="12"/>
        <v/>
      </c>
      <c r="I829" s="310">
        <f>INDEX('5. Registrere Transaksjoner'!$H$8:$H$1006,MATCH('Underlag HB'!A829,'5. Registrere Transaksjoner'!$B$8:$B$1006,0))</f>
        <v>0</v>
      </c>
      <c r="J829" s="72"/>
      <c r="K829" s="72"/>
    </row>
    <row r="830" spans="1:11" x14ac:dyDescent="0.25">
      <c r="A830" s="116">
        <f>'5. Registrere Transaksjoner'!B836</f>
        <v>829</v>
      </c>
      <c r="B830" s="72">
        <f>INDEX('5. Registrere Transaksjoner'!$I$8:$I$1006,MATCH('Underlag HB'!A830,'5. Registrere Transaksjoner'!$B$8:$B$1006))</f>
        <v>0</v>
      </c>
      <c r="C830" s="72">
        <f>INDEX('5. Registrere Transaksjoner'!$Q$8:$Q$1006,MATCH('Underlag HB'!A830,'5. Registrere Transaksjoner'!$B$8:$B$1006))</f>
        <v>0</v>
      </c>
      <c r="D830" s="307">
        <f>INDEX('5. Registrere Transaksjoner'!$D$8:$D$1006,MATCH('Underlag HB'!A830,'5. Registrere Transaksjoner'!$B$8:$B$1006))</f>
        <v>0</v>
      </c>
      <c r="E830" s="72" t="str">
        <f>IFERROR(INDEX(Kontoplan!$E$6:$E$1048576,MATCH(B830,Kontoplan!$D$6:$D$125,0)),"")</f>
        <v/>
      </c>
      <c r="F830" s="308">
        <f>INDEX('5. Registrere Transaksjoner'!$E$8:$E$1006,MATCH('Underlag HB'!A830,'5. Registrere Transaksjoner'!$B$8:$B$1006,0))</f>
        <v>0</v>
      </c>
      <c r="G830" s="72">
        <f>INDEX('5. Registrere Transaksjoner'!$F$8:$F$1006,MATCH('Underlag HB'!A830,'5. Registrere Transaksjoner'!$B$8:$B$1006,0))</f>
        <v>0</v>
      </c>
      <c r="H830" s="309" t="str">
        <f t="shared" si="12"/>
        <v/>
      </c>
      <c r="I830" s="310">
        <f>INDEX('5. Registrere Transaksjoner'!$H$8:$H$1006,MATCH('Underlag HB'!A830,'5. Registrere Transaksjoner'!$B$8:$B$1006,0))</f>
        <v>0</v>
      </c>
      <c r="J830" s="72"/>
      <c r="K830" s="72"/>
    </row>
    <row r="831" spans="1:11" x14ac:dyDescent="0.25">
      <c r="A831" s="116">
        <f>'5. Registrere Transaksjoner'!B837</f>
        <v>830</v>
      </c>
      <c r="B831" s="72">
        <f>INDEX('5. Registrere Transaksjoner'!$I$8:$I$1006,MATCH('Underlag HB'!A831,'5. Registrere Transaksjoner'!$B$8:$B$1006))</f>
        <v>0</v>
      </c>
      <c r="C831" s="72">
        <f>INDEX('5. Registrere Transaksjoner'!$Q$8:$Q$1006,MATCH('Underlag HB'!A831,'5. Registrere Transaksjoner'!$B$8:$B$1006))</f>
        <v>0</v>
      </c>
      <c r="D831" s="307">
        <f>INDEX('5. Registrere Transaksjoner'!$D$8:$D$1006,MATCH('Underlag HB'!A831,'5. Registrere Transaksjoner'!$B$8:$B$1006))</f>
        <v>0</v>
      </c>
      <c r="E831" s="72" t="str">
        <f>IFERROR(INDEX(Kontoplan!$E$6:$E$1048576,MATCH(B831,Kontoplan!$D$6:$D$125,0)),"")</f>
        <v/>
      </c>
      <c r="F831" s="308">
        <f>INDEX('5. Registrere Transaksjoner'!$E$8:$E$1006,MATCH('Underlag HB'!A831,'5. Registrere Transaksjoner'!$B$8:$B$1006,0))</f>
        <v>0</v>
      </c>
      <c r="G831" s="72">
        <f>INDEX('5. Registrere Transaksjoner'!$F$8:$F$1006,MATCH('Underlag HB'!A831,'5. Registrere Transaksjoner'!$B$8:$B$1006,0))</f>
        <v>0</v>
      </c>
      <c r="H831" s="309" t="str">
        <f t="shared" si="12"/>
        <v/>
      </c>
      <c r="I831" s="310">
        <f>INDEX('5. Registrere Transaksjoner'!$H$8:$H$1006,MATCH('Underlag HB'!A831,'5. Registrere Transaksjoner'!$B$8:$B$1006,0))</f>
        <v>0</v>
      </c>
      <c r="J831" s="72"/>
      <c r="K831" s="72"/>
    </row>
    <row r="832" spans="1:11" x14ac:dyDescent="0.25">
      <c r="A832" s="116">
        <f>'5. Registrere Transaksjoner'!B838</f>
        <v>831</v>
      </c>
      <c r="B832" s="72">
        <f>INDEX('5. Registrere Transaksjoner'!$I$8:$I$1006,MATCH('Underlag HB'!A832,'5. Registrere Transaksjoner'!$B$8:$B$1006))</f>
        <v>0</v>
      </c>
      <c r="C832" s="72">
        <f>INDEX('5. Registrere Transaksjoner'!$Q$8:$Q$1006,MATCH('Underlag HB'!A832,'5. Registrere Transaksjoner'!$B$8:$B$1006))</f>
        <v>0</v>
      </c>
      <c r="D832" s="307">
        <f>INDEX('5. Registrere Transaksjoner'!$D$8:$D$1006,MATCH('Underlag HB'!A832,'5. Registrere Transaksjoner'!$B$8:$B$1006))</f>
        <v>0</v>
      </c>
      <c r="E832" s="72" t="str">
        <f>IFERROR(INDEX(Kontoplan!$E$6:$E$1048576,MATCH(B832,Kontoplan!$D$6:$D$125,0)),"")</f>
        <v/>
      </c>
      <c r="F832" s="308">
        <f>INDEX('5. Registrere Transaksjoner'!$E$8:$E$1006,MATCH('Underlag HB'!A832,'5. Registrere Transaksjoner'!$B$8:$B$1006,0))</f>
        <v>0</v>
      </c>
      <c r="G832" s="72">
        <f>INDEX('5. Registrere Transaksjoner'!$F$8:$F$1006,MATCH('Underlag HB'!A832,'5. Registrere Transaksjoner'!$B$8:$B$1006,0))</f>
        <v>0</v>
      </c>
      <c r="H832" s="309" t="str">
        <f t="shared" si="12"/>
        <v/>
      </c>
      <c r="I832" s="310">
        <f>INDEX('5. Registrere Transaksjoner'!$H$8:$H$1006,MATCH('Underlag HB'!A832,'5. Registrere Transaksjoner'!$B$8:$B$1006,0))</f>
        <v>0</v>
      </c>
      <c r="J832" s="72"/>
      <c r="K832" s="72"/>
    </row>
    <row r="833" spans="1:11" x14ac:dyDescent="0.25">
      <c r="A833" s="116">
        <f>'5. Registrere Transaksjoner'!B839</f>
        <v>832</v>
      </c>
      <c r="B833" s="72">
        <f>INDEX('5. Registrere Transaksjoner'!$I$8:$I$1006,MATCH('Underlag HB'!A833,'5. Registrere Transaksjoner'!$B$8:$B$1006))</f>
        <v>0</v>
      </c>
      <c r="C833" s="72">
        <f>INDEX('5. Registrere Transaksjoner'!$Q$8:$Q$1006,MATCH('Underlag HB'!A833,'5. Registrere Transaksjoner'!$B$8:$B$1006))</f>
        <v>0</v>
      </c>
      <c r="D833" s="307">
        <f>INDEX('5. Registrere Transaksjoner'!$D$8:$D$1006,MATCH('Underlag HB'!A833,'5. Registrere Transaksjoner'!$B$8:$B$1006))</f>
        <v>0</v>
      </c>
      <c r="E833" s="72" t="str">
        <f>IFERROR(INDEX(Kontoplan!$E$6:$E$1048576,MATCH(B833,Kontoplan!$D$6:$D$125,0)),"")</f>
        <v/>
      </c>
      <c r="F833" s="308">
        <f>INDEX('5. Registrere Transaksjoner'!$E$8:$E$1006,MATCH('Underlag HB'!A833,'5. Registrere Transaksjoner'!$B$8:$B$1006,0))</f>
        <v>0</v>
      </c>
      <c r="G833" s="72">
        <f>INDEX('5. Registrere Transaksjoner'!$F$8:$F$1006,MATCH('Underlag HB'!A833,'5. Registrere Transaksjoner'!$B$8:$B$1006,0))</f>
        <v>0</v>
      </c>
      <c r="H833" s="309" t="str">
        <f t="shared" si="12"/>
        <v/>
      </c>
      <c r="I833" s="310">
        <f>INDEX('5. Registrere Transaksjoner'!$H$8:$H$1006,MATCH('Underlag HB'!A833,'5. Registrere Transaksjoner'!$B$8:$B$1006,0))</f>
        <v>0</v>
      </c>
      <c r="J833" s="72"/>
      <c r="K833" s="72"/>
    </row>
    <row r="834" spans="1:11" x14ac:dyDescent="0.25">
      <c r="A834" s="116">
        <f>'5. Registrere Transaksjoner'!B840</f>
        <v>833</v>
      </c>
      <c r="B834" s="72">
        <f>INDEX('5. Registrere Transaksjoner'!$I$8:$I$1006,MATCH('Underlag HB'!A834,'5. Registrere Transaksjoner'!$B$8:$B$1006))</f>
        <v>0</v>
      </c>
      <c r="C834" s="72">
        <f>INDEX('5. Registrere Transaksjoner'!$Q$8:$Q$1006,MATCH('Underlag HB'!A834,'5. Registrere Transaksjoner'!$B$8:$B$1006))</f>
        <v>0</v>
      </c>
      <c r="D834" s="307">
        <f>INDEX('5. Registrere Transaksjoner'!$D$8:$D$1006,MATCH('Underlag HB'!A834,'5. Registrere Transaksjoner'!$B$8:$B$1006))</f>
        <v>0</v>
      </c>
      <c r="E834" s="72" t="str">
        <f>IFERROR(INDEX(Kontoplan!$E$6:$E$1048576,MATCH(B834,Kontoplan!$D$6:$D$125,0)),"")</f>
        <v/>
      </c>
      <c r="F834" s="308">
        <f>INDEX('5. Registrere Transaksjoner'!$E$8:$E$1006,MATCH('Underlag HB'!A834,'5. Registrere Transaksjoner'!$B$8:$B$1006,0))</f>
        <v>0</v>
      </c>
      <c r="G834" s="72">
        <f>INDEX('5. Registrere Transaksjoner'!$F$8:$F$1006,MATCH('Underlag HB'!A834,'5. Registrere Transaksjoner'!$B$8:$B$1006,0))</f>
        <v>0</v>
      </c>
      <c r="H834" s="309" t="str">
        <f t="shared" si="12"/>
        <v/>
      </c>
      <c r="I834" s="310">
        <f>INDEX('5. Registrere Transaksjoner'!$H$8:$H$1006,MATCH('Underlag HB'!A834,'5. Registrere Transaksjoner'!$B$8:$B$1006,0))</f>
        <v>0</v>
      </c>
      <c r="J834" s="72"/>
      <c r="K834" s="72"/>
    </row>
    <row r="835" spans="1:11" x14ac:dyDescent="0.25">
      <c r="A835" s="116">
        <f>'5. Registrere Transaksjoner'!B841</f>
        <v>834</v>
      </c>
      <c r="B835" s="72">
        <f>INDEX('5. Registrere Transaksjoner'!$I$8:$I$1006,MATCH('Underlag HB'!A835,'5. Registrere Transaksjoner'!$B$8:$B$1006))</f>
        <v>0</v>
      </c>
      <c r="C835" s="72">
        <f>INDEX('5. Registrere Transaksjoner'!$Q$8:$Q$1006,MATCH('Underlag HB'!A835,'5. Registrere Transaksjoner'!$B$8:$B$1006))</f>
        <v>0</v>
      </c>
      <c r="D835" s="307">
        <f>INDEX('5. Registrere Transaksjoner'!$D$8:$D$1006,MATCH('Underlag HB'!A835,'5. Registrere Transaksjoner'!$B$8:$B$1006))</f>
        <v>0</v>
      </c>
      <c r="E835" s="72" t="str">
        <f>IFERROR(INDEX(Kontoplan!$E$6:$E$1048576,MATCH(B835,Kontoplan!$D$6:$D$125,0)),"")</f>
        <v/>
      </c>
      <c r="F835" s="308">
        <f>INDEX('5. Registrere Transaksjoner'!$E$8:$E$1006,MATCH('Underlag HB'!A835,'5. Registrere Transaksjoner'!$B$8:$B$1006,0))</f>
        <v>0</v>
      </c>
      <c r="G835" s="72">
        <f>INDEX('5. Registrere Transaksjoner'!$F$8:$F$1006,MATCH('Underlag HB'!A835,'5. Registrere Transaksjoner'!$B$8:$B$1006,0))</f>
        <v>0</v>
      </c>
      <c r="H835" s="309" t="str">
        <f t="shared" ref="H835:H898" si="13">IF(I835=0,"",I835)</f>
        <v/>
      </c>
      <c r="I835" s="310">
        <f>INDEX('5. Registrere Transaksjoner'!$H$8:$H$1006,MATCH('Underlag HB'!A835,'5. Registrere Transaksjoner'!$B$8:$B$1006,0))</f>
        <v>0</v>
      </c>
      <c r="J835" s="72"/>
      <c r="K835" s="72"/>
    </row>
    <row r="836" spans="1:11" x14ac:dyDescent="0.25">
      <c r="A836" s="116">
        <f>'5. Registrere Transaksjoner'!B842</f>
        <v>835</v>
      </c>
      <c r="B836" s="72">
        <f>INDEX('5. Registrere Transaksjoner'!$I$8:$I$1006,MATCH('Underlag HB'!A836,'5. Registrere Transaksjoner'!$B$8:$B$1006))</f>
        <v>0</v>
      </c>
      <c r="C836" s="72">
        <f>INDEX('5. Registrere Transaksjoner'!$Q$8:$Q$1006,MATCH('Underlag HB'!A836,'5. Registrere Transaksjoner'!$B$8:$B$1006))</f>
        <v>0</v>
      </c>
      <c r="D836" s="307">
        <f>INDEX('5. Registrere Transaksjoner'!$D$8:$D$1006,MATCH('Underlag HB'!A836,'5. Registrere Transaksjoner'!$B$8:$B$1006))</f>
        <v>0</v>
      </c>
      <c r="E836" s="72" t="str">
        <f>IFERROR(INDEX(Kontoplan!$E$6:$E$1048576,MATCH(B836,Kontoplan!$D$6:$D$125,0)),"")</f>
        <v/>
      </c>
      <c r="F836" s="308">
        <f>INDEX('5. Registrere Transaksjoner'!$E$8:$E$1006,MATCH('Underlag HB'!A836,'5. Registrere Transaksjoner'!$B$8:$B$1006,0))</f>
        <v>0</v>
      </c>
      <c r="G836" s="72">
        <f>INDEX('5. Registrere Transaksjoner'!$F$8:$F$1006,MATCH('Underlag HB'!A836,'5. Registrere Transaksjoner'!$B$8:$B$1006,0))</f>
        <v>0</v>
      </c>
      <c r="H836" s="309" t="str">
        <f t="shared" si="13"/>
        <v/>
      </c>
      <c r="I836" s="310">
        <f>INDEX('5. Registrere Transaksjoner'!$H$8:$H$1006,MATCH('Underlag HB'!A836,'5. Registrere Transaksjoner'!$B$8:$B$1006,0))</f>
        <v>0</v>
      </c>
      <c r="J836" s="72"/>
      <c r="K836" s="72"/>
    </row>
    <row r="837" spans="1:11" x14ac:dyDescent="0.25">
      <c r="A837" s="116">
        <f>'5. Registrere Transaksjoner'!B843</f>
        <v>836</v>
      </c>
      <c r="B837" s="72">
        <f>INDEX('5. Registrere Transaksjoner'!$I$8:$I$1006,MATCH('Underlag HB'!A837,'5. Registrere Transaksjoner'!$B$8:$B$1006))</f>
        <v>0</v>
      </c>
      <c r="C837" s="72">
        <f>INDEX('5. Registrere Transaksjoner'!$Q$8:$Q$1006,MATCH('Underlag HB'!A837,'5. Registrere Transaksjoner'!$B$8:$B$1006))</f>
        <v>0</v>
      </c>
      <c r="D837" s="307">
        <f>INDEX('5. Registrere Transaksjoner'!$D$8:$D$1006,MATCH('Underlag HB'!A837,'5. Registrere Transaksjoner'!$B$8:$B$1006))</f>
        <v>0</v>
      </c>
      <c r="E837" s="72" t="str">
        <f>IFERROR(INDEX(Kontoplan!$E$6:$E$1048576,MATCH(B837,Kontoplan!$D$6:$D$125,0)),"")</f>
        <v/>
      </c>
      <c r="F837" s="308">
        <f>INDEX('5. Registrere Transaksjoner'!$E$8:$E$1006,MATCH('Underlag HB'!A837,'5. Registrere Transaksjoner'!$B$8:$B$1006,0))</f>
        <v>0</v>
      </c>
      <c r="G837" s="72">
        <f>INDEX('5. Registrere Transaksjoner'!$F$8:$F$1006,MATCH('Underlag HB'!A837,'5. Registrere Transaksjoner'!$B$8:$B$1006,0))</f>
        <v>0</v>
      </c>
      <c r="H837" s="309" t="str">
        <f t="shared" si="13"/>
        <v/>
      </c>
      <c r="I837" s="310">
        <f>INDEX('5. Registrere Transaksjoner'!$H$8:$H$1006,MATCH('Underlag HB'!A837,'5. Registrere Transaksjoner'!$B$8:$B$1006,0))</f>
        <v>0</v>
      </c>
      <c r="J837" s="72"/>
      <c r="K837" s="72"/>
    </row>
    <row r="838" spans="1:11" x14ac:dyDescent="0.25">
      <c r="A838" s="116">
        <f>'5. Registrere Transaksjoner'!B844</f>
        <v>837</v>
      </c>
      <c r="B838" s="72">
        <f>INDEX('5. Registrere Transaksjoner'!$I$8:$I$1006,MATCH('Underlag HB'!A838,'5. Registrere Transaksjoner'!$B$8:$B$1006))</f>
        <v>0</v>
      </c>
      <c r="C838" s="72">
        <f>INDEX('5. Registrere Transaksjoner'!$Q$8:$Q$1006,MATCH('Underlag HB'!A838,'5. Registrere Transaksjoner'!$B$8:$B$1006))</f>
        <v>0</v>
      </c>
      <c r="D838" s="307">
        <f>INDEX('5. Registrere Transaksjoner'!$D$8:$D$1006,MATCH('Underlag HB'!A838,'5. Registrere Transaksjoner'!$B$8:$B$1006))</f>
        <v>0</v>
      </c>
      <c r="E838" s="72" t="str">
        <f>IFERROR(INDEX(Kontoplan!$E$6:$E$1048576,MATCH(B838,Kontoplan!$D$6:$D$125,0)),"")</f>
        <v/>
      </c>
      <c r="F838" s="308">
        <f>INDEX('5. Registrere Transaksjoner'!$E$8:$E$1006,MATCH('Underlag HB'!A838,'5. Registrere Transaksjoner'!$B$8:$B$1006,0))</f>
        <v>0</v>
      </c>
      <c r="G838" s="72">
        <f>INDEX('5. Registrere Transaksjoner'!$F$8:$F$1006,MATCH('Underlag HB'!A838,'5. Registrere Transaksjoner'!$B$8:$B$1006,0))</f>
        <v>0</v>
      </c>
      <c r="H838" s="309" t="str">
        <f t="shared" si="13"/>
        <v/>
      </c>
      <c r="I838" s="310">
        <f>INDEX('5. Registrere Transaksjoner'!$H$8:$H$1006,MATCH('Underlag HB'!A838,'5. Registrere Transaksjoner'!$B$8:$B$1006,0))</f>
        <v>0</v>
      </c>
      <c r="J838" s="72"/>
      <c r="K838" s="72"/>
    </row>
    <row r="839" spans="1:11" x14ac:dyDescent="0.25">
      <c r="A839" s="116">
        <f>'5. Registrere Transaksjoner'!B845</f>
        <v>838</v>
      </c>
      <c r="B839" s="72">
        <f>INDEX('5. Registrere Transaksjoner'!$I$8:$I$1006,MATCH('Underlag HB'!A839,'5. Registrere Transaksjoner'!$B$8:$B$1006))</f>
        <v>0</v>
      </c>
      <c r="C839" s="72">
        <f>INDEX('5. Registrere Transaksjoner'!$Q$8:$Q$1006,MATCH('Underlag HB'!A839,'5. Registrere Transaksjoner'!$B$8:$B$1006))</f>
        <v>0</v>
      </c>
      <c r="D839" s="307">
        <f>INDEX('5. Registrere Transaksjoner'!$D$8:$D$1006,MATCH('Underlag HB'!A839,'5. Registrere Transaksjoner'!$B$8:$B$1006))</f>
        <v>0</v>
      </c>
      <c r="E839" s="72" t="str">
        <f>IFERROR(INDEX(Kontoplan!$E$6:$E$1048576,MATCH(B839,Kontoplan!$D$6:$D$125,0)),"")</f>
        <v/>
      </c>
      <c r="F839" s="308">
        <f>INDEX('5. Registrere Transaksjoner'!$E$8:$E$1006,MATCH('Underlag HB'!A839,'5. Registrere Transaksjoner'!$B$8:$B$1006,0))</f>
        <v>0</v>
      </c>
      <c r="G839" s="72">
        <f>INDEX('5. Registrere Transaksjoner'!$F$8:$F$1006,MATCH('Underlag HB'!A839,'5. Registrere Transaksjoner'!$B$8:$B$1006,0))</f>
        <v>0</v>
      </c>
      <c r="H839" s="309" t="str">
        <f t="shared" si="13"/>
        <v/>
      </c>
      <c r="I839" s="310">
        <f>INDEX('5. Registrere Transaksjoner'!$H$8:$H$1006,MATCH('Underlag HB'!A839,'5. Registrere Transaksjoner'!$B$8:$B$1006,0))</f>
        <v>0</v>
      </c>
      <c r="J839" s="72"/>
      <c r="K839" s="72"/>
    </row>
    <row r="840" spans="1:11" x14ac:dyDescent="0.25">
      <c r="A840" s="116">
        <f>'5. Registrere Transaksjoner'!B846</f>
        <v>839</v>
      </c>
      <c r="B840" s="72">
        <f>INDEX('5. Registrere Transaksjoner'!$I$8:$I$1006,MATCH('Underlag HB'!A840,'5. Registrere Transaksjoner'!$B$8:$B$1006))</f>
        <v>0</v>
      </c>
      <c r="C840" s="72">
        <f>INDEX('5. Registrere Transaksjoner'!$Q$8:$Q$1006,MATCH('Underlag HB'!A840,'5. Registrere Transaksjoner'!$B$8:$B$1006))</f>
        <v>0</v>
      </c>
      <c r="D840" s="307">
        <f>INDEX('5. Registrere Transaksjoner'!$D$8:$D$1006,MATCH('Underlag HB'!A840,'5. Registrere Transaksjoner'!$B$8:$B$1006))</f>
        <v>0</v>
      </c>
      <c r="E840" s="72" t="str">
        <f>IFERROR(INDEX(Kontoplan!$E$6:$E$1048576,MATCH(B840,Kontoplan!$D$6:$D$125,0)),"")</f>
        <v/>
      </c>
      <c r="F840" s="308">
        <f>INDEX('5. Registrere Transaksjoner'!$E$8:$E$1006,MATCH('Underlag HB'!A840,'5. Registrere Transaksjoner'!$B$8:$B$1006,0))</f>
        <v>0</v>
      </c>
      <c r="G840" s="72">
        <f>INDEX('5. Registrere Transaksjoner'!$F$8:$F$1006,MATCH('Underlag HB'!A840,'5. Registrere Transaksjoner'!$B$8:$B$1006,0))</f>
        <v>0</v>
      </c>
      <c r="H840" s="309" t="str">
        <f t="shared" si="13"/>
        <v/>
      </c>
      <c r="I840" s="310">
        <f>INDEX('5. Registrere Transaksjoner'!$H$8:$H$1006,MATCH('Underlag HB'!A840,'5. Registrere Transaksjoner'!$B$8:$B$1006,0))</f>
        <v>0</v>
      </c>
      <c r="J840" s="72"/>
      <c r="K840" s="72"/>
    </row>
    <row r="841" spans="1:11" x14ac:dyDescent="0.25">
      <c r="A841" s="116">
        <f>'5. Registrere Transaksjoner'!B847</f>
        <v>840</v>
      </c>
      <c r="B841" s="72">
        <f>INDEX('5. Registrere Transaksjoner'!$I$8:$I$1006,MATCH('Underlag HB'!A841,'5. Registrere Transaksjoner'!$B$8:$B$1006))</f>
        <v>0</v>
      </c>
      <c r="C841" s="72">
        <f>INDEX('5. Registrere Transaksjoner'!$Q$8:$Q$1006,MATCH('Underlag HB'!A841,'5. Registrere Transaksjoner'!$B$8:$B$1006))</f>
        <v>0</v>
      </c>
      <c r="D841" s="307">
        <f>INDEX('5. Registrere Transaksjoner'!$D$8:$D$1006,MATCH('Underlag HB'!A841,'5. Registrere Transaksjoner'!$B$8:$B$1006))</f>
        <v>0</v>
      </c>
      <c r="E841" s="72" t="str">
        <f>IFERROR(INDEX(Kontoplan!$E$6:$E$1048576,MATCH(B841,Kontoplan!$D$6:$D$125,0)),"")</f>
        <v/>
      </c>
      <c r="F841" s="308">
        <f>INDEX('5. Registrere Transaksjoner'!$E$8:$E$1006,MATCH('Underlag HB'!A841,'5. Registrere Transaksjoner'!$B$8:$B$1006,0))</f>
        <v>0</v>
      </c>
      <c r="G841" s="72">
        <f>INDEX('5. Registrere Transaksjoner'!$F$8:$F$1006,MATCH('Underlag HB'!A841,'5. Registrere Transaksjoner'!$B$8:$B$1006,0))</f>
        <v>0</v>
      </c>
      <c r="H841" s="309" t="str">
        <f t="shared" si="13"/>
        <v/>
      </c>
      <c r="I841" s="310">
        <f>INDEX('5. Registrere Transaksjoner'!$H$8:$H$1006,MATCH('Underlag HB'!A841,'5. Registrere Transaksjoner'!$B$8:$B$1006,0))</f>
        <v>0</v>
      </c>
      <c r="J841" s="72"/>
      <c r="K841" s="72"/>
    </row>
    <row r="842" spans="1:11" x14ac:dyDescent="0.25">
      <c r="A842" s="116">
        <f>'5. Registrere Transaksjoner'!B848</f>
        <v>841</v>
      </c>
      <c r="B842" s="72">
        <f>INDEX('5. Registrere Transaksjoner'!$I$8:$I$1006,MATCH('Underlag HB'!A842,'5. Registrere Transaksjoner'!$B$8:$B$1006))</f>
        <v>0</v>
      </c>
      <c r="C842" s="72">
        <f>INDEX('5. Registrere Transaksjoner'!$Q$8:$Q$1006,MATCH('Underlag HB'!A842,'5. Registrere Transaksjoner'!$B$8:$B$1006))</f>
        <v>0</v>
      </c>
      <c r="D842" s="307">
        <f>INDEX('5. Registrere Transaksjoner'!$D$8:$D$1006,MATCH('Underlag HB'!A842,'5. Registrere Transaksjoner'!$B$8:$B$1006))</f>
        <v>0</v>
      </c>
      <c r="E842" s="72" t="str">
        <f>IFERROR(INDEX(Kontoplan!$E$6:$E$1048576,MATCH(B842,Kontoplan!$D$6:$D$125,0)),"")</f>
        <v/>
      </c>
      <c r="F842" s="308">
        <f>INDEX('5. Registrere Transaksjoner'!$E$8:$E$1006,MATCH('Underlag HB'!A842,'5. Registrere Transaksjoner'!$B$8:$B$1006,0))</f>
        <v>0</v>
      </c>
      <c r="G842" s="72">
        <f>INDEX('5. Registrere Transaksjoner'!$F$8:$F$1006,MATCH('Underlag HB'!A842,'5. Registrere Transaksjoner'!$B$8:$B$1006,0))</f>
        <v>0</v>
      </c>
      <c r="H842" s="309" t="str">
        <f t="shared" si="13"/>
        <v/>
      </c>
      <c r="I842" s="310">
        <f>INDEX('5. Registrere Transaksjoner'!$H$8:$H$1006,MATCH('Underlag HB'!A842,'5. Registrere Transaksjoner'!$B$8:$B$1006,0))</f>
        <v>0</v>
      </c>
      <c r="J842" s="72"/>
      <c r="K842" s="72"/>
    </row>
    <row r="843" spans="1:11" x14ac:dyDescent="0.25">
      <c r="A843" s="116">
        <f>'5. Registrere Transaksjoner'!B849</f>
        <v>842</v>
      </c>
      <c r="B843" s="72">
        <f>INDEX('5. Registrere Transaksjoner'!$I$8:$I$1006,MATCH('Underlag HB'!A843,'5. Registrere Transaksjoner'!$B$8:$B$1006))</f>
        <v>0</v>
      </c>
      <c r="C843" s="72">
        <f>INDEX('5. Registrere Transaksjoner'!$Q$8:$Q$1006,MATCH('Underlag HB'!A843,'5. Registrere Transaksjoner'!$B$8:$B$1006))</f>
        <v>0</v>
      </c>
      <c r="D843" s="307">
        <f>INDEX('5. Registrere Transaksjoner'!$D$8:$D$1006,MATCH('Underlag HB'!A843,'5. Registrere Transaksjoner'!$B$8:$B$1006))</f>
        <v>0</v>
      </c>
      <c r="E843" s="72" t="str">
        <f>IFERROR(INDEX(Kontoplan!$E$6:$E$1048576,MATCH(B843,Kontoplan!$D$6:$D$125,0)),"")</f>
        <v/>
      </c>
      <c r="F843" s="308">
        <f>INDEX('5. Registrere Transaksjoner'!$E$8:$E$1006,MATCH('Underlag HB'!A843,'5. Registrere Transaksjoner'!$B$8:$B$1006,0))</f>
        <v>0</v>
      </c>
      <c r="G843" s="72">
        <f>INDEX('5. Registrere Transaksjoner'!$F$8:$F$1006,MATCH('Underlag HB'!A843,'5. Registrere Transaksjoner'!$B$8:$B$1006,0))</f>
        <v>0</v>
      </c>
      <c r="H843" s="309" t="str">
        <f t="shared" si="13"/>
        <v/>
      </c>
      <c r="I843" s="310">
        <f>INDEX('5. Registrere Transaksjoner'!$H$8:$H$1006,MATCH('Underlag HB'!A843,'5. Registrere Transaksjoner'!$B$8:$B$1006,0))</f>
        <v>0</v>
      </c>
      <c r="J843" s="72"/>
      <c r="K843" s="72"/>
    </row>
    <row r="844" spans="1:11" x14ac:dyDescent="0.25">
      <c r="A844" s="116">
        <f>'5. Registrere Transaksjoner'!B850</f>
        <v>843</v>
      </c>
      <c r="B844" s="72">
        <f>INDEX('5. Registrere Transaksjoner'!$I$8:$I$1006,MATCH('Underlag HB'!A844,'5. Registrere Transaksjoner'!$B$8:$B$1006))</f>
        <v>0</v>
      </c>
      <c r="C844" s="72">
        <f>INDEX('5. Registrere Transaksjoner'!$Q$8:$Q$1006,MATCH('Underlag HB'!A844,'5. Registrere Transaksjoner'!$B$8:$B$1006))</f>
        <v>0</v>
      </c>
      <c r="D844" s="307">
        <f>INDEX('5. Registrere Transaksjoner'!$D$8:$D$1006,MATCH('Underlag HB'!A844,'5. Registrere Transaksjoner'!$B$8:$B$1006))</f>
        <v>0</v>
      </c>
      <c r="E844" s="72" t="str">
        <f>IFERROR(INDEX(Kontoplan!$E$6:$E$1048576,MATCH(B844,Kontoplan!$D$6:$D$125,0)),"")</f>
        <v/>
      </c>
      <c r="F844" s="308">
        <f>INDEX('5. Registrere Transaksjoner'!$E$8:$E$1006,MATCH('Underlag HB'!A844,'5. Registrere Transaksjoner'!$B$8:$B$1006,0))</f>
        <v>0</v>
      </c>
      <c r="G844" s="72">
        <f>INDEX('5. Registrere Transaksjoner'!$F$8:$F$1006,MATCH('Underlag HB'!A844,'5. Registrere Transaksjoner'!$B$8:$B$1006,0))</f>
        <v>0</v>
      </c>
      <c r="H844" s="309" t="str">
        <f t="shared" si="13"/>
        <v/>
      </c>
      <c r="I844" s="310">
        <f>INDEX('5. Registrere Transaksjoner'!$H$8:$H$1006,MATCH('Underlag HB'!A844,'5. Registrere Transaksjoner'!$B$8:$B$1006,0))</f>
        <v>0</v>
      </c>
      <c r="J844" s="72"/>
      <c r="K844" s="72"/>
    </row>
    <row r="845" spans="1:11" x14ac:dyDescent="0.25">
      <c r="A845" s="116">
        <f>'5. Registrere Transaksjoner'!B851</f>
        <v>844</v>
      </c>
      <c r="B845" s="72">
        <f>INDEX('5. Registrere Transaksjoner'!$I$8:$I$1006,MATCH('Underlag HB'!A845,'5. Registrere Transaksjoner'!$B$8:$B$1006))</f>
        <v>0</v>
      </c>
      <c r="C845" s="72">
        <f>INDEX('5. Registrere Transaksjoner'!$Q$8:$Q$1006,MATCH('Underlag HB'!A845,'5. Registrere Transaksjoner'!$B$8:$B$1006))</f>
        <v>0</v>
      </c>
      <c r="D845" s="307">
        <f>INDEX('5. Registrere Transaksjoner'!$D$8:$D$1006,MATCH('Underlag HB'!A845,'5. Registrere Transaksjoner'!$B$8:$B$1006))</f>
        <v>0</v>
      </c>
      <c r="E845" s="72" t="str">
        <f>IFERROR(INDEX(Kontoplan!$E$6:$E$1048576,MATCH(B845,Kontoplan!$D$6:$D$125,0)),"")</f>
        <v/>
      </c>
      <c r="F845" s="308">
        <f>INDEX('5. Registrere Transaksjoner'!$E$8:$E$1006,MATCH('Underlag HB'!A845,'5. Registrere Transaksjoner'!$B$8:$B$1006,0))</f>
        <v>0</v>
      </c>
      <c r="G845" s="72">
        <f>INDEX('5. Registrere Transaksjoner'!$F$8:$F$1006,MATCH('Underlag HB'!A845,'5. Registrere Transaksjoner'!$B$8:$B$1006,0))</f>
        <v>0</v>
      </c>
      <c r="H845" s="309" t="str">
        <f t="shared" si="13"/>
        <v/>
      </c>
      <c r="I845" s="310">
        <f>INDEX('5. Registrere Transaksjoner'!$H$8:$H$1006,MATCH('Underlag HB'!A845,'5. Registrere Transaksjoner'!$B$8:$B$1006,0))</f>
        <v>0</v>
      </c>
      <c r="J845" s="72"/>
      <c r="K845" s="72"/>
    </row>
    <row r="846" spans="1:11" x14ac:dyDescent="0.25">
      <c r="A846" s="116">
        <f>'5. Registrere Transaksjoner'!B852</f>
        <v>845</v>
      </c>
      <c r="B846" s="72">
        <f>INDEX('5. Registrere Transaksjoner'!$I$8:$I$1006,MATCH('Underlag HB'!A846,'5. Registrere Transaksjoner'!$B$8:$B$1006))</f>
        <v>0</v>
      </c>
      <c r="C846" s="72">
        <f>INDEX('5. Registrere Transaksjoner'!$Q$8:$Q$1006,MATCH('Underlag HB'!A846,'5. Registrere Transaksjoner'!$B$8:$B$1006))</f>
        <v>0</v>
      </c>
      <c r="D846" s="307">
        <f>INDEX('5. Registrere Transaksjoner'!$D$8:$D$1006,MATCH('Underlag HB'!A846,'5. Registrere Transaksjoner'!$B$8:$B$1006))</f>
        <v>0</v>
      </c>
      <c r="E846" s="72" t="str">
        <f>IFERROR(INDEX(Kontoplan!$E$6:$E$1048576,MATCH(B846,Kontoplan!$D$6:$D$125,0)),"")</f>
        <v/>
      </c>
      <c r="F846" s="308">
        <f>INDEX('5. Registrere Transaksjoner'!$E$8:$E$1006,MATCH('Underlag HB'!A846,'5. Registrere Transaksjoner'!$B$8:$B$1006,0))</f>
        <v>0</v>
      </c>
      <c r="G846" s="72">
        <f>INDEX('5. Registrere Transaksjoner'!$F$8:$F$1006,MATCH('Underlag HB'!A846,'5. Registrere Transaksjoner'!$B$8:$B$1006,0))</f>
        <v>0</v>
      </c>
      <c r="H846" s="309" t="str">
        <f t="shared" si="13"/>
        <v/>
      </c>
      <c r="I846" s="310">
        <f>INDEX('5. Registrere Transaksjoner'!$H$8:$H$1006,MATCH('Underlag HB'!A846,'5. Registrere Transaksjoner'!$B$8:$B$1006,0))</f>
        <v>0</v>
      </c>
      <c r="J846" s="72"/>
      <c r="K846" s="72"/>
    </row>
    <row r="847" spans="1:11" x14ac:dyDescent="0.25">
      <c r="A847" s="116">
        <f>'5. Registrere Transaksjoner'!B853</f>
        <v>846</v>
      </c>
      <c r="B847" s="72">
        <f>INDEX('5. Registrere Transaksjoner'!$I$8:$I$1006,MATCH('Underlag HB'!A847,'5. Registrere Transaksjoner'!$B$8:$B$1006))</f>
        <v>0</v>
      </c>
      <c r="C847" s="72">
        <f>INDEX('5. Registrere Transaksjoner'!$Q$8:$Q$1006,MATCH('Underlag HB'!A847,'5. Registrere Transaksjoner'!$B$8:$B$1006))</f>
        <v>0</v>
      </c>
      <c r="D847" s="307">
        <f>INDEX('5. Registrere Transaksjoner'!$D$8:$D$1006,MATCH('Underlag HB'!A847,'5. Registrere Transaksjoner'!$B$8:$B$1006))</f>
        <v>0</v>
      </c>
      <c r="E847" s="72" t="str">
        <f>IFERROR(INDEX(Kontoplan!$E$6:$E$1048576,MATCH(B847,Kontoplan!$D$6:$D$125,0)),"")</f>
        <v/>
      </c>
      <c r="F847" s="308">
        <f>INDEX('5. Registrere Transaksjoner'!$E$8:$E$1006,MATCH('Underlag HB'!A847,'5. Registrere Transaksjoner'!$B$8:$B$1006,0))</f>
        <v>0</v>
      </c>
      <c r="G847" s="72">
        <f>INDEX('5. Registrere Transaksjoner'!$F$8:$F$1006,MATCH('Underlag HB'!A847,'5. Registrere Transaksjoner'!$B$8:$B$1006,0))</f>
        <v>0</v>
      </c>
      <c r="H847" s="309" t="str">
        <f t="shared" si="13"/>
        <v/>
      </c>
      <c r="I847" s="310">
        <f>INDEX('5. Registrere Transaksjoner'!$H$8:$H$1006,MATCH('Underlag HB'!A847,'5. Registrere Transaksjoner'!$B$8:$B$1006,0))</f>
        <v>0</v>
      </c>
      <c r="J847" s="72"/>
      <c r="K847" s="72"/>
    </row>
    <row r="848" spans="1:11" x14ac:dyDescent="0.25">
      <c r="A848" s="116">
        <f>'5. Registrere Transaksjoner'!B854</f>
        <v>847</v>
      </c>
      <c r="B848" s="72">
        <f>INDEX('5. Registrere Transaksjoner'!$I$8:$I$1006,MATCH('Underlag HB'!A848,'5. Registrere Transaksjoner'!$B$8:$B$1006))</f>
        <v>0</v>
      </c>
      <c r="C848" s="72">
        <f>INDEX('5. Registrere Transaksjoner'!$Q$8:$Q$1006,MATCH('Underlag HB'!A848,'5. Registrere Transaksjoner'!$B$8:$B$1006))</f>
        <v>0</v>
      </c>
      <c r="D848" s="307">
        <f>INDEX('5. Registrere Transaksjoner'!$D$8:$D$1006,MATCH('Underlag HB'!A848,'5. Registrere Transaksjoner'!$B$8:$B$1006))</f>
        <v>0</v>
      </c>
      <c r="E848" s="72" t="str">
        <f>IFERROR(INDEX(Kontoplan!$E$6:$E$1048576,MATCH(B848,Kontoplan!$D$6:$D$125,0)),"")</f>
        <v/>
      </c>
      <c r="F848" s="308">
        <f>INDEX('5. Registrere Transaksjoner'!$E$8:$E$1006,MATCH('Underlag HB'!A848,'5. Registrere Transaksjoner'!$B$8:$B$1006,0))</f>
        <v>0</v>
      </c>
      <c r="G848" s="72">
        <f>INDEX('5. Registrere Transaksjoner'!$F$8:$F$1006,MATCH('Underlag HB'!A848,'5. Registrere Transaksjoner'!$B$8:$B$1006,0))</f>
        <v>0</v>
      </c>
      <c r="H848" s="309" t="str">
        <f t="shared" si="13"/>
        <v/>
      </c>
      <c r="I848" s="310">
        <f>INDEX('5. Registrere Transaksjoner'!$H$8:$H$1006,MATCH('Underlag HB'!A848,'5. Registrere Transaksjoner'!$B$8:$B$1006,0))</f>
        <v>0</v>
      </c>
      <c r="J848" s="72"/>
      <c r="K848" s="72"/>
    </row>
    <row r="849" spans="1:11" x14ac:dyDescent="0.25">
      <c r="A849" s="116">
        <f>'5. Registrere Transaksjoner'!B855</f>
        <v>848</v>
      </c>
      <c r="B849" s="72">
        <f>INDEX('5. Registrere Transaksjoner'!$I$8:$I$1006,MATCH('Underlag HB'!A849,'5. Registrere Transaksjoner'!$B$8:$B$1006))</f>
        <v>0</v>
      </c>
      <c r="C849" s="72">
        <f>INDEX('5. Registrere Transaksjoner'!$Q$8:$Q$1006,MATCH('Underlag HB'!A849,'5. Registrere Transaksjoner'!$B$8:$B$1006))</f>
        <v>0</v>
      </c>
      <c r="D849" s="307">
        <f>INDEX('5. Registrere Transaksjoner'!$D$8:$D$1006,MATCH('Underlag HB'!A849,'5. Registrere Transaksjoner'!$B$8:$B$1006))</f>
        <v>0</v>
      </c>
      <c r="E849" s="72" t="str">
        <f>IFERROR(INDEX(Kontoplan!$E$6:$E$1048576,MATCH(B849,Kontoplan!$D$6:$D$125,0)),"")</f>
        <v/>
      </c>
      <c r="F849" s="308">
        <f>INDEX('5. Registrere Transaksjoner'!$E$8:$E$1006,MATCH('Underlag HB'!A849,'5. Registrere Transaksjoner'!$B$8:$B$1006,0))</f>
        <v>0</v>
      </c>
      <c r="G849" s="72">
        <f>INDEX('5. Registrere Transaksjoner'!$F$8:$F$1006,MATCH('Underlag HB'!A849,'5. Registrere Transaksjoner'!$B$8:$B$1006,0))</f>
        <v>0</v>
      </c>
      <c r="H849" s="309" t="str">
        <f t="shared" si="13"/>
        <v/>
      </c>
      <c r="I849" s="310">
        <f>INDEX('5. Registrere Transaksjoner'!$H$8:$H$1006,MATCH('Underlag HB'!A849,'5. Registrere Transaksjoner'!$B$8:$B$1006,0))</f>
        <v>0</v>
      </c>
      <c r="J849" s="72"/>
      <c r="K849" s="72"/>
    </row>
    <row r="850" spans="1:11" x14ac:dyDescent="0.25">
      <c r="A850" s="116">
        <f>'5. Registrere Transaksjoner'!B856</f>
        <v>849</v>
      </c>
      <c r="B850" s="72">
        <f>INDEX('5. Registrere Transaksjoner'!$I$8:$I$1006,MATCH('Underlag HB'!A850,'5. Registrere Transaksjoner'!$B$8:$B$1006))</f>
        <v>0</v>
      </c>
      <c r="C850" s="72">
        <f>INDEX('5. Registrere Transaksjoner'!$Q$8:$Q$1006,MATCH('Underlag HB'!A850,'5. Registrere Transaksjoner'!$B$8:$B$1006))</f>
        <v>0</v>
      </c>
      <c r="D850" s="307">
        <f>INDEX('5. Registrere Transaksjoner'!$D$8:$D$1006,MATCH('Underlag HB'!A850,'5. Registrere Transaksjoner'!$B$8:$B$1006))</f>
        <v>0</v>
      </c>
      <c r="E850" s="72" t="str">
        <f>IFERROR(INDEX(Kontoplan!$E$6:$E$1048576,MATCH(B850,Kontoplan!$D$6:$D$125,0)),"")</f>
        <v/>
      </c>
      <c r="F850" s="308">
        <f>INDEX('5. Registrere Transaksjoner'!$E$8:$E$1006,MATCH('Underlag HB'!A850,'5. Registrere Transaksjoner'!$B$8:$B$1006,0))</f>
        <v>0</v>
      </c>
      <c r="G850" s="72">
        <f>INDEX('5. Registrere Transaksjoner'!$F$8:$F$1006,MATCH('Underlag HB'!A850,'5. Registrere Transaksjoner'!$B$8:$B$1006,0))</f>
        <v>0</v>
      </c>
      <c r="H850" s="309" t="str">
        <f t="shared" si="13"/>
        <v/>
      </c>
      <c r="I850" s="310">
        <f>INDEX('5. Registrere Transaksjoner'!$H$8:$H$1006,MATCH('Underlag HB'!A850,'5. Registrere Transaksjoner'!$B$8:$B$1006,0))</f>
        <v>0</v>
      </c>
      <c r="J850" s="72"/>
      <c r="K850" s="72"/>
    </row>
    <row r="851" spans="1:11" x14ac:dyDescent="0.25">
      <c r="A851" s="116">
        <f>'5. Registrere Transaksjoner'!B857</f>
        <v>850</v>
      </c>
      <c r="B851" s="72">
        <f>INDEX('5. Registrere Transaksjoner'!$I$8:$I$1006,MATCH('Underlag HB'!A851,'5. Registrere Transaksjoner'!$B$8:$B$1006))</f>
        <v>0</v>
      </c>
      <c r="C851" s="72">
        <f>INDEX('5. Registrere Transaksjoner'!$Q$8:$Q$1006,MATCH('Underlag HB'!A851,'5. Registrere Transaksjoner'!$B$8:$B$1006))</f>
        <v>0</v>
      </c>
      <c r="D851" s="307">
        <f>INDEX('5. Registrere Transaksjoner'!$D$8:$D$1006,MATCH('Underlag HB'!A851,'5. Registrere Transaksjoner'!$B$8:$B$1006))</f>
        <v>0</v>
      </c>
      <c r="E851" s="72" t="str">
        <f>IFERROR(INDEX(Kontoplan!$E$6:$E$1048576,MATCH(B851,Kontoplan!$D$6:$D$125,0)),"")</f>
        <v/>
      </c>
      <c r="F851" s="308">
        <f>INDEX('5. Registrere Transaksjoner'!$E$8:$E$1006,MATCH('Underlag HB'!A851,'5. Registrere Transaksjoner'!$B$8:$B$1006,0))</f>
        <v>0</v>
      </c>
      <c r="G851" s="72">
        <f>INDEX('5. Registrere Transaksjoner'!$F$8:$F$1006,MATCH('Underlag HB'!A851,'5. Registrere Transaksjoner'!$B$8:$B$1006,0))</f>
        <v>0</v>
      </c>
      <c r="H851" s="309" t="str">
        <f t="shared" si="13"/>
        <v/>
      </c>
      <c r="I851" s="310">
        <f>INDEX('5. Registrere Transaksjoner'!$H$8:$H$1006,MATCH('Underlag HB'!A851,'5. Registrere Transaksjoner'!$B$8:$B$1006,0))</f>
        <v>0</v>
      </c>
      <c r="J851" s="72"/>
      <c r="K851" s="72"/>
    </row>
    <row r="852" spans="1:11" x14ac:dyDescent="0.25">
      <c r="A852" s="116">
        <f>'5. Registrere Transaksjoner'!B858</f>
        <v>851</v>
      </c>
      <c r="B852" s="72">
        <f>INDEX('5. Registrere Transaksjoner'!$I$8:$I$1006,MATCH('Underlag HB'!A852,'5. Registrere Transaksjoner'!$B$8:$B$1006))</f>
        <v>0</v>
      </c>
      <c r="C852" s="72">
        <f>INDEX('5. Registrere Transaksjoner'!$Q$8:$Q$1006,MATCH('Underlag HB'!A852,'5. Registrere Transaksjoner'!$B$8:$B$1006))</f>
        <v>0</v>
      </c>
      <c r="D852" s="307">
        <f>INDEX('5. Registrere Transaksjoner'!$D$8:$D$1006,MATCH('Underlag HB'!A852,'5. Registrere Transaksjoner'!$B$8:$B$1006))</f>
        <v>0</v>
      </c>
      <c r="E852" s="72" t="str">
        <f>IFERROR(INDEX(Kontoplan!$E$6:$E$1048576,MATCH(B852,Kontoplan!$D$6:$D$125,0)),"")</f>
        <v/>
      </c>
      <c r="F852" s="308">
        <f>INDEX('5. Registrere Transaksjoner'!$E$8:$E$1006,MATCH('Underlag HB'!A852,'5. Registrere Transaksjoner'!$B$8:$B$1006,0))</f>
        <v>0</v>
      </c>
      <c r="G852" s="72">
        <f>INDEX('5. Registrere Transaksjoner'!$F$8:$F$1006,MATCH('Underlag HB'!A852,'5. Registrere Transaksjoner'!$B$8:$B$1006,0))</f>
        <v>0</v>
      </c>
      <c r="H852" s="309" t="str">
        <f t="shared" si="13"/>
        <v/>
      </c>
      <c r="I852" s="310">
        <f>INDEX('5. Registrere Transaksjoner'!$H$8:$H$1006,MATCH('Underlag HB'!A852,'5. Registrere Transaksjoner'!$B$8:$B$1006,0))</f>
        <v>0</v>
      </c>
      <c r="J852" s="72"/>
      <c r="K852" s="72"/>
    </row>
    <row r="853" spans="1:11" x14ac:dyDescent="0.25">
      <c r="A853" s="116">
        <f>'5. Registrere Transaksjoner'!B859</f>
        <v>852</v>
      </c>
      <c r="B853" s="72">
        <f>INDEX('5. Registrere Transaksjoner'!$I$8:$I$1006,MATCH('Underlag HB'!A853,'5. Registrere Transaksjoner'!$B$8:$B$1006))</f>
        <v>0</v>
      </c>
      <c r="C853" s="72">
        <f>INDEX('5. Registrere Transaksjoner'!$Q$8:$Q$1006,MATCH('Underlag HB'!A853,'5. Registrere Transaksjoner'!$B$8:$B$1006))</f>
        <v>0</v>
      </c>
      <c r="D853" s="307">
        <f>INDEX('5. Registrere Transaksjoner'!$D$8:$D$1006,MATCH('Underlag HB'!A853,'5. Registrere Transaksjoner'!$B$8:$B$1006))</f>
        <v>0</v>
      </c>
      <c r="E853" s="72" t="str">
        <f>IFERROR(INDEX(Kontoplan!$E$6:$E$1048576,MATCH(B853,Kontoplan!$D$6:$D$125,0)),"")</f>
        <v/>
      </c>
      <c r="F853" s="308">
        <f>INDEX('5. Registrere Transaksjoner'!$E$8:$E$1006,MATCH('Underlag HB'!A853,'5. Registrere Transaksjoner'!$B$8:$B$1006,0))</f>
        <v>0</v>
      </c>
      <c r="G853" s="72">
        <f>INDEX('5. Registrere Transaksjoner'!$F$8:$F$1006,MATCH('Underlag HB'!A853,'5. Registrere Transaksjoner'!$B$8:$B$1006,0))</f>
        <v>0</v>
      </c>
      <c r="H853" s="309" t="str">
        <f t="shared" si="13"/>
        <v/>
      </c>
      <c r="I853" s="310">
        <f>INDEX('5. Registrere Transaksjoner'!$H$8:$H$1006,MATCH('Underlag HB'!A853,'5. Registrere Transaksjoner'!$B$8:$B$1006,0))</f>
        <v>0</v>
      </c>
      <c r="J853" s="72"/>
      <c r="K853" s="72"/>
    </row>
    <row r="854" spans="1:11" x14ac:dyDescent="0.25">
      <c r="A854" s="116">
        <f>'5. Registrere Transaksjoner'!B860</f>
        <v>853</v>
      </c>
      <c r="B854" s="72">
        <f>INDEX('5. Registrere Transaksjoner'!$I$8:$I$1006,MATCH('Underlag HB'!A854,'5. Registrere Transaksjoner'!$B$8:$B$1006))</f>
        <v>0</v>
      </c>
      <c r="C854" s="72">
        <f>INDEX('5. Registrere Transaksjoner'!$Q$8:$Q$1006,MATCH('Underlag HB'!A854,'5. Registrere Transaksjoner'!$B$8:$B$1006))</f>
        <v>0</v>
      </c>
      <c r="D854" s="307">
        <f>INDEX('5. Registrere Transaksjoner'!$D$8:$D$1006,MATCH('Underlag HB'!A854,'5. Registrere Transaksjoner'!$B$8:$B$1006))</f>
        <v>0</v>
      </c>
      <c r="E854" s="72" t="str">
        <f>IFERROR(INDEX(Kontoplan!$E$6:$E$1048576,MATCH(B854,Kontoplan!$D$6:$D$125,0)),"")</f>
        <v/>
      </c>
      <c r="F854" s="308">
        <f>INDEX('5. Registrere Transaksjoner'!$E$8:$E$1006,MATCH('Underlag HB'!A854,'5. Registrere Transaksjoner'!$B$8:$B$1006,0))</f>
        <v>0</v>
      </c>
      <c r="G854" s="72">
        <f>INDEX('5. Registrere Transaksjoner'!$F$8:$F$1006,MATCH('Underlag HB'!A854,'5. Registrere Transaksjoner'!$B$8:$B$1006,0))</f>
        <v>0</v>
      </c>
      <c r="H854" s="309" t="str">
        <f t="shared" si="13"/>
        <v/>
      </c>
      <c r="I854" s="310">
        <f>INDEX('5. Registrere Transaksjoner'!$H$8:$H$1006,MATCH('Underlag HB'!A854,'5. Registrere Transaksjoner'!$B$8:$B$1006,0))</f>
        <v>0</v>
      </c>
      <c r="J854" s="72"/>
      <c r="K854" s="72"/>
    </row>
    <row r="855" spans="1:11" x14ac:dyDescent="0.25">
      <c r="A855" s="116">
        <f>'5. Registrere Transaksjoner'!B861</f>
        <v>854</v>
      </c>
      <c r="B855" s="72">
        <f>INDEX('5. Registrere Transaksjoner'!$I$8:$I$1006,MATCH('Underlag HB'!A855,'5. Registrere Transaksjoner'!$B$8:$B$1006))</f>
        <v>0</v>
      </c>
      <c r="C855" s="72">
        <f>INDEX('5. Registrere Transaksjoner'!$Q$8:$Q$1006,MATCH('Underlag HB'!A855,'5. Registrere Transaksjoner'!$B$8:$B$1006))</f>
        <v>0</v>
      </c>
      <c r="D855" s="307">
        <f>INDEX('5. Registrere Transaksjoner'!$D$8:$D$1006,MATCH('Underlag HB'!A855,'5. Registrere Transaksjoner'!$B$8:$B$1006))</f>
        <v>0</v>
      </c>
      <c r="E855" s="72" t="str">
        <f>IFERROR(INDEX(Kontoplan!$E$6:$E$1048576,MATCH(B855,Kontoplan!$D$6:$D$125,0)),"")</f>
        <v/>
      </c>
      <c r="F855" s="308">
        <f>INDEX('5. Registrere Transaksjoner'!$E$8:$E$1006,MATCH('Underlag HB'!A855,'5. Registrere Transaksjoner'!$B$8:$B$1006,0))</f>
        <v>0</v>
      </c>
      <c r="G855" s="72">
        <f>INDEX('5. Registrere Transaksjoner'!$F$8:$F$1006,MATCH('Underlag HB'!A855,'5. Registrere Transaksjoner'!$B$8:$B$1006,0))</f>
        <v>0</v>
      </c>
      <c r="H855" s="309" t="str">
        <f t="shared" si="13"/>
        <v/>
      </c>
      <c r="I855" s="310">
        <f>INDEX('5. Registrere Transaksjoner'!$H$8:$H$1006,MATCH('Underlag HB'!A855,'5. Registrere Transaksjoner'!$B$8:$B$1006,0))</f>
        <v>0</v>
      </c>
      <c r="J855" s="72"/>
      <c r="K855" s="72"/>
    </row>
    <row r="856" spans="1:11" x14ac:dyDescent="0.25">
      <c r="A856" s="116">
        <f>'5. Registrere Transaksjoner'!B862</f>
        <v>855</v>
      </c>
      <c r="B856" s="72">
        <f>INDEX('5. Registrere Transaksjoner'!$I$8:$I$1006,MATCH('Underlag HB'!A856,'5. Registrere Transaksjoner'!$B$8:$B$1006))</f>
        <v>0</v>
      </c>
      <c r="C856" s="72">
        <f>INDEX('5. Registrere Transaksjoner'!$Q$8:$Q$1006,MATCH('Underlag HB'!A856,'5. Registrere Transaksjoner'!$B$8:$B$1006))</f>
        <v>0</v>
      </c>
      <c r="D856" s="307">
        <f>INDEX('5. Registrere Transaksjoner'!$D$8:$D$1006,MATCH('Underlag HB'!A856,'5. Registrere Transaksjoner'!$B$8:$B$1006))</f>
        <v>0</v>
      </c>
      <c r="E856" s="72" t="str">
        <f>IFERROR(INDEX(Kontoplan!$E$6:$E$1048576,MATCH(B856,Kontoplan!$D$6:$D$125,0)),"")</f>
        <v/>
      </c>
      <c r="F856" s="308">
        <f>INDEX('5. Registrere Transaksjoner'!$E$8:$E$1006,MATCH('Underlag HB'!A856,'5. Registrere Transaksjoner'!$B$8:$B$1006,0))</f>
        <v>0</v>
      </c>
      <c r="G856" s="72">
        <f>INDEX('5. Registrere Transaksjoner'!$F$8:$F$1006,MATCH('Underlag HB'!A856,'5. Registrere Transaksjoner'!$B$8:$B$1006,0))</f>
        <v>0</v>
      </c>
      <c r="H856" s="309" t="str">
        <f t="shared" si="13"/>
        <v/>
      </c>
      <c r="I856" s="310">
        <f>INDEX('5. Registrere Transaksjoner'!$H$8:$H$1006,MATCH('Underlag HB'!A856,'5. Registrere Transaksjoner'!$B$8:$B$1006,0))</f>
        <v>0</v>
      </c>
      <c r="J856" s="72"/>
      <c r="K856" s="72"/>
    </row>
    <row r="857" spans="1:11" x14ac:dyDescent="0.25">
      <c r="A857" s="116">
        <f>'5. Registrere Transaksjoner'!B863</f>
        <v>856</v>
      </c>
      <c r="B857" s="72">
        <f>INDEX('5. Registrere Transaksjoner'!$I$8:$I$1006,MATCH('Underlag HB'!A857,'5. Registrere Transaksjoner'!$B$8:$B$1006))</f>
        <v>0</v>
      </c>
      <c r="C857" s="72">
        <f>INDEX('5. Registrere Transaksjoner'!$Q$8:$Q$1006,MATCH('Underlag HB'!A857,'5. Registrere Transaksjoner'!$B$8:$B$1006))</f>
        <v>0</v>
      </c>
      <c r="D857" s="307">
        <f>INDEX('5. Registrere Transaksjoner'!$D$8:$D$1006,MATCH('Underlag HB'!A857,'5. Registrere Transaksjoner'!$B$8:$B$1006))</f>
        <v>0</v>
      </c>
      <c r="E857" s="72" t="str">
        <f>IFERROR(INDEX(Kontoplan!$E$6:$E$1048576,MATCH(B857,Kontoplan!$D$6:$D$125,0)),"")</f>
        <v/>
      </c>
      <c r="F857" s="308">
        <f>INDEX('5. Registrere Transaksjoner'!$E$8:$E$1006,MATCH('Underlag HB'!A857,'5. Registrere Transaksjoner'!$B$8:$B$1006,0))</f>
        <v>0</v>
      </c>
      <c r="G857" s="72">
        <f>INDEX('5. Registrere Transaksjoner'!$F$8:$F$1006,MATCH('Underlag HB'!A857,'5. Registrere Transaksjoner'!$B$8:$B$1006,0))</f>
        <v>0</v>
      </c>
      <c r="H857" s="309" t="str">
        <f t="shared" si="13"/>
        <v/>
      </c>
      <c r="I857" s="310">
        <f>INDEX('5. Registrere Transaksjoner'!$H$8:$H$1006,MATCH('Underlag HB'!A857,'5. Registrere Transaksjoner'!$B$8:$B$1006,0))</f>
        <v>0</v>
      </c>
      <c r="J857" s="72"/>
      <c r="K857" s="72"/>
    </row>
    <row r="858" spans="1:11" x14ac:dyDescent="0.25">
      <c r="A858" s="116">
        <f>'5. Registrere Transaksjoner'!B864</f>
        <v>857</v>
      </c>
      <c r="B858" s="72">
        <f>INDEX('5. Registrere Transaksjoner'!$I$8:$I$1006,MATCH('Underlag HB'!A858,'5. Registrere Transaksjoner'!$B$8:$B$1006))</f>
        <v>0</v>
      </c>
      <c r="C858" s="72">
        <f>INDEX('5. Registrere Transaksjoner'!$Q$8:$Q$1006,MATCH('Underlag HB'!A858,'5. Registrere Transaksjoner'!$B$8:$B$1006))</f>
        <v>0</v>
      </c>
      <c r="D858" s="307">
        <f>INDEX('5. Registrere Transaksjoner'!$D$8:$D$1006,MATCH('Underlag HB'!A858,'5. Registrere Transaksjoner'!$B$8:$B$1006))</f>
        <v>0</v>
      </c>
      <c r="E858" s="72" t="str">
        <f>IFERROR(INDEX(Kontoplan!$E$6:$E$1048576,MATCH(B858,Kontoplan!$D$6:$D$125,0)),"")</f>
        <v/>
      </c>
      <c r="F858" s="308">
        <f>INDEX('5. Registrere Transaksjoner'!$E$8:$E$1006,MATCH('Underlag HB'!A858,'5. Registrere Transaksjoner'!$B$8:$B$1006,0))</f>
        <v>0</v>
      </c>
      <c r="G858" s="72">
        <f>INDEX('5. Registrere Transaksjoner'!$F$8:$F$1006,MATCH('Underlag HB'!A858,'5. Registrere Transaksjoner'!$B$8:$B$1006,0))</f>
        <v>0</v>
      </c>
      <c r="H858" s="309" t="str">
        <f t="shared" si="13"/>
        <v/>
      </c>
      <c r="I858" s="310">
        <f>INDEX('5. Registrere Transaksjoner'!$H$8:$H$1006,MATCH('Underlag HB'!A858,'5. Registrere Transaksjoner'!$B$8:$B$1006,0))</f>
        <v>0</v>
      </c>
      <c r="J858" s="72"/>
      <c r="K858" s="72"/>
    </row>
    <row r="859" spans="1:11" x14ac:dyDescent="0.25">
      <c r="A859" s="116">
        <f>'5. Registrere Transaksjoner'!B865</f>
        <v>858</v>
      </c>
      <c r="B859" s="72">
        <f>INDEX('5. Registrere Transaksjoner'!$I$8:$I$1006,MATCH('Underlag HB'!A859,'5. Registrere Transaksjoner'!$B$8:$B$1006))</f>
        <v>0</v>
      </c>
      <c r="C859" s="72">
        <f>INDEX('5. Registrere Transaksjoner'!$Q$8:$Q$1006,MATCH('Underlag HB'!A859,'5. Registrere Transaksjoner'!$B$8:$B$1006))</f>
        <v>0</v>
      </c>
      <c r="D859" s="307">
        <f>INDEX('5. Registrere Transaksjoner'!$D$8:$D$1006,MATCH('Underlag HB'!A859,'5. Registrere Transaksjoner'!$B$8:$B$1006))</f>
        <v>0</v>
      </c>
      <c r="E859" s="72" t="str">
        <f>IFERROR(INDEX(Kontoplan!$E$6:$E$1048576,MATCH(B859,Kontoplan!$D$6:$D$125,0)),"")</f>
        <v/>
      </c>
      <c r="F859" s="308">
        <f>INDEX('5. Registrere Transaksjoner'!$E$8:$E$1006,MATCH('Underlag HB'!A859,'5. Registrere Transaksjoner'!$B$8:$B$1006,0))</f>
        <v>0</v>
      </c>
      <c r="G859" s="72">
        <f>INDEX('5. Registrere Transaksjoner'!$F$8:$F$1006,MATCH('Underlag HB'!A859,'5. Registrere Transaksjoner'!$B$8:$B$1006,0))</f>
        <v>0</v>
      </c>
      <c r="H859" s="309" t="str">
        <f t="shared" si="13"/>
        <v/>
      </c>
      <c r="I859" s="310">
        <f>INDEX('5. Registrere Transaksjoner'!$H$8:$H$1006,MATCH('Underlag HB'!A859,'5. Registrere Transaksjoner'!$B$8:$B$1006,0))</f>
        <v>0</v>
      </c>
      <c r="J859" s="72"/>
      <c r="K859" s="72"/>
    </row>
    <row r="860" spans="1:11" x14ac:dyDescent="0.25">
      <c r="A860" s="116">
        <f>'5. Registrere Transaksjoner'!B866</f>
        <v>859</v>
      </c>
      <c r="B860" s="72">
        <f>INDEX('5. Registrere Transaksjoner'!$I$8:$I$1006,MATCH('Underlag HB'!A860,'5. Registrere Transaksjoner'!$B$8:$B$1006))</f>
        <v>0</v>
      </c>
      <c r="C860" s="72">
        <f>INDEX('5. Registrere Transaksjoner'!$Q$8:$Q$1006,MATCH('Underlag HB'!A860,'5. Registrere Transaksjoner'!$B$8:$B$1006))</f>
        <v>0</v>
      </c>
      <c r="D860" s="307">
        <f>INDEX('5. Registrere Transaksjoner'!$D$8:$D$1006,MATCH('Underlag HB'!A860,'5. Registrere Transaksjoner'!$B$8:$B$1006))</f>
        <v>0</v>
      </c>
      <c r="E860" s="72" t="str">
        <f>IFERROR(INDEX(Kontoplan!$E$6:$E$1048576,MATCH(B860,Kontoplan!$D$6:$D$125,0)),"")</f>
        <v/>
      </c>
      <c r="F860" s="308">
        <f>INDEX('5. Registrere Transaksjoner'!$E$8:$E$1006,MATCH('Underlag HB'!A860,'5. Registrere Transaksjoner'!$B$8:$B$1006,0))</f>
        <v>0</v>
      </c>
      <c r="G860" s="72">
        <f>INDEX('5. Registrere Transaksjoner'!$F$8:$F$1006,MATCH('Underlag HB'!A860,'5. Registrere Transaksjoner'!$B$8:$B$1006,0))</f>
        <v>0</v>
      </c>
      <c r="H860" s="309" t="str">
        <f t="shared" si="13"/>
        <v/>
      </c>
      <c r="I860" s="310">
        <f>INDEX('5. Registrere Transaksjoner'!$H$8:$H$1006,MATCH('Underlag HB'!A860,'5. Registrere Transaksjoner'!$B$8:$B$1006,0))</f>
        <v>0</v>
      </c>
      <c r="J860" s="72"/>
      <c r="K860" s="72"/>
    </row>
    <row r="861" spans="1:11" x14ac:dyDescent="0.25">
      <c r="A861" s="116">
        <f>'5. Registrere Transaksjoner'!B867</f>
        <v>860</v>
      </c>
      <c r="B861" s="72">
        <f>INDEX('5. Registrere Transaksjoner'!$I$8:$I$1006,MATCH('Underlag HB'!A861,'5. Registrere Transaksjoner'!$B$8:$B$1006))</f>
        <v>0</v>
      </c>
      <c r="C861" s="72">
        <f>INDEX('5. Registrere Transaksjoner'!$Q$8:$Q$1006,MATCH('Underlag HB'!A861,'5. Registrere Transaksjoner'!$B$8:$B$1006))</f>
        <v>0</v>
      </c>
      <c r="D861" s="307">
        <f>INDEX('5. Registrere Transaksjoner'!$D$8:$D$1006,MATCH('Underlag HB'!A861,'5. Registrere Transaksjoner'!$B$8:$B$1006))</f>
        <v>0</v>
      </c>
      <c r="E861" s="72" t="str">
        <f>IFERROR(INDEX(Kontoplan!$E$6:$E$1048576,MATCH(B861,Kontoplan!$D$6:$D$125,0)),"")</f>
        <v/>
      </c>
      <c r="F861" s="308">
        <f>INDEX('5. Registrere Transaksjoner'!$E$8:$E$1006,MATCH('Underlag HB'!A861,'5. Registrere Transaksjoner'!$B$8:$B$1006,0))</f>
        <v>0</v>
      </c>
      <c r="G861" s="72">
        <f>INDEX('5. Registrere Transaksjoner'!$F$8:$F$1006,MATCH('Underlag HB'!A861,'5. Registrere Transaksjoner'!$B$8:$B$1006,0))</f>
        <v>0</v>
      </c>
      <c r="H861" s="309" t="str">
        <f t="shared" si="13"/>
        <v/>
      </c>
      <c r="I861" s="310">
        <f>INDEX('5. Registrere Transaksjoner'!$H$8:$H$1006,MATCH('Underlag HB'!A861,'5. Registrere Transaksjoner'!$B$8:$B$1006,0))</f>
        <v>0</v>
      </c>
      <c r="J861" s="72"/>
      <c r="K861" s="72"/>
    </row>
    <row r="862" spans="1:11" x14ac:dyDescent="0.25">
      <c r="A862" s="116">
        <f>'5. Registrere Transaksjoner'!B868</f>
        <v>861</v>
      </c>
      <c r="B862" s="72">
        <f>INDEX('5. Registrere Transaksjoner'!$I$8:$I$1006,MATCH('Underlag HB'!A862,'5. Registrere Transaksjoner'!$B$8:$B$1006))</f>
        <v>0</v>
      </c>
      <c r="C862" s="72">
        <f>INDEX('5. Registrere Transaksjoner'!$Q$8:$Q$1006,MATCH('Underlag HB'!A862,'5. Registrere Transaksjoner'!$B$8:$B$1006))</f>
        <v>0</v>
      </c>
      <c r="D862" s="307">
        <f>INDEX('5. Registrere Transaksjoner'!$D$8:$D$1006,MATCH('Underlag HB'!A862,'5. Registrere Transaksjoner'!$B$8:$B$1006))</f>
        <v>0</v>
      </c>
      <c r="E862" s="72" t="str">
        <f>IFERROR(INDEX(Kontoplan!$E$6:$E$1048576,MATCH(B862,Kontoplan!$D$6:$D$125,0)),"")</f>
        <v/>
      </c>
      <c r="F862" s="308">
        <f>INDEX('5. Registrere Transaksjoner'!$E$8:$E$1006,MATCH('Underlag HB'!A862,'5. Registrere Transaksjoner'!$B$8:$B$1006,0))</f>
        <v>0</v>
      </c>
      <c r="G862" s="72">
        <f>INDEX('5. Registrere Transaksjoner'!$F$8:$F$1006,MATCH('Underlag HB'!A862,'5. Registrere Transaksjoner'!$B$8:$B$1006,0))</f>
        <v>0</v>
      </c>
      <c r="H862" s="309" t="str">
        <f t="shared" si="13"/>
        <v/>
      </c>
      <c r="I862" s="310">
        <f>INDEX('5. Registrere Transaksjoner'!$H$8:$H$1006,MATCH('Underlag HB'!A862,'5. Registrere Transaksjoner'!$B$8:$B$1006,0))</f>
        <v>0</v>
      </c>
      <c r="J862" s="72"/>
      <c r="K862" s="72"/>
    </row>
    <row r="863" spans="1:11" x14ac:dyDescent="0.25">
      <c r="A863" s="116">
        <f>'5. Registrere Transaksjoner'!B869</f>
        <v>862</v>
      </c>
      <c r="B863" s="72">
        <f>INDEX('5. Registrere Transaksjoner'!$I$8:$I$1006,MATCH('Underlag HB'!A863,'5. Registrere Transaksjoner'!$B$8:$B$1006))</f>
        <v>0</v>
      </c>
      <c r="C863" s="72">
        <f>INDEX('5. Registrere Transaksjoner'!$Q$8:$Q$1006,MATCH('Underlag HB'!A863,'5. Registrere Transaksjoner'!$B$8:$B$1006))</f>
        <v>0</v>
      </c>
      <c r="D863" s="307">
        <f>INDEX('5. Registrere Transaksjoner'!$D$8:$D$1006,MATCH('Underlag HB'!A863,'5. Registrere Transaksjoner'!$B$8:$B$1006))</f>
        <v>0</v>
      </c>
      <c r="E863" s="72" t="str">
        <f>IFERROR(INDEX(Kontoplan!$E$6:$E$1048576,MATCH(B863,Kontoplan!$D$6:$D$125,0)),"")</f>
        <v/>
      </c>
      <c r="F863" s="308">
        <f>INDEX('5. Registrere Transaksjoner'!$E$8:$E$1006,MATCH('Underlag HB'!A863,'5. Registrere Transaksjoner'!$B$8:$B$1006,0))</f>
        <v>0</v>
      </c>
      <c r="G863" s="72">
        <f>INDEX('5. Registrere Transaksjoner'!$F$8:$F$1006,MATCH('Underlag HB'!A863,'5. Registrere Transaksjoner'!$B$8:$B$1006,0))</f>
        <v>0</v>
      </c>
      <c r="H863" s="309" t="str">
        <f t="shared" si="13"/>
        <v/>
      </c>
      <c r="I863" s="310">
        <f>INDEX('5. Registrere Transaksjoner'!$H$8:$H$1006,MATCH('Underlag HB'!A863,'5. Registrere Transaksjoner'!$B$8:$B$1006,0))</f>
        <v>0</v>
      </c>
      <c r="J863" s="72"/>
      <c r="K863" s="72"/>
    </row>
    <row r="864" spans="1:11" x14ac:dyDescent="0.25">
      <c r="A864" s="116">
        <f>'5. Registrere Transaksjoner'!B870</f>
        <v>863</v>
      </c>
      <c r="B864" s="72">
        <f>INDEX('5. Registrere Transaksjoner'!$I$8:$I$1006,MATCH('Underlag HB'!A864,'5. Registrere Transaksjoner'!$B$8:$B$1006))</f>
        <v>0</v>
      </c>
      <c r="C864" s="72">
        <f>INDEX('5. Registrere Transaksjoner'!$Q$8:$Q$1006,MATCH('Underlag HB'!A864,'5. Registrere Transaksjoner'!$B$8:$B$1006))</f>
        <v>0</v>
      </c>
      <c r="D864" s="307">
        <f>INDEX('5. Registrere Transaksjoner'!$D$8:$D$1006,MATCH('Underlag HB'!A864,'5. Registrere Transaksjoner'!$B$8:$B$1006))</f>
        <v>0</v>
      </c>
      <c r="E864" s="72" t="str">
        <f>IFERROR(INDEX(Kontoplan!$E$6:$E$1048576,MATCH(B864,Kontoplan!$D$6:$D$125,0)),"")</f>
        <v/>
      </c>
      <c r="F864" s="308">
        <f>INDEX('5. Registrere Transaksjoner'!$E$8:$E$1006,MATCH('Underlag HB'!A864,'5. Registrere Transaksjoner'!$B$8:$B$1006,0))</f>
        <v>0</v>
      </c>
      <c r="G864" s="72">
        <f>INDEX('5. Registrere Transaksjoner'!$F$8:$F$1006,MATCH('Underlag HB'!A864,'5. Registrere Transaksjoner'!$B$8:$B$1006,0))</f>
        <v>0</v>
      </c>
      <c r="H864" s="309" t="str">
        <f t="shared" si="13"/>
        <v/>
      </c>
      <c r="I864" s="310">
        <f>INDEX('5. Registrere Transaksjoner'!$H$8:$H$1006,MATCH('Underlag HB'!A864,'5. Registrere Transaksjoner'!$B$8:$B$1006,0))</f>
        <v>0</v>
      </c>
      <c r="J864" s="72"/>
      <c r="K864" s="72"/>
    </row>
    <row r="865" spans="1:11" x14ac:dyDescent="0.25">
      <c r="A865" s="116">
        <f>'5. Registrere Transaksjoner'!B871</f>
        <v>864</v>
      </c>
      <c r="B865" s="72">
        <f>INDEX('5. Registrere Transaksjoner'!$I$8:$I$1006,MATCH('Underlag HB'!A865,'5. Registrere Transaksjoner'!$B$8:$B$1006))</f>
        <v>0</v>
      </c>
      <c r="C865" s="72">
        <f>INDEX('5. Registrere Transaksjoner'!$Q$8:$Q$1006,MATCH('Underlag HB'!A865,'5. Registrere Transaksjoner'!$B$8:$B$1006))</f>
        <v>0</v>
      </c>
      <c r="D865" s="307">
        <f>INDEX('5. Registrere Transaksjoner'!$D$8:$D$1006,MATCH('Underlag HB'!A865,'5. Registrere Transaksjoner'!$B$8:$B$1006))</f>
        <v>0</v>
      </c>
      <c r="E865" s="72" t="str">
        <f>IFERROR(INDEX(Kontoplan!$E$6:$E$1048576,MATCH(B865,Kontoplan!$D$6:$D$125,0)),"")</f>
        <v/>
      </c>
      <c r="F865" s="308">
        <f>INDEX('5. Registrere Transaksjoner'!$E$8:$E$1006,MATCH('Underlag HB'!A865,'5. Registrere Transaksjoner'!$B$8:$B$1006,0))</f>
        <v>0</v>
      </c>
      <c r="G865" s="72">
        <f>INDEX('5. Registrere Transaksjoner'!$F$8:$F$1006,MATCH('Underlag HB'!A865,'5. Registrere Transaksjoner'!$B$8:$B$1006,0))</f>
        <v>0</v>
      </c>
      <c r="H865" s="309" t="str">
        <f t="shared" si="13"/>
        <v/>
      </c>
      <c r="I865" s="310">
        <f>INDEX('5. Registrere Transaksjoner'!$H$8:$H$1006,MATCH('Underlag HB'!A865,'5. Registrere Transaksjoner'!$B$8:$B$1006,0))</f>
        <v>0</v>
      </c>
      <c r="J865" s="72"/>
      <c r="K865" s="72"/>
    </row>
    <row r="866" spans="1:11" x14ac:dyDescent="0.25">
      <c r="A866" s="116">
        <f>'5. Registrere Transaksjoner'!B872</f>
        <v>865</v>
      </c>
      <c r="B866" s="72">
        <f>INDEX('5. Registrere Transaksjoner'!$I$8:$I$1006,MATCH('Underlag HB'!A866,'5. Registrere Transaksjoner'!$B$8:$B$1006))</f>
        <v>0</v>
      </c>
      <c r="C866" s="72">
        <f>INDEX('5. Registrere Transaksjoner'!$Q$8:$Q$1006,MATCH('Underlag HB'!A866,'5. Registrere Transaksjoner'!$B$8:$B$1006))</f>
        <v>0</v>
      </c>
      <c r="D866" s="307">
        <f>INDEX('5. Registrere Transaksjoner'!$D$8:$D$1006,MATCH('Underlag HB'!A866,'5. Registrere Transaksjoner'!$B$8:$B$1006))</f>
        <v>0</v>
      </c>
      <c r="E866" s="72" t="str">
        <f>IFERROR(INDEX(Kontoplan!$E$6:$E$1048576,MATCH(B866,Kontoplan!$D$6:$D$125,0)),"")</f>
        <v/>
      </c>
      <c r="F866" s="308">
        <f>INDEX('5. Registrere Transaksjoner'!$E$8:$E$1006,MATCH('Underlag HB'!A866,'5. Registrere Transaksjoner'!$B$8:$B$1006,0))</f>
        <v>0</v>
      </c>
      <c r="G866" s="72">
        <f>INDEX('5. Registrere Transaksjoner'!$F$8:$F$1006,MATCH('Underlag HB'!A866,'5. Registrere Transaksjoner'!$B$8:$B$1006,0))</f>
        <v>0</v>
      </c>
      <c r="H866" s="309" t="str">
        <f t="shared" si="13"/>
        <v/>
      </c>
      <c r="I866" s="310">
        <f>INDEX('5. Registrere Transaksjoner'!$H$8:$H$1006,MATCH('Underlag HB'!A866,'5. Registrere Transaksjoner'!$B$8:$B$1006,0))</f>
        <v>0</v>
      </c>
      <c r="J866" s="72"/>
      <c r="K866" s="72"/>
    </row>
    <row r="867" spans="1:11" x14ac:dyDescent="0.25">
      <c r="A867" s="116">
        <f>'5. Registrere Transaksjoner'!B873</f>
        <v>866</v>
      </c>
      <c r="B867" s="72">
        <f>INDEX('5. Registrere Transaksjoner'!$I$8:$I$1006,MATCH('Underlag HB'!A867,'5. Registrere Transaksjoner'!$B$8:$B$1006))</f>
        <v>0</v>
      </c>
      <c r="C867" s="72">
        <f>INDEX('5. Registrere Transaksjoner'!$Q$8:$Q$1006,MATCH('Underlag HB'!A867,'5. Registrere Transaksjoner'!$B$8:$B$1006))</f>
        <v>0</v>
      </c>
      <c r="D867" s="307">
        <f>INDEX('5. Registrere Transaksjoner'!$D$8:$D$1006,MATCH('Underlag HB'!A867,'5. Registrere Transaksjoner'!$B$8:$B$1006))</f>
        <v>0</v>
      </c>
      <c r="E867" s="72" t="str">
        <f>IFERROR(INDEX(Kontoplan!$E$6:$E$1048576,MATCH(B867,Kontoplan!$D$6:$D$125,0)),"")</f>
        <v/>
      </c>
      <c r="F867" s="308">
        <f>INDEX('5. Registrere Transaksjoner'!$E$8:$E$1006,MATCH('Underlag HB'!A867,'5. Registrere Transaksjoner'!$B$8:$B$1006,0))</f>
        <v>0</v>
      </c>
      <c r="G867" s="72">
        <f>INDEX('5. Registrere Transaksjoner'!$F$8:$F$1006,MATCH('Underlag HB'!A867,'5. Registrere Transaksjoner'!$B$8:$B$1006,0))</f>
        <v>0</v>
      </c>
      <c r="H867" s="309" t="str">
        <f t="shared" si="13"/>
        <v/>
      </c>
      <c r="I867" s="310">
        <f>INDEX('5. Registrere Transaksjoner'!$H$8:$H$1006,MATCH('Underlag HB'!A867,'5. Registrere Transaksjoner'!$B$8:$B$1006,0))</f>
        <v>0</v>
      </c>
      <c r="J867" s="72"/>
      <c r="K867" s="72"/>
    </row>
    <row r="868" spans="1:11" x14ac:dyDescent="0.25">
      <c r="A868" s="116">
        <f>'5. Registrere Transaksjoner'!B874</f>
        <v>867</v>
      </c>
      <c r="B868" s="72">
        <f>INDEX('5. Registrere Transaksjoner'!$I$8:$I$1006,MATCH('Underlag HB'!A868,'5. Registrere Transaksjoner'!$B$8:$B$1006))</f>
        <v>0</v>
      </c>
      <c r="C868" s="72">
        <f>INDEX('5. Registrere Transaksjoner'!$Q$8:$Q$1006,MATCH('Underlag HB'!A868,'5. Registrere Transaksjoner'!$B$8:$B$1006))</f>
        <v>0</v>
      </c>
      <c r="D868" s="307">
        <f>INDEX('5. Registrere Transaksjoner'!$D$8:$D$1006,MATCH('Underlag HB'!A868,'5. Registrere Transaksjoner'!$B$8:$B$1006))</f>
        <v>0</v>
      </c>
      <c r="E868" s="72" t="str">
        <f>IFERROR(INDEX(Kontoplan!$E$6:$E$1048576,MATCH(B868,Kontoplan!$D$6:$D$125,0)),"")</f>
        <v/>
      </c>
      <c r="F868" s="308">
        <f>INDEX('5. Registrere Transaksjoner'!$E$8:$E$1006,MATCH('Underlag HB'!A868,'5. Registrere Transaksjoner'!$B$8:$B$1006,0))</f>
        <v>0</v>
      </c>
      <c r="G868" s="72">
        <f>INDEX('5. Registrere Transaksjoner'!$F$8:$F$1006,MATCH('Underlag HB'!A868,'5. Registrere Transaksjoner'!$B$8:$B$1006,0))</f>
        <v>0</v>
      </c>
      <c r="H868" s="309" t="str">
        <f t="shared" si="13"/>
        <v/>
      </c>
      <c r="I868" s="310">
        <f>INDEX('5. Registrere Transaksjoner'!$H$8:$H$1006,MATCH('Underlag HB'!A868,'5. Registrere Transaksjoner'!$B$8:$B$1006,0))</f>
        <v>0</v>
      </c>
      <c r="J868" s="72"/>
      <c r="K868" s="72"/>
    </row>
    <row r="869" spans="1:11" x14ac:dyDescent="0.25">
      <c r="A869" s="116">
        <f>'5. Registrere Transaksjoner'!B875</f>
        <v>868</v>
      </c>
      <c r="B869" s="72">
        <f>INDEX('5. Registrere Transaksjoner'!$I$8:$I$1006,MATCH('Underlag HB'!A869,'5. Registrere Transaksjoner'!$B$8:$B$1006))</f>
        <v>0</v>
      </c>
      <c r="C869" s="72">
        <f>INDEX('5. Registrere Transaksjoner'!$Q$8:$Q$1006,MATCH('Underlag HB'!A869,'5. Registrere Transaksjoner'!$B$8:$B$1006))</f>
        <v>0</v>
      </c>
      <c r="D869" s="307">
        <f>INDEX('5. Registrere Transaksjoner'!$D$8:$D$1006,MATCH('Underlag HB'!A869,'5. Registrere Transaksjoner'!$B$8:$B$1006))</f>
        <v>0</v>
      </c>
      <c r="E869" s="72" t="str">
        <f>IFERROR(INDEX(Kontoplan!$E$6:$E$1048576,MATCH(B869,Kontoplan!$D$6:$D$125,0)),"")</f>
        <v/>
      </c>
      <c r="F869" s="308">
        <f>INDEX('5. Registrere Transaksjoner'!$E$8:$E$1006,MATCH('Underlag HB'!A869,'5. Registrere Transaksjoner'!$B$8:$B$1006,0))</f>
        <v>0</v>
      </c>
      <c r="G869" s="72">
        <f>INDEX('5. Registrere Transaksjoner'!$F$8:$F$1006,MATCH('Underlag HB'!A869,'5. Registrere Transaksjoner'!$B$8:$B$1006,0))</f>
        <v>0</v>
      </c>
      <c r="H869" s="309" t="str">
        <f t="shared" si="13"/>
        <v/>
      </c>
      <c r="I869" s="310">
        <f>INDEX('5. Registrere Transaksjoner'!$H$8:$H$1006,MATCH('Underlag HB'!A869,'5. Registrere Transaksjoner'!$B$8:$B$1006,0))</f>
        <v>0</v>
      </c>
      <c r="J869" s="72"/>
      <c r="K869" s="72"/>
    </row>
    <row r="870" spans="1:11" x14ac:dyDescent="0.25">
      <c r="A870" s="116">
        <f>'5. Registrere Transaksjoner'!B876</f>
        <v>869</v>
      </c>
      <c r="B870" s="72">
        <f>INDEX('5. Registrere Transaksjoner'!$I$8:$I$1006,MATCH('Underlag HB'!A870,'5. Registrere Transaksjoner'!$B$8:$B$1006))</f>
        <v>0</v>
      </c>
      <c r="C870" s="72">
        <f>INDEX('5. Registrere Transaksjoner'!$Q$8:$Q$1006,MATCH('Underlag HB'!A870,'5. Registrere Transaksjoner'!$B$8:$B$1006))</f>
        <v>0</v>
      </c>
      <c r="D870" s="307">
        <f>INDEX('5. Registrere Transaksjoner'!$D$8:$D$1006,MATCH('Underlag HB'!A870,'5. Registrere Transaksjoner'!$B$8:$B$1006))</f>
        <v>0</v>
      </c>
      <c r="E870" s="72" t="str">
        <f>IFERROR(INDEX(Kontoplan!$E$6:$E$1048576,MATCH(B870,Kontoplan!$D$6:$D$125,0)),"")</f>
        <v/>
      </c>
      <c r="F870" s="308">
        <f>INDEX('5. Registrere Transaksjoner'!$E$8:$E$1006,MATCH('Underlag HB'!A870,'5. Registrere Transaksjoner'!$B$8:$B$1006,0))</f>
        <v>0</v>
      </c>
      <c r="G870" s="72">
        <f>INDEX('5. Registrere Transaksjoner'!$F$8:$F$1006,MATCH('Underlag HB'!A870,'5. Registrere Transaksjoner'!$B$8:$B$1006,0))</f>
        <v>0</v>
      </c>
      <c r="H870" s="309" t="str">
        <f t="shared" si="13"/>
        <v/>
      </c>
      <c r="I870" s="310">
        <f>INDEX('5. Registrere Transaksjoner'!$H$8:$H$1006,MATCH('Underlag HB'!A870,'5. Registrere Transaksjoner'!$B$8:$B$1006,0))</f>
        <v>0</v>
      </c>
      <c r="J870" s="72"/>
      <c r="K870" s="72"/>
    </row>
    <row r="871" spans="1:11" x14ac:dyDescent="0.25">
      <c r="A871" s="116">
        <f>'5. Registrere Transaksjoner'!B877</f>
        <v>870</v>
      </c>
      <c r="B871" s="72">
        <f>INDEX('5. Registrere Transaksjoner'!$I$8:$I$1006,MATCH('Underlag HB'!A871,'5. Registrere Transaksjoner'!$B$8:$B$1006))</f>
        <v>0</v>
      </c>
      <c r="C871" s="72">
        <f>INDEX('5. Registrere Transaksjoner'!$Q$8:$Q$1006,MATCH('Underlag HB'!A871,'5. Registrere Transaksjoner'!$B$8:$B$1006))</f>
        <v>0</v>
      </c>
      <c r="D871" s="307">
        <f>INDEX('5. Registrere Transaksjoner'!$D$8:$D$1006,MATCH('Underlag HB'!A871,'5. Registrere Transaksjoner'!$B$8:$B$1006))</f>
        <v>0</v>
      </c>
      <c r="E871" s="72" t="str">
        <f>IFERROR(INDEX(Kontoplan!$E$6:$E$1048576,MATCH(B871,Kontoplan!$D$6:$D$125,0)),"")</f>
        <v/>
      </c>
      <c r="F871" s="308">
        <f>INDEX('5. Registrere Transaksjoner'!$E$8:$E$1006,MATCH('Underlag HB'!A871,'5. Registrere Transaksjoner'!$B$8:$B$1006,0))</f>
        <v>0</v>
      </c>
      <c r="G871" s="72">
        <f>INDEX('5. Registrere Transaksjoner'!$F$8:$F$1006,MATCH('Underlag HB'!A871,'5. Registrere Transaksjoner'!$B$8:$B$1006,0))</f>
        <v>0</v>
      </c>
      <c r="H871" s="309" t="str">
        <f t="shared" si="13"/>
        <v/>
      </c>
      <c r="I871" s="310">
        <f>INDEX('5. Registrere Transaksjoner'!$H$8:$H$1006,MATCH('Underlag HB'!A871,'5. Registrere Transaksjoner'!$B$8:$B$1006,0))</f>
        <v>0</v>
      </c>
      <c r="J871" s="72"/>
      <c r="K871" s="72"/>
    </row>
    <row r="872" spans="1:11" x14ac:dyDescent="0.25">
      <c r="A872" s="116">
        <f>'5. Registrere Transaksjoner'!B878</f>
        <v>871</v>
      </c>
      <c r="B872" s="72">
        <f>INDEX('5. Registrere Transaksjoner'!$I$8:$I$1006,MATCH('Underlag HB'!A872,'5. Registrere Transaksjoner'!$B$8:$B$1006))</f>
        <v>0</v>
      </c>
      <c r="C872" s="72">
        <f>INDEX('5. Registrere Transaksjoner'!$Q$8:$Q$1006,MATCH('Underlag HB'!A872,'5. Registrere Transaksjoner'!$B$8:$B$1006))</f>
        <v>0</v>
      </c>
      <c r="D872" s="307">
        <f>INDEX('5. Registrere Transaksjoner'!$D$8:$D$1006,MATCH('Underlag HB'!A872,'5. Registrere Transaksjoner'!$B$8:$B$1006))</f>
        <v>0</v>
      </c>
      <c r="E872" s="72" t="str">
        <f>IFERROR(INDEX(Kontoplan!$E$6:$E$1048576,MATCH(B872,Kontoplan!$D$6:$D$125,0)),"")</f>
        <v/>
      </c>
      <c r="F872" s="308">
        <f>INDEX('5. Registrere Transaksjoner'!$E$8:$E$1006,MATCH('Underlag HB'!A872,'5. Registrere Transaksjoner'!$B$8:$B$1006,0))</f>
        <v>0</v>
      </c>
      <c r="G872" s="72">
        <f>INDEX('5. Registrere Transaksjoner'!$F$8:$F$1006,MATCH('Underlag HB'!A872,'5. Registrere Transaksjoner'!$B$8:$B$1006,0))</f>
        <v>0</v>
      </c>
      <c r="H872" s="309" t="str">
        <f t="shared" si="13"/>
        <v/>
      </c>
      <c r="I872" s="310">
        <f>INDEX('5. Registrere Transaksjoner'!$H$8:$H$1006,MATCH('Underlag HB'!A872,'5. Registrere Transaksjoner'!$B$8:$B$1006,0))</f>
        <v>0</v>
      </c>
      <c r="J872" s="72"/>
      <c r="K872" s="72"/>
    </row>
    <row r="873" spans="1:11" x14ac:dyDescent="0.25">
      <c r="A873" s="116">
        <f>'5. Registrere Transaksjoner'!B879</f>
        <v>872</v>
      </c>
      <c r="B873" s="72">
        <f>INDEX('5. Registrere Transaksjoner'!$I$8:$I$1006,MATCH('Underlag HB'!A873,'5. Registrere Transaksjoner'!$B$8:$B$1006))</f>
        <v>0</v>
      </c>
      <c r="C873" s="72">
        <f>INDEX('5. Registrere Transaksjoner'!$Q$8:$Q$1006,MATCH('Underlag HB'!A873,'5. Registrere Transaksjoner'!$B$8:$B$1006))</f>
        <v>0</v>
      </c>
      <c r="D873" s="307">
        <f>INDEX('5. Registrere Transaksjoner'!$D$8:$D$1006,MATCH('Underlag HB'!A873,'5. Registrere Transaksjoner'!$B$8:$B$1006))</f>
        <v>0</v>
      </c>
      <c r="E873" s="72" t="str">
        <f>IFERROR(INDEX(Kontoplan!$E$6:$E$1048576,MATCH(B873,Kontoplan!$D$6:$D$125,0)),"")</f>
        <v/>
      </c>
      <c r="F873" s="308">
        <f>INDEX('5. Registrere Transaksjoner'!$E$8:$E$1006,MATCH('Underlag HB'!A873,'5. Registrere Transaksjoner'!$B$8:$B$1006,0))</f>
        <v>0</v>
      </c>
      <c r="G873" s="72">
        <f>INDEX('5. Registrere Transaksjoner'!$F$8:$F$1006,MATCH('Underlag HB'!A873,'5. Registrere Transaksjoner'!$B$8:$B$1006,0))</f>
        <v>0</v>
      </c>
      <c r="H873" s="309" t="str">
        <f t="shared" si="13"/>
        <v/>
      </c>
      <c r="I873" s="310">
        <f>INDEX('5. Registrere Transaksjoner'!$H$8:$H$1006,MATCH('Underlag HB'!A873,'5. Registrere Transaksjoner'!$B$8:$B$1006,0))</f>
        <v>0</v>
      </c>
      <c r="J873" s="72"/>
      <c r="K873" s="72"/>
    </row>
    <row r="874" spans="1:11" x14ac:dyDescent="0.25">
      <c r="A874" s="116">
        <f>'5. Registrere Transaksjoner'!B880</f>
        <v>873</v>
      </c>
      <c r="B874" s="72">
        <f>INDEX('5. Registrere Transaksjoner'!$I$8:$I$1006,MATCH('Underlag HB'!A874,'5. Registrere Transaksjoner'!$B$8:$B$1006))</f>
        <v>0</v>
      </c>
      <c r="C874" s="72">
        <f>INDEX('5. Registrere Transaksjoner'!$Q$8:$Q$1006,MATCH('Underlag HB'!A874,'5. Registrere Transaksjoner'!$B$8:$B$1006))</f>
        <v>0</v>
      </c>
      <c r="D874" s="307">
        <f>INDEX('5. Registrere Transaksjoner'!$D$8:$D$1006,MATCH('Underlag HB'!A874,'5. Registrere Transaksjoner'!$B$8:$B$1006))</f>
        <v>0</v>
      </c>
      <c r="E874" s="72" t="str">
        <f>IFERROR(INDEX(Kontoplan!$E$6:$E$1048576,MATCH(B874,Kontoplan!$D$6:$D$125,0)),"")</f>
        <v/>
      </c>
      <c r="F874" s="308">
        <f>INDEX('5. Registrere Transaksjoner'!$E$8:$E$1006,MATCH('Underlag HB'!A874,'5. Registrere Transaksjoner'!$B$8:$B$1006,0))</f>
        <v>0</v>
      </c>
      <c r="G874" s="72">
        <f>INDEX('5. Registrere Transaksjoner'!$F$8:$F$1006,MATCH('Underlag HB'!A874,'5. Registrere Transaksjoner'!$B$8:$B$1006,0))</f>
        <v>0</v>
      </c>
      <c r="H874" s="309" t="str">
        <f t="shared" si="13"/>
        <v/>
      </c>
      <c r="I874" s="310">
        <f>INDEX('5. Registrere Transaksjoner'!$H$8:$H$1006,MATCH('Underlag HB'!A874,'5. Registrere Transaksjoner'!$B$8:$B$1006,0))</f>
        <v>0</v>
      </c>
      <c r="J874" s="72"/>
      <c r="K874" s="72"/>
    </row>
    <row r="875" spans="1:11" x14ac:dyDescent="0.25">
      <c r="A875" s="116">
        <f>'5. Registrere Transaksjoner'!B881</f>
        <v>874</v>
      </c>
      <c r="B875" s="72">
        <f>INDEX('5. Registrere Transaksjoner'!$I$8:$I$1006,MATCH('Underlag HB'!A875,'5. Registrere Transaksjoner'!$B$8:$B$1006))</f>
        <v>0</v>
      </c>
      <c r="C875" s="72">
        <f>INDEX('5. Registrere Transaksjoner'!$Q$8:$Q$1006,MATCH('Underlag HB'!A875,'5. Registrere Transaksjoner'!$B$8:$B$1006))</f>
        <v>0</v>
      </c>
      <c r="D875" s="307">
        <f>INDEX('5. Registrere Transaksjoner'!$D$8:$D$1006,MATCH('Underlag HB'!A875,'5. Registrere Transaksjoner'!$B$8:$B$1006))</f>
        <v>0</v>
      </c>
      <c r="E875" s="72" t="str">
        <f>IFERROR(INDEX(Kontoplan!$E$6:$E$1048576,MATCH(B875,Kontoplan!$D$6:$D$125,0)),"")</f>
        <v/>
      </c>
      <c r="F875" s="308">
        <f>INDEX('5. Registrere Transaksjoner'!$E$8:$E$1006,MATCH('Underlag HB'!A875,'5. Registrere Transaksjoner'!$B$8:$B$1006,0))</f>
        <v>0</v>
      </c>
      <c r="G875" s="72">
        <f>INDEX('5. Registrere Transaksjoner'!$F$8:$F$1006,MATCH('Underlag HB'!A875,'5. Registrere Transaksjoner'!$B$8:$B$1006,0))</f>
        <v>0</v>
      </c>
      <c r="H875" s="309" t="str">
        <f t="shared" si="13"/>
        <v/>
      </c>
      <c r="I875" s="310">
        <f>INDEX('5. Registrere Transaksjoner'!$H$8:$H$1006,MATCH('Underlag HB'!A875,'5. Registrere Transaksjoner'!$B$8:$B$1006,0))</f>
        <v>0</v>
      </c>
      <c r="J875" s="72"/>
      <c r="K875" s="72"/>
    </row>
    <row r="876" spans="1:11" x14ac:dyDescent="0.25">
      <c r="A876" s="116">
        <f>'5. Registrere Transaksjoner'!B882</f>
        <v>875</v>
      </c>
      <c r="B876" s="72">
        <f>INDEX('5. Registrere Transaksjoner'!$I$8:$I$1006,MATCH('Underlag HB'!A876,'5. Registrere Transaksjoner'!$B$8:$B$1006))</f>
        <v>0</v>
      </c>
      <c r="C876" s="72">
        <f>INDEX('5. Registrere Transaksjoner'!$Q$8:$Q$1006,MATCH('Underlag HB'!A876,'5. Registrere Transaksjoner'!$B$8:$B$1006))</f>
        <v>0</v>
      </c>
      <c r="D876" s="307">
        <f>INDEX('5. Registrere Transaksjoner'!$D$8:$D$1006,MATCH('Underlag HB'!A876,'5. Registrere Transaksjoner'!$B$8:$B$1006))</f>
        <v>0</v>
      </c>
      <c r="E876" s="72" t="str">
        <f>IFERROR(INDEX(Kontoplan!$E$6:$E$1048576,MATCH(B876,Kontoplan!$D$6:$D$125,0)),"")</f>
        <v/>
      </c>
      <c r="F876" s="308">
        <f>INDEX('5. Registrere Transaksjoner'!$E$8:$E$1006,MATCH('Underlag HB'!A876,'5. Registrere Transaksjoner'!$B$8:$B$1006,0))</f>
        <v>0</v>
      </c>
      <c r="G876" s="72">
        <f>INDEX('5. Registrere Transaksjoner'!$F$8:$F$1006,MATCH('Underlag HB'!A876,'5. Registrere Transaksjoner'!$B$8:$B$1006,0))</f>
        <v>0</v>
      </c>
      <c r="H876" s="309" t="str">
        <f t="shared" si="13"/>
        <v/>
      </c>
      <c r="I876" s="310">
        <f>INDEX('5. Registrere Transaksjoner'!$H$8:$H$1006,MATCH('Underlag HB'!A876,'5. Registrere Transaksjoner'!$B$8:$B$1006,0))</f>
        <v>0</v>
      </c>
      <c r="J876" s="72"/>
      <c r="K876" s="72"/>
    </row>
    <row r="877" spans="1:11" x14ac:dyDescent="0.25">
      <c r="A877" s="116">
        <f>'5. Registrere Transaksjoner'!B883</f>
        <v>876</v>
      </c>
      <c r="B877" s="72">
        <f>INDEX('5. Registrere Transaksjoner'!$I$8:$I$1006,MATCH('Underlag HB'!A877,'5. Registrere Transaksjoner'!$B$8:$B$1006))</f>
        <v>0</v>
      </c>
      <c r="C877" s="72">
        <f>INDEX('5. Registrere Transaksjoner'!$Q$8:$Q$1006,MATCH('Underlag HB'!A877,'5. Registrere Transaksjoner'!$B$8:$B$1006))</f>
        <v>0</v>
      </c>
      <c r="D877" s="307">
        <f>INDEX('5. Registrere Transaksjoner'!$D$8:$D$1006,MATCH('Underlag HB'!A877,'5. Registrere Transaksjoner'!$B$8:$B$1006))</f>
        <v>0</v>
      </c>
      <c r="E877" s="72" t="str">
        <f>IFERROR(INDEX(Kontoplan!$E$6:$E$1048576,MATCH(B877,Kontoplan!$D$6:$D$125,0)),"")</f>
        <v/>
      </c>
      <c r="F877" s="308">
        <f>INDEX('5. Registrere Transaksjoner'!$E$8:$E$1006,MATCH('Underlag HB'!A877,'5. Registrere Transaksjoner'!$B$8:$B$1006,0))</f>
        <v>0</v>
      </c>
      <c r="G877" s="72">
        <f>INDEX('5. Registrere Transaksjoner'!$F$8:$F$1006,MATCH('Underlag HB'!A877,'5. Registrere Transaksjoner'!$B$8:$B$1006,0))</f>
        <v>0</v>
      </c>
      <c r="H877" s="309" t="str">
        <f t="shared" si="13"/>
        <v/>
      </c>
      <c r="I877" s="310">
        <f>INDEX('5. Registrere Transaksjoner'!$H$8:$H$1006,MATCH('Underlag HB'!A877,'5. Registrere Transaksjoner'!$B$8:$B$1006,0))</f>
        <v>0</v>
      </c>
      <c r="J877" s="72"/>
      <c r="K877" s="72"/>
    </row>
    <row r="878" spans="1:11" x14ac:dyDescent="0.25">
      <c r="A878" s="116">
        <f>'5. Registrere Transaksjoner'!B884</f>
        <v>877</v>
      </c>
      <c r="B878" s="72">
        <f>INDEX('5. Registrere Transaksjoner'!$I$8:$I$1006,MATCH('Underlag HB'!A878,'5. Registrere Transaksjoner'!$B$8:$B$1006))</f>
        <v>0</v>
      </c>
      <c r="C878" s="72">
        <f>INDEX('5. Registrere Transaksjoner'!$Q$8:$Q$1006,MATCH('Underlag HB'!A878,'5. Registrere Transaksjoner'!$B$8:$B$1006))</f>
        <v>0</v>
      </c>
      <c r="D878" s="307">
        <f>INDEX('5. Registrere Transaksjoner'!$D$8:$D$1006,MATCH('Underlag HB'!A878,'5. Registrere Transaksjoner'!$B$8:$B$1006))</f>
        <v>0</v>
      </c>
      <c r="E878" s="72" t="str">
        <f>IFERROR(INDEX(Kontoplan!$E$6:$E$1048576,MATCH(B878,Kontoplan!$D$6:$D$125,0)),"")</f>
        <v/>
      </c>
      <c r="F878" s="308">
        <f>INDEX('5. Registrere Transaksjoner'!$E$8:$E$1006,MATCH('Underlag HB'!A878,'5. Registrere Transaksjoner'!$B$8:$B$1006,0))</f>
        <v>0</v>
      </c>
      <c r="G878" s="72">
        <f>INDEX('5. Registrere Transaksjoner'!$F$8:$F$1006,MATCH('Underlag HB'!A878,'5. Registrere Transaksjoner'!$B$8:$B$1006,0))</f>
        <v>0</v>
      </c>
      <c r="H878" s="309" t="str">
        <f t="shared" si="13"/>
        <v/>
      </c>
      <c r="I878" s="310">
        <f>INDEX('5. Registrere Transaksjoner'!$H$8:$H$1006,MATCH('Underlag HB'!A878,'5. Registrere Transaksjoner'!$B$8:$B$1006,0))</f>
        <v>0</v>
      </c>
      <c r="J878" s="72"/>
      <c r="K878" s="72"/>
    </row>
    <row r="879" spans="1:11" x14ac:dyDescent="0.25">
      <c r="A879" s="116">
        <f>'5. Registrere Transaksjoner'!B885</f>
        <v>878</v>
      </c>
      <c r="B879" s="72">
        <f>INDEX('5. Registrere Transaksjoner'!$I$8:$I$1006,MATCH('Underlag HB'!A879,'5. Registrere Transaksjoner'!$B$8:$B$1006))</f>
        <v>0</v>
      </c>
      <c r="C879" s="72">
        <f>INDEX('5. Registrere Transaksjoner'!$Q$8:$Q$1006,MATCH('Underlag HB'!A879,'5. Registrere Transaksjoner'!$B$8:$B$1006))</f>
        <v>0</v>
      </c>
      <c r="D879" s="307">
        <f>INDEX('5. Registrere Transaksjoner'!$D$8:$D$1006,MATCH('Underlag HB'!A879,'5. Registrere Transaksjoner'!$B$8:$B$1006))</f>
        <v>0</v>
      </c>
      <c r="E879" s="72" t="str">
        <f>IFERROR(INDEX(Kontoplan!$E$6:$E$1048576,MATCH(B879,Kontoplan!$D$6:$D$125,0)),"")</f>
        <v/>
      </c>
      <c r="F879" s="308">
        <f>INDEX('5. Registrere Transaksjoner'!$E$8:$E$1006,MATCH('Underlag HB'!A879,'5. Registrere Transaksjoner'!$B$8:$B$1006,0))</f>
        <v>0</v>
      </c>
      <c r="G879" s="72">
        <f>INDEX('5. Registrere Transaksjoner'!$F$8:$F$1006,MATCH('Underlag HB'!A879,'5. Registrere Transaksjoner'!$B$8:$B$1006,0))</f>
        <v>0</v>
      </c>
      <c r="H879" s="309" t="str">
        <f t="shared" si="13"/>
        <v/>
      </c>
      <c r="I879" s="310">
        <f>INDEX('5. Registrere Transaksjoner'!$H$8:$H$1006,MATCH('Underlag HB'!A879,'5. Registrere Transaksjoner'!$B$8:$B$1006,0))</f>
        <v>0</v>
      </c>
      <c r="J879" s="72"/>
      <c r="K879" s="72"/>
    </row>
    <row r="880" spans="1:11" x14ac:dyDescent="0.25">
      <c r="A880" s="116">
        <f>'5. Registrere Transaksjoner'!B886</f>
        <v>879</v>
      </c>
      <c r="B880" s="72">
        <f>INDEX('5. Registrere Transaksjoner'!$I$8:$I$1006,MATCH('Underlag HB'!A880,'5. Registrere Transaksjoner'!$B$8:$B$1006))</f>
        <v>0</v>
      </c>
      <c r="C880" s="72">
        <f>INDEX('5. Registrere Transaksjoner'!$Q$8:$Q$1006,MATCH('Underlag HB'!A880,'5. Registrere Transaksjoner'!$B$8:$B$1006))</f>
        <v>0</v>
      </c>
      <c r="D880" s="307">
        <f>INDEX('5. Registrere Transaksjoner'!$D$8:$D$1006,MATCH('Underlag HB'!A880,'5. Registrere Transaksjoner'!$B$8:$B$1006))</f>
        <v>0</v>
      </c>
      <c r="E880" s="72" t="str">
        <f>IFERROR(INDEX(Kontoplan!$E$6:$E$1048576,MATCH(B880,Kontoplan!$D$6:$D$125,0)),"")</f>
        <v/>
      </c>
      <c r="F880" s="308">
        <f>INDEX('5. Registrere Transaksjoner'!$E$8:$E$1006,MATCH('Underlag HB'!A880,'5. Registrere Transaksjoner'!$B$8:$B$1006,0))</f>
        <v>0</v>
      </c>
      <c r="G880" s="72">
        <f>INDEX('5. Registrere Transaksjoner'!$F$8:$F$1006,MATCH('Underlag HB'!A880,'5. Registrere Transaksjoner'!$B$8:$B$1006,0))</f>
        <v>0</v>
      </c>
      <c r="H880" s="309" t="str">
        <f t="shared" si="13"/>
        <v/>
      </c>
      <c r="I880" s="310">
        <f>INDEX('5. Registrere Transaksjoner'!$H$8:$H$1006,MATCH('Underlag HB'!A880,'5. Registrere Transaksjoner'!$B$8:$B$1006,0))</f>
        <v>0</v>
      </c>
      <c r="J880" s="72"/>
      <c r="K880" s="72"/>
    </row>
    <row r="881" spans="1:11" x14ac:dyDescent="0.25">
      <c r="A881" s="116">
        <f>'5. Registrere Transaksjoner'!B887</f>
        <v>880</v>
      </c>
      <c r="B881" s="72">
        <f>INDEX('5. Registrere Transaksjoner'!$I$8:$I$1006,MATCH('Underlag HB'!A881,'5. Registrere Transaksjoner'!$B$8:$B$1006))</f>
        <v>0</v>
      </c>
      <c r="C881" s="72">
        <f>INDEX('5. Registrere Transaksjoner'!$Q$8:$Q$1006,MATCH('Underlag HB'!A881,'5. Registrere Transaksjoner'!$B$8:$B$1006))</f>
        <v>0</v>
      </c>
      <c r="D881" s="307">
        <f>INDEX('5. Registrere Transaksjoner'!$D$8:$D$1006,MATCH('Underlag HB'!A881,'5. Registrere Transaksjoner'!$B$8:$B$1006))</f>
        <v>0</v>
      </c>
      <c r="E881" s="72" t="str">
        <f>IFERROR(INDEX(Kontoplan!$E$6:$E$1048576,MATCH(B881,Kontoplan!$D$6:$D$125,0)),"")</f>
        <v/>
      </c>
      <c r="F881" s="308">
        <f>INDEX('5. Registrere Transaksjoner'!$E$8:$E$1006,MATCH('Underlag HB'!A881,'5. Registrere Transaksjoner'!$B$8:$B$1006,0))</f>
        <v>0</v>
      </c>
      <c r="G881" s="72">
        <f>INDEX('5. Registrere Transaksjoner'!$F$8:$F$1006,MATCH('Underlag HB'!A881,'5. Registrere Transaksjoner'!$B$8:$B$1006,0))</f>
        <v>0</v>
      </c>
      <c r="H881" s="309" t="str">
        <f t="shared" si="13"/>
        <v/>
      </c>
      <c r="I881" s="310">
        <f>INDEX('5. Registrere Transaksjoner'!$H$8:$H$1006,MATCH('Underlag HB'!A881,'5. Registrere Transaksjoner'!$B$8:$B$1006,0))</f>
        <v>0</v>
      </c>
      <c r="J881" s="72"/>
      <c r="K881" s="72"/>
    </row>
    <row r="882" spans="1:11" x14ac:dyDescent="0.25">
      <c r="A882" s="116">
        <f>'5. Registrere Transaksjoner'!B888</f>
        <v>881</v>
      </c>
      <c r="B882" s="72">
        <f>INDEX('5. Registrere Transaksjoner'!$I$8:$I$1006,MATCH('Underlag HB'!A882,'5. Registrere Transaksjoner'!$B$8:$B$1006))</f>
        <v>0</v>
      </c>
      <c r="C882" s="72">
        <f>INDEX('5. Registrere Transaksjoner'!$Q$8:$Q$1006,MATCH('Underlag HB'!A882,'5. Registrere Transaksjoner'!$B$8:$B$1006))</f>
        <v>0</v>
      </c>
      <c r="D882" s="307">
        <f>INDEX('5. Registrere Transaksjoner'!$D$8:$D$1006,MATCH('Underlag HB'!A882,'5. Registrere Transaksjoner'!$B$8:$B$1006))</f>
        <v>0</v>
      </c>
      <c r="E882" s="72" t="str">
        <f>IFERROR(INDEX(Kontoplan!$E$6:$E$1048576,MATCH(B882,Kontoplan!$D$6:$D$125,0)),"")</f>
        <v/>
      </c>
      <c r="F882" s="308">
        <f>INDEX('5. Registrere Transaksjoner'!$E$8:$E$1006,MATCH('Underlag HB'!A882,'5. Registrere Transaksjoner'!$B$8:$B$1006,0))</f>
        <v>0</v>
      </c>
      <c r="G882" s="72">
        <f>INDEX('5. Registrere Transaksjoner'!$F$8:$F$1006,MATCH('Underlag HB'!A882,'5. Registrere Transaksjoner'!$B$8:$B$1006,0))</f>
        <v>0</v>
      </c>
      <c r="H882" s="309" t="str">
        <f t="shared" si="13"/>
        <v/>
      </c>
      <c r="I882" s="310">
        <f>INDEX('5. Registrere Transaksjoner'!$H$8:$H$1006,MATCH('Underlag HB'!A882,'5. Registrere Transaksjoner'!$B$8:$B$1006,0))</f>
        <v>0</v>
      </c>
      <c r="J882" s="72"/>
      <c r="K882" s="72"/>
    </row>
    <row r="883" spans="1:11" x14ac:dyDescent="0.25">
      <c r="A883" s="116">
        <f>'5. Registrere Transaksjoner'!B889</f>
        <v>882</v>
      </c>
      <c r="B883" s="72">
        <f>INDEX('5. Registrere Transaksjoner'!$I$8:$I$1006,MATCH('Underlag HB'!A883,'5. Registrere Transaksjoner'!$B$8:$B$1006))</f>
        <v>0</v>
      </c>
      <c r="C883" s="72">
        <f>INDEX('5. Registrere Transaksjoner'!$Q$8:$Q$1006,MATCH('Underlag HB'!A883,'5. Registrere Transaksjoner'!$B$8:$B$1006))</f>
        <v>0</v>
      </c>
      <c r="D883" s="307">
        <f>INDEX('5. Registrere Transaksjoner'!$D$8:$D$1006,MATCH('Underlag HB'!A883,'5. Registrere Transaksjoner'!$B$8:$B$1006))</f>
        <v>0</v>
      </c>
      <c r="E883" s="72" t="str">
        <f>IFERROR(INDEX(Kontoplan!$E$6:$E$1048576,MATCH(B883,Kontoplan!$D$6:$D$125,0)),"")</f>
        <v/>
      </c>
      <c r="F883" s="308">
        <f>INDEX('5. Registrere Transaksjoner'!$E$8:$E$1006,MATCH('Underlag HB'!A883,'5. Registrere Transaksjoner'!$B$8:$B$1006,0))</f>
        <v>0</v>
      </c>
      <c r="G883" s="72">
        <f>INDEX('5. Registrere Transaksjoner'!$F$8:$F$1006,MATCH('Underlag HB'!A883,'5. Registrere Transaksjoner'!$B$8:$B$1006,0))</f>
        <v>0</v>
      </c>
      <c r="H883" s="309" t="str">
        <f t="shared" si="13"/>
        <v/>
      </c>
      <c r="I883" s="310">
        <f>INDEX('5. Registrere Transaksjoner'!$H$8:$H$1006,MATCH('Underlag HB'!A883,'5. Registrere Transaksjoner'!$B$8:$B$1006,0))</f>
        <v>0</v>
      </c>
      <c r="J883" s="72"/>
      <c r="K883" s="72"/>
    </row>
    <row r="884" spans="1:11" x14ac:dyDescent="0.25">
      <c r="A884" s="116">
        <f>'5. Registrere Transaksjoner'!B890</f>
        <v>883</v>
      </c>
      <c r="B884" s="72">
        <f>INDEX('5. Registrere Transaksjoner'!$I$8:$I$1006,MATCH('Underlag HB'!A884,'5. Registrere Transaksjoner'!$B$8:$B$1006))</f>
        <v>0</v>
      </c>
      <c r="C884" s="72">
        <f>INDEX('5. Registrere Transaksjoner'!$Q$8:$Q$1006,MATCH('Underlag HB'!A884,'5. Registrere Transaksjoner'!$B$8:$B$1006))</f>
        <v>0</v>
      </c>
      <c r="D884" s="307">
        <f>INDEX('5. Registrere Transaksjoner'!$D$8:$D$1006,MATCH('Underlag HB'!A884,'5. Registrere Transaksjoner'!$B$8:$B$1006))</f>
        <v>0</v>
      </c>
      <c r="E884" s="72" t="str">
        <f>IFERROR(INDEX(Kontoplan!$E$6:$E$1048576,MATCH(B884,Kontoplan!$D$6:$D$125,0)),"")</f>
        <v/>
      </c>
      <c r="F884" s="308">
        <f>INDEX('5. Registrere Transaksjoner'!$E$8:$E$1006,MATCH('Underlag HB'!A884,'5. Registrere Transaksjoner'!$B$8:$B$1006,0))</f>
        <v>0</v>
      </c>
      <c r="G884" s="72">
        <f>INDEX('5. Registrere Transaksjoner'!$F$8:$F$1006,MATCH('Underlag HB'!A884,'5. Registrere Transaksjoner'!$B$8:$B$1006,0))</f>
        <v>0</v>
      </c>
      <c r="H884" s="309" t="str">
        <f t="shared" si="13"/>
        <v/>
      </c>
      <c r="I884" s="310">
        <f>INDEX('5. Registrere Transaksjoner'!$H$8:$H$1006,MATCH('Underlag HB'!A884,'5. Registrere Transaksjoner'!$B$8:$B$1006,0))</f>
        <v>0</v>
      </c>
      <c r="J884" s="72"/>
      <c r="K884" s="72"/>
    </row>
    <row r="885" spans="1:11" x14ac:dyDescent="0.25">
      <c r="A885" s="116">
        <f>'5. Registrere Transaksjoner'!B891</f>
        <v>884</v>
      </c>
      <c r="B885" s="72">
        <f>INDEX('5. Registrere Transaksjoner'!$I$8:$I$1006,MATCH('Underlag HB'!A885,'5. Registrere Transaksjoner'!$B$8:$B$1006))</f>
        <v>0</v>
      </c>
      <c r="C885" s="72">
        <f>INDEX('5. Registrere Transaksjoner'!$Q$8:$Q$1006,MATCH('Underlag HB'!A885,'5. Registrere Transaksjoner'!$B$8:$B$1006))</f>
        <v>0</v>
      </c>
      <c r="D885" s="307">
        <f>INDEX('5. Registrere Transaksjoner'!$D$8:$D$1006,MATCH('Underlag HB'!A885,'5. Registrere Transaksjoner'!$B$8:$B$1006))</f>
        <v>0</v>
      </c>
      <c r="E885" s="72" t="str">
        <f>IFERROR(INDEX(Kontoplan!$E$6:$E$1048576,MATCH(B885,Kontoplan!$D$6:$D$125,0)),"")</f>
        <v/>
      </c>
      <c r="F885" s="308">
        <f>INDEX('5. Registrere Transaksjoner'!$E$8:$E$1006,MATCH('Underlag HB'!A885,'5. Registrere Transaksjoner'!$B$8:$B$1006,0))</f>
        <v>0</v>
      </c>
      <c r="G885" s="72">
        <f>INDEX('5. Registrere Transaksjoner'!$F$8:$F$1006,MATCH('Underlag HB'!A885,'5. Registrere Transaksjoner'!$B$8:$B$1006,0))</f>
        <v>0</v>
      </c>
      <c r="H885" s="309" t="str">
        <f t="shared" si="13"/>
        <v/>
      </c>
      <c r="I885" s="310">
        <f>INDEX('5. Registrere Transaksjoner'!$H$8:$H$1006,MATCH('Underlag HB'!A885,'5. Registrere Transaksjoner'!$B$8:$B$1006,0))</f>
        <v>0</v>
      </c>
      <c r="J885" s="72"/>
      <c r="K885" s="72"/>
    </row>
    <row r="886" spans="1:11" x14ac:dyDescent="0.25">
      <c r="A886" s="116">
        <f>'5. Registrere Transaksjoner'!B892</f>
        <v>885</v>
      </c>
      <c r="B886" s="72">
        <f>INDEX('5. Registrere Transaksjoner'!$I$8:$I$1006,MATCH('Underlag HB'!A886,'5. Registrere Transaksjoner'!$B$8:$B$1006))</f>
        <v>0</v>
      </c>
      <c r="C886" s="72">
        <f>INDEX('5. Registrere Transaksjoner'!$Q$8:$Q$1006,MATCH('Underlag HB'!A886,'5. Registrere Transaksjoner'!$B$8:$B$1006))</f>
        <v>0</v>
      </c>
      <c r="D886" s="307">
        <f>INDEX('5. Registrere Transaksjoner'!$D$8:$D$1006,MATCH('Underlag HB'!A886,'5. Registrere Transaksjoner'!$B$8:$B$1006))</f>
        <v>0</v>
      </c>
      <c r="E886" s="72" t="str">
        <f>IFERROR(INDEX(Kontoplan!$E$6:$E$1048576,MATCH(B886,Kontoplan!$D$6:$D$125,0)),"")</f>
        <v/>
      </c>
      <c r="F886" s="308">
        <f>INDEX('5. Registrere Transaksjoner'!$E$8:$E$1006,MATCH('Underlag HB'!A886,'5. Registrere Transaksjoner'!$B$8:$B$1006,0))</f>
        <v>0</v>
      </c>
      <c r="G886" s="72">
        <f>INDEX('5. Registrere Transaksjoner'!$F$8:$F$1006,MATCH('Underlag HB'!A886,'5. Registrere Transaksjoner'!$B$8:$B$1006,0))</f>
        <v>0</v>
      </c>
      <c r="H886" s="309" t="str">
        <f t="shared" si="13"/>
        <v/>
      </c>
      <c r="I886" s="310">
        <f>INDEX('5. Registrere Transaksjoner'!$H$8:$H$1006,MATCH('Underlag HB'!A886,'5. Registrere Transaksjoner'!$B$8:$B$1006,0))</f>
        <v>0</v>
      </c>
      <c r="J886" s="72"/>
      <c r="K886" s="72"/>
    </row>
    <row r="887" spans="1:11" x14ac:dyDescent="0.25">
      <c r="A887" s="116">
        <f>'5. Registrere Transaksjoner'!B893</f>
        <v>886</v>
      </c>
      <c r="B887" s="72">
        <f>INDEX('5. Registrere Transaksjoner'!$I$8:$I$1006,MATCH('Underlag HB'!A887,'5. Registrere Transaksjoner'!$B$8:$B$1006))</f>
        <v>0</v>
      </c>
      <c r="C887" s="72">
        <f>INDEX('5. Registrere Transaksjoner'!$Q$8:$Q$1006,MATCH('Underlag HB'!A887,'5. Registrere Transaksjoner'!$B$8:$B$1006))</f>
        <v>0</v>
      </c>
      <c r="D887" s="307">
        <f>INDEX('5. Registrere Transaksjoner'!$D$8:$D$1006,MATCH('Underlag HB'!A887,'5. Registrere Transaksjoner'!$B$8:$B$1006))</f>
        <v>0</v>
      </c>
      <c r="E887" s="72" t="str">
        <f>IFERROR(INDEX(Kontoplan!$E$6:$E$1048576,MATCH(B887,Kontoplan!$D$6:$D$125,0)),"")</f>
        <v/>
      </c>
      <c r="F887" s="308">
        <f>INDEX('5. Registrere Transaksjoner'!$E$8:$E$1006,MATCH('Underlag HB'!A887,'5. Registrere Transaksjoner'!$B$8:$B$1006,0))</f>
        <v>0</v>
      </c>
      <c r="G887" s="72">
        <f>INDEX('5. Registrere Transaksjoner'!$F$8:$F$1006,MATCH('Underlag HB'!A887,'5. Registrere Transaksjoner'!$B$8:$B$1006,0))</f>
        <v>0</v>
      </c>
      <c r="H887" s="309" t="str">
        <f t="shared" si="13"/>
        <v/>
      </c>
      <c r="I887" s="310">
        <f>INDEX('5. Registrere Transaksjoner'!$H$8:$H$1006,MATCH('Underlag HB'!A887,'5. Registrere Transaksjoner'!$B$8:$B$1006,0))</f>
        <v>0</v>
      </c>
      <c r="J887" s="72"/>
      <c r="K887" s="72"/>
    </row>
    <row r="888" spans="1:11" x14ac:dyDescent="0.25">
      <c r="A888" s="116">
        <f>'5. Registrere Transaksjoner'!B894</f>
        <v>887</v>
      </c>
      <c r="B888" s="72">
        <f>INDEX('5. Registrere Transaksjoner'!$I$8:$I$1006,MATCH('Underlag HB'!A888,'5. Registrere Transaksjoner'!$B$8:$B$1006))</f>
        <v>0</v>
      </c>
      <c r="C888" s="72">
        <f>INDEX('5. Registrere Transaksjoner'!$Q$8:$Q$1006,MATCH('Underlag HB'!A888,'5. Registrere Transaksjoner'!$B$8:$B$1006))</f>
        <v>0</v>
      </c>
      <c r="D888" s="307">
        <f>INDEX('5. Registrere Transaksjoner'!$D$8:$D$1006,MATCH('Underlag HB'!A888,'5. Registrere Transaksjoner'!$B$8:$B$1006))</f>
        <v>0</v>
      </c>
      <c r="E888" s="72" t="str">
        <f>IFERROR(INDEX(Kontoplan!$E$6:$E$1048576,MATCH(B888,Kontoplan!$D$6:$D$125,0)),"")</f>
        <v/>
      </c>
      <c r="F888" s="308">
        <f>INDEX('5. Registrere Transaksjoner'!$E$8:$E$1006,MATCH('Underlag HB'!A888,'5. Registrere Transaksjoner'!$B$8:$B$1006,0))</f>
        <v>0</v>
      </c>
      <c r="G888" s="72">
        <f>INDEX('5. Registrere Transaksjoner'!$F$8:$F$1006,MATCH('Underlag HB'!A888,'5. Registrere Transaksjoner'!$B$8:$B$1006,0))</f>
        <v>0</v>
      </c>
      <c r="H888" s="309" t="str">
        <f t="shared" si="13"/>
        <v/>
      </c>
      <c r="I888" s="310">
        <f>INDEX('5. Registrere Transaksjoner'!$H$8:$H$1006,MATCH('Underlag HB'!A888,'5. Registrere Transaksjoner'!$B$8:$B$1006,0))</f>
        <v>0</v>
      </c>
      <c r="J888" s="72"/>
      <c r="K888" s="72"/>
    </row>
    <row r="889" spans="1:11" x14ac:dyDescent="0.25">
      <c r="A889" s="116">
        <f>'5. Registrere Transaksjoner'!B895</f>
        <v>888</v>
      </c>
      <c r="B889" s="72">
        <f>INDEX('5. Registrere Transaksjoner'!$I$8:$I$1006,MATCH('Underlag HB'!A889,'5. Registrere Transaksjoner'!$B$8:$B$1006))</f>
        <v>0</v>
      </c>
      <c r="C889" s="72">
        <f>INDEX('5. Registrere Transaksjoner'!$Q$8:$Q$1006,MATCH('Underlag HB'!A889,'5. Registrere Transaksjoner'!$B$8:$B$1006))</f>
        <v>0</v>
      </c>
      <c r="D889" s="307">
        <f>INDEX('5. Registrere Transaksjoner'!$D$8:$D$1006,MATCH('Underlag HB'!A889,'5. Registrere Transaksjoner'!$B$8:$B$1006))</f>
        <v>0</v>
      </c>
      <c r="E889" s="72" t="str">
        <f>IFERROR(INDEX(Kontoplan!$E$6:$E$1048576,MATCH(B889,Kontoplan!$D$6:$D$125,0)),"")</f>
        <v/>
      </c>
      <c r="F889" s="308">
        <f>INDEX('5. Registrere Transaksjoner'!$E$8:$E$1006,MATCH('Underlag HB'!A889,'5. Registrere Transaksjoner'!$B$8:$B$1006,0))</f>
        <v>0</v>
      </c>
      <c r="G889" s="72">
        <f>INDEX('5. Registrere Transaksjoner'!$F$8:$F$1006,MATCH('Underlag HB'!A889,'5. Registrere Transaksjoner'!$B$8:$B$1006,0))</f>
        <v>0</v>
      </c>
      <c r="H889" s="309" t="str">
        <f t="shared" si="13"/>
        <v/>
      </c>
      <c r="I889" s="310">
        <f>INDEX('5. Registrere Transaksjoner'!$H$8:$H$1006,MATCH('Underlag HB'!A889,'5. Registrere Transaksjoner'!$B$8:$B$1006,0))</f>
        <v>0</v>
      </c>
      <c r="J889" s="72"/>
      <c r="K889" s="72"/>
    </row>
    <row r="890" spans="1:11" x14ac:dyDescent="0.25">
      <c r="A890" s="116">
        <f>'5. Registrere Transaksjoner'!B896</f>
        <v>889</v>
      </c>
      <c r="B890" s="72">
        <f>INDEX('5. Registrere Transaksjoner'!$I$8:$I$1006,MATCH('Underlag HB'!A890,'5. Registrere Transaksjoner'!$B$8:$B$1006))</f>
        <v>0</v>
      </c>
      <c r="C890" s="72">
        <f>INDEX('5. Registrere Transaksjoner'!$Q$8:$Q$1006,MATCH('Underlag HB'!A890,'5. Registrere Transaksjoner'!$B$8:$B$1006))</f>
        <v>0</v>
      </c>
      <c r="D890" s="307">
        <f>INDEX('5. Registrere Transaksjoner'!$D$8:$D$1006,MATCH('Underlag HB'!A890,'5. Registrere Transaksjoner'!$B$8:$B$1006))</f>
        <v>0</v>
      </c>
      <c r="E890" s="72" t="str">
        <f>IFERROR(INDEX(Kontoplan!$E$6:$E$1048576,MATCH(B890,Kontoplan!$D$6:$D$125,0)),"")</f>
        <v/>
      </c>
      <c r="F890" s="308">
        <f>INDEX('5. Registrere Transaksjoner'!$E$8:$E$1006,MATCH('Underlag HB'!A890,'5. Registrere Transaksjoner'!$B$8:$B$1006,0))</f>
        <v>0</v>
      </c>
      <c r="G890" s="72">
        <f>INDEX('5. Registrere Transaksjoner'!$F$8:$F$1006,MATCH('Underlag HB'!A890,'5. Registrere Transaksjoner'!$B$8:$B$1006,0))</f>
        <v>0</v>
      </c>
      <c r="H890" s="309" t="str">
        <f t="shared" si="13"/>
        <v/>
      </c>
      <c r="I890" s="310">
        <f>INDEX('5. Registrere Transaksjoner'!$H$8:$H$1006,MATCH('Underlag HB'!A890,'5. Registrere Transaksjoner'!$B$8:$B$1006,0))</f>
        <v>0</v>
      </c>
      <c r="J890" s="72"/>
      <c r="K890" s="72"/>
    </row>
    <row r="891" spans="1:11" x14ac:dyDescent="0.25">
      <c r="A891" s="116">
        <f>'5. Registrere Transaksjoner'!B897</f>
        <v>890</v>
      </c>
      <c r="B891" s="72">
        <f>INDEX('5. Registrere Transaksjoner'!$I$8:$I$1006,MATCH('Underlag HB'!A891,'5. Registrere Transaksjoner'!$B$8:$B$1006))</f>
        <v>0</v>
      </c>
      <c r="C891" s="72">
        <f>INDEX('5. Registrere Transaksjoner'!$Q$8:$Q$1006,MATCH('Underlag HB'!A891,'5. Registrere Transaksjoner'!$B$8:$B$1006))</f>
        <v>0</v>
      </c>
      <c r="D891" s="307">
        <f>INDEX('5. Registrere Transaksjoner'!$D$8:$D$1006,MATCH('Underlag HB'!A891,'5. Registrere Transaksjoner'!$B$8:$B$1006))</f>
        <v>0</v>
      </c>
      <c r="E891" s="72" t="str">
        <f>IFERROR(INDEX(Kontoplan!$E$6:$E$1048576,MATCH(B891,Kontoplan!$D$6:$D$125,0)),"")</f>
        <v/>
      </c>
      <c r="F891" s="308">
        <f>INDEX('5. Registrere Transaksjoner'!$E$8:$E$1006,MATCH('Underlag HB'!A891,'5. Registrere Transaksjoner'!$B$8:$B$1006,0))</f>
        <v>0</v>
      </c>
      <c r="G891" s="72">
        <f>INDEX('5. Registrere Transaksjoner'!$F$8:$F$1006,MATCH('Underlag HB'!A891,'5. Registrere Transaksjoner'!$B$8:$B$1006,0))</f>
        <v>0</v>
      </c>
      <c r="H891" s="309" t="str">
        <f t="shared" si="13"/>
        <v/>
      </c>
      <c r="I891" s="310">
        <f>INDEX('5. Registrere Transaksjoner'!$H$8:$H$1006,MATCH('Underlag HB'!A891,'5. Registrere Transaksjoner'!$B$8:$B$1006,0))</f>
        <v>0</v>
      </c>
      <c r="J891" s="72"/>
      <c r="K891" s="72"/>
    </row>
    <row r="892" spans="1:11" x14ac:dyDescent="0.25">
      <c r="A892" s="116">
        <f>'5. Registrere Transaksjoner'!B898</f>
        <v>891</v>
      </c>
      <c r="B892" s="72">
        <f>INDEX('5. Registrere Transaksjoner'!$I$8:$I$1006,MATCH('Underlag HB'!A892,'5. Registrere Transaksjoner'!$B$8:$B$1006))</f>
        <v>0</v>
      </c>
      <c r="C892" s="72">
        <f>INDEX('5. Registrere Transaksjoner'!$Q$8:$Q$1006,MATCH('Underlag HB'!A892,'5. Registrere Transaksjoner'!$B$8:$B$1006))</f>
        <v>0</v>
      </c>
      <c r="D892" s="307">
        <f>INDEX('5. Registrere Transaksjoner'!$D$8:$D$1006,MATCH('Underlag HB'!A892,'5. Registrere Transaksjoner'!$B$8:$B$1006))</f>
        <v>0</v>
      </c>
      <c r="E892" s="72" t="str">
        <f>IFERROR(INDEX(Kontoplan!$E$6:$E$1048576,MATCH(B892,Kontoplan!$D$6:$D$125,0)),"")</f>
        <v/>
      </c>
      <c r="F892" s="308">
        <f>INDEX('5. Registrere Transaksjoner'!$E$8:$E$1006,MATCH('Underlag HB'!A892,'5. Registrere Transaksjoner'!$B$8:$B$1006,0))</f>
        <v>0</v>
      </c>
      <c r="G892" s="72">
        <f>INDEX('5. Registrere Transaksjoner'!$F$8:$F$1006,MATCH('Underlag HB'!A892,'5. Registrere Transaksjoner'!$B$8:$B$1006,0))</f>
        <v>0</v>
      </c>
      <c r="H892" s="309" t="str">
        <f t="shared" si="13"/>
        <v/>
      </c>
      <c r="I892" s="310">
        <f>INDEX('5. Registrere Transaksjoner'!$H$8:$H$1006,MATCH('Underlag HB'!A892,'5. Registrere Transaksjoner'!$B$8:$B$1006,0))</f>
        <v>0</v>
      </c>
      <c r="J892" s="72"/>
      <c r="K892" s="72"/>
    </row>
    <row r="893" spans="1:11" x14ac:dyDescent="0.25">
      <c r="A893" s="116">
        <f>'5. Registrere Transaksjoner'!B899</f>
        <v>892</v>
      </c>
      <c r="B893" s="72">
        <f>INDEX('5. Registrere Transaksjoner'!$I$8:$I$1006,MATCH('Underlag HB'!A893,'5. Registrere Transaksjoner'!$B$8:$B$1006))</f>
        <v>0</v>
      </c>
      <c r="C893" s="72">
        <f>INDEX('5. Registrere Transaksjoner'!$Q$8:$Q$1006,MATCH('Underlag HB'!A893,'5. Registrere Transaksjoner'!$B$8:$B$1006))</f>
        <v>0</v>
      </c>
      <c r="D893" s="307">
        <f>INDEX('5. Registrere Transaksjoner'!$D$8:$D$1006,MATCH('Underlag HB'!A893,'5. Registrere Transaksjoner'!$B$8:$B$1006))</f>
        <v>0</v>
      </c>
      <c r="E893" s="72" t="str">
        <f>IFERROR(INDEX(Kontoplan!$E$6:$E$1048576,MATCH(B893,Kontoplan!$D$6:$D$125,0)),"")</f>
        <v/>
      </c>
      <c r="F893" s="308">
        <f>INDEX('5. Registrere Transaksjoner'!$E$8:$E$1006,MATCH('Underlag HB'!A893,'5. Registrere Transaksjoner'!$B$8:$B$1006,0))</f>
        <v>0</v>
      </c>
      <c r="G893" s="72">
        <f>INDEX('5. Registrere Transaksjoner'!$F$8:$F$1006,MATCH('Underlag HB'!A893,'5. Registrere Transaksjoner'!$B$8:$B$1006,0))</f>
        <v>0</v>
      </c>
      <c r="H893" s="309" t="str">
        <f t="shared" si="13"/>
        <v/>
      </c>
      <c r="I893" s="310">
        <f>INDEX('5. Registrere Transaksjoner'!$H$8:$H$1006,MATCH('Underlag HB'!A893,'5. Registrere Transaksjoner'!$B$8:$B$1006,0))</f>
        <v>0</v>
      </c>
      <c r="J893" s="72"/>
      <c r="K893" s="72"/>
    </row>
    <row r="894" spans="1:11" x14ac:dyDescent="0.25">
      <c r="A894" s="116">
        <f>'5. Registrere Transaksjoner'!B900</f>
        <v>893</v>
      </c>
      <c r="B894" s="72">
        <f>INDEX('5. Registrere Transaksjoner'!$I$8:$I$1006,MATCH('Underlag HB'!A894,'5. Registrere Transaksjoner'!$B$8:$B$1006))</f>
        <v>0</v>
      </c>
      <c r="C894" s="72">
        <f>INDEX('5. Registrere Transaksjoner'!$Q$8:$Q$1006,MATCH('Underlag HB'!A894,'5. Registrere Transaksjoner'!$B$8:$B$1006))</f>
        <v>0</v>
      </c>
      <c r="D894" s="307">
        <f>INDEX('5. Registrere Transaksjoner'!$D$8:$D$1006,MATCH('Underlag HB'!A894,'5. Registrere Transaksjoner'!$B$8:$B$1006))</f>
        <v>0</v>
      </c>
      <c r="E894" s="72" t="str">
        <f>IFERROR(INDEX(Kontoplan!$E$6:$E$1048576,MATCH(B894,Kontoplan!$D$6:$D$125,0)),"")</f>
        <v/>
      </c>
      <c r="F894" s="308">
        <f>INDEX('5. Registrere Transaksjoner'!$E$8:$E$1006,MATCH('Underlag HB'!A894,'5. Registrere Transaksjoner'!$B$8:$B$1006,0))</f>
        <v>0</v>
      </c>
      <c r="G894" s="72">
        <f>INDEX('5. Registrere Transaksjoner'!$F$8:$F$1006,MATCH('Underlag HB'!A894,'5. Registrere Transaksjoner'!$B$8:$B$1006,0))</f>
        <v>0</v>
      </c>
      <c r="H894" s="309" t="str">
        <f t="shared" si="13"/>
        <v/>
      </c>
      <c r="I894" s="310">
        <f>INDEX('5. Registrere Transaksjoner'!$H$8:$H$1006,MATCH('Underlag HB'!A894,'5. Registrere Transaksjoner'!$B$8:$B$1006,0))</f>
        <v>0</v>
      </c>
      <c r="J894" s="72"/>
      <c r="K894" s="72"/>
    </row>
    <row r="895" spans="1:11" x14ac:dyDescent="0.25">
      <c r="A895" s="116">
        <f>'5. Registrere Transaksjoner'!B901</f>
        <v>894</v>
      </c>
      <c r="B895" s="72">
        <f>INDEX('5. Registrere Transaksjoner'!$I$8:$I$1006,MATCH('Underlag HB'!A895,'5. Registrere Transaksjoner'!$B$8:$B$1006))</f>
        <v>0</v>
      </c>
      <c r="C895" s="72">
        <f>INDEX('5. Registrere Transaksjoner'!$Q$8:$Q$1006,MATCH('Underlag HB'!A895,'5. Registrere Transaksjoner'!$B$8:$B$1006))</f>
        <v>0</v>
      </c>
      <c r="D895" s="307">
        <f>INDEX('5. Registrere Transaksjoner'!$D$8:$D$1006,MATCH('Underlag HB'!A895,'5. Registrere Transaksjoner'!$B$8:$B$1006))</f>
        <v>0</v>
      </c>
      <c r="E895" s="72" t="str">
        <f>IFERROR(INDEX(Kontoplan!$E$6:$E$1048576,MATCH(B895,Kontoplan!$D$6:$D$125,0)),"")</f>
        <v/>
      </c>
      <c r="F895" s="308">
        <f>INDEX('5. Registrere Transaksjoner'!$E$8:$E$1006,MATCH('Underlag HB'!A895,'5. Registrere Transaksjoner'!$B$8:$B$1006,0))</f>
        <v>0</v>
      </c>
      <c r="G895" s="72">
        <f>INDEX('5. Registrere Transaksjoner'!$F$8:$F$1006,MATCH('Underlag HB'!A895,'5. Registrere Transaksjoner'!$B$8:$B$1006,0))</f>
        <v>0</v>
      </c>
      <c r="H895" s="309" t="str">
        <f t="shared" si="13"/>
        <v/>
      </c>
      <c r="I895" s="310">
        <f>INDEX('5. Registrere Transaksjoner'!$H$8:$H$1006,MATCH('Underlag HB'!A895,'5. Registrere Transaksjoner'!$B$8:$B$1006,0))</f>
        <v>0</v>
      </c>
      <c r="J895" s="72"/>
      <c r="K895" s="72"/>
    </row>
    <row r="896" spans="1:11" x14ac:dyDescent="0.25">
      <c r="A896" s="116">
        <f>'5. Registrere Transaksjoner'!B902</f>
        <v>895</v>
      </c>
      <c r="B896" s="72">
        <f>INDEX('5. Registrere Transaksjoner'!$I$8:$I$1006,MATCH('Underlag HB'!A896,'5. Registrere Transaksjoner'!$B$8:$B$1006))</f>
        <v>0</v>
      </c>
      <c r="C896" s="72">
        <f>INDEX('5. Registrere Transaksjoner'!$Q$8:$Q$1006,MATCH('Underlag HB'!A896,'5. Registrere Transaksjoner'!$B$8:$B$1006))</f>
        <v>0</v>
      </c>
      <c r="D896" s="307">
        <f>INDEX('5. Registrere Transaksjoner'!$D$8:$D$1006,MATCH('Underlag HB'!A896,'5. Registrere Transaksjoner'!$B$8:$B$1006))</f>
        <v>0</v>
      </c>
      <c r="E896" s="72" t="str">
        <f>IFERROR(INDEX(Kontoplan!$E$6:$E$1048576,MATCH(B896,Kontoplan!$D$6:$D$125,0)),"")</f>
        <v/>
      </c>
      <c r="F896" s="308">
        <f>INDEX('5. Registrere Transaksjoner'!$E$8:$E$1006,MATCH('Underlag HB'!A896,'5. Registrere Transaksjoner'!$B$8:$B$1006,0))</f>
        <v>0</v>
      </c>
      <c r="G896" s="72">
        <f>INDEX('5. Registrere Transaksjoner'!$F$8:$F$1006,MATCH('Underlag HB'!A896,'5. Registrere Transaksjoner'!$B$8:$B$1006,0))</f>
        <v>0</v>
      </c>
      <c r="H896" s="309" t="str">
        <f t="shared" si="13"/>
        <v/>
      </c>
      <c r="I896" s="310">
        <f>INDEX('5. Registrere Transaksjoner'!$H$8:$H$1006,MATCH('Underlag HB'!A896,'5. Registrere Transaksjoner'!$B$8:$B$1006,0))</f>
        <v>0</v>
      </c>
      <c r="J896" s="72"/>
      <c r="K896" s="72"/>
    </row>
    <row r="897" spans="1:11" x14ac:dyDescent="0.25">
      <c r="A897" s="116">
        <f>'5. Registrere Transaksjoner'!B903</f>
        <v>896</v>
      </c>
      <c r="B897" s="72">
        <f>INDEX('5. Registrere Transaksjoner'!$I$8:$I$1006,MATCH('Underlag HB'!A897,'5. Registrere Transaksjoner'!$B$8:$B$1006))</f>
        <v>0</v>
      </c>
      <c r="C897" s="72">
        <f>INDEX('5. Registrere Transaksjoner'!$Q$8:$Q$1006,MATCH('Underlag HB'!A897,'5. Registrere Transaksjoner'!$B$8:$B$1006))</f>
        <v>0</v>
      </c>
      <c r="D897" s="307">
        <f>INDEX('5. Registrere Transaksjoner'!$D$8:$D$1006,MATCH('Underlag HB'!A897,'5. Registrere Transaksjoner'!$B$8:$B$1006))</f>
        <v>0</v>
      </c>
      <c r="E897" s="72" t="str">
        <f>IFERROR(INDEX(Kontoplan!$E$6:$E$1048576,MATCH(B897,Kontoplan!$D$6:$D$125,0)),"")</f>
        <v/>
      </c>
      <c r="F897" s="308">
        <f>INDEX('5. Registrere Transaksjoner'!$E$8:$E$1006,MATCH('Underlag HB'!A897,'5. Registrere Transaksjoner'!$B$8:$B$1006,0))</f>
        <v>0</v>
      </c>
      <c r="G897" s="72">
        <f>INDEX('5. Registrere Transaksjoner'!$F$8:$F$1006,MATCH('Underlag HB'!A897,'5. Registrere Transaksjoner'!$B$8:$B$1006,0))</f>
        <v>0</v>
      </c>
      <c r="H897" s="309" t="str">
        <f t="shared" si="13"/>
        <v/>
      </c>
      <c r="I897" s="310">
        <f>INDEX('5. Registrere Transaksjoner'!$H$8:$H$1006,MATCH('Underlag HB'!A897,'5. Registrere Transaksjoner'!$B$8:$B$1006,0))</f>
        <v>0</v>
      </c>
      <c r="J897" s="72"/>
      <c r="K897" s="72"/>
    </row>
    <row r="898" spans="1:11" x14ac:dyDescent="0.25">
      <c r="A898" s="116">
        <f>'5. Registrere Transaksjoner'!B904</f>
        <v>897</v>
      </c>
      <c r="B898" s="72">
        <f>INDEX('5. Registrere Transaksjoner'!$I$8:$I$1006,MATCH('Underlag HB'!A898,'5. Registrere Transaksjoner'!$B$8:$B$1006))</f>
        <v>0</v>
      </c>
      <c r="C898" s="72">
        <f>INDEX('5. Registrere Transaksjoner'!$Q$8:$Q$1006,MATCH('Underlag HB'!A898,'5. Registrere Transaksjoner'!$B$8:$B$1006))</f>
        <v>0</v>
      </c>
      <c r="D898" s="307">
        <f>INDEX('5. Registrere Transaksjoner'!$D$8:$D$1006,MATCH('Underlag HB'!A898,'5. Registrere Transaksjoner'!$B$8:$B$1006))</f>
        <v>0</v>
      </c>
      <c r="E898" s="72" t="str">
        <f>IFERROR(INDEX(Kontoplan!$E$6:$E$1048576,MATCH(B898,Kontoplan!$D$6:$D$125,0)),"")</f>
        <v/>
      </c>
      <c r="F898" s="308">
        <f>INDEX('5. Registrere Transaksjoner'!$E$8:$E$1006,MATCH('Underlag HB'!A898,'5. Registrere Transaksjoner'!$B$8:$B$1006,0))</f>
        <v>0</v>
      </c>
      <c r="G898" s="72">
        <f>INDEX('5. Registrere Transaksjoner'!$F$8:$F$1006,MATCH('Underlag HB'!A898,'5. Registrere Transaksjoner'!$B$8:$B$1006,0))</f>
        <v>0</v>
      </c>
      <c r="H898" s="309" t="str">
        <f t="shared" si="13"/>
        <v/>
      </c>
      <c r="I898" s="310">
        <f>INDEX('5. Registrere Transaksjoner'!$H$8:$H$1006,MATCH('Underlag HB'!A898,'5. Registrere Transaksjoner'!$B$8:$B$1006,0))</f>
        <v>0</v>
      </c>
      <c r="J898" s="72"/>
      <c r="K898" s="72"/>
    </row>
    <row r="899" spans="1:11" x14ac:dyDescent="0.25">
      <c r="A899" s="116">
        <f>'5. Registrere Transaksjoner'!B905</f>
        <v>898</v>
      </c>
      <c r="B899" s="72">
        <f>INDEX('5. Registrere Transaksjoner'!$I$8:$I$1006,MATCH('Underlag HB'!A899,'5. Registrere Transaksjoner'!$B$8:$B$1006))</f>
        <v>0</v>
      </c>
      <c r="C899" s="72">
        <f>INDEX('5. Registrere Transaksjoner'!$Q$8:$Q$1006,MATCH('Underlag HB'!A899,'5. Registrere Transaksjoner'!$B$8:$B$1006))</f>
        <v>0</v>
      </c>
      <c r="D899" s="307">
        <f>INDEX('5. Registrere Transaksjoner'!$D$8:$D$1006,MATCH('Underlag HB'!A899,'5. Registrere Transaksjoner'!$B$8:$B$1006))</f>
        <v>0</v>
      </c>
      <c r="E899" s="72" t="str">
        <f>IFERROR(INDEX(Kontoplan!$E$6:$E$1048576,MATCH(B899,Kontoplan!$D$6:$D$125,0)),"")</f>
        <v/>
      </c>
      <c r="F899" s="308">
        <f>INDEX('5. Registrere Transaksjoner'!$E$8:$E$1006,MATCH('Underlag HB'!A899,'5. Registrere Transaksjoner'!$B$8:$B$1006,0))</f>
        <v>0</v>
      </c>
      <c r="G899" s="72">
        <f>INDEX('5. Registrere Transaksjoner'!$F$8:$F$1006,MATCH('Underlag HB'!A899,'5. Registrere Transaksjoner'!$B$8:$B$1006,0))</f>
        <v>0</v>
      </c>
      <c r="H899" s="309" t="str">
        <f t="shared" ref="H899:H962" si="14">IF(I899=0,"",I899)</f>
        <v/>
      </c>
      <c r="I899" s="310">
        <f>INDEX('5. Registrere Transaksjoner'!$H$8:$H$1006,MATCH('Underlag HB'!A899,'5. Registrere Transaksjoner'!$B$8:$B$1006,0))</f>
        <v>0</v>
      </c>
      <c r="J899" s="72"/>
      <c r="K899" s="72"/>
    </row>
    <row r="900" spans="1:11" x14ac:dyDescent="0.25">
      <c r="A900" s="116">
        <f>'5. Registrere Transaksjoner'!B906</f>
        <v>899</v>
      </c>
      <c r="B900" s="72">
        <f>INDEX('5. Registrere Transaksjoner'!$I$8:$I$1006,MATCH('Underlag HB'!A900,'5. Registrere Transaksjoner'!$B$8:$B$1006))</f>
        <v>0</v>
      </c>
      <c r="C900" s="72">
        <f>INDEX('5. Registrere Transaksjoner'!$Q$8:$Q$1006,MATCH('Underlag HB'!A900,'5. Registrere Transaksjoner'!$B$8:$B$1006))</f>
        <v>0</v>
      </c>
      <c r="D900" s="307">
        <f>INDEX('5. Registrere Transaksjoner'!$D$8:$D$1006,MATCH('Underlag HB'!A900,'5. Registrere Transaksjoner'!$B$8:$B$1006))</f>
        <v>0</v>
      </c>
      <c r="E900" s="72" t="str">
        <f>IFERROR(INDEX(Kontoplan!$E$6:$E$1048576,MATCH(B900,Kontoplan!$D$6:$D$125,0)),"")</f>
        <v/>
      </c>
      <c r="F900" s="308">
        <f>INDEX('5. Registrere Transaksjoner'!$E$8:$E$1006,MATCH('Underlag HB'!A900,'5. Registrere Transaksjoner'!$B$8:$B$1006,0))</f>
        <v>0</v>
      </c>
      <c r="G900" s="72">
        <f>INDEX('5. Registrere Transaksjoner'!$F$8:$F$1006,MATCH('Underlag HB'!A900,'5. Registrere Transaksjoner'!$B$8:$B$1006,0))</f>
        <v>0</v>
      </c>
      <c r="H900" s="309" t="str">
        <f t="shared" si="14"/>
        <v/>
      </c>
      <c r="I900" s="310">
        <f>INDEX('5. Registrere Transaksjoner'!$H$8:$H$1006,MATCH('Underlag HB'!A900,'5. Registrere Transaksjoner'!$B$8:$B$1006,0))</f>
        <v>0</v>
      </c>
      <c r="J900" s="72"/>
      <c r="K900" s="72"/>
    </row>
    <row r="901" spans="1:11" x14ac:dyDescent="0.25">
      <c r="A901" s="116">
        <f>'5. Registrere Transaksjoner'!B907</f>
        <v>900</v>
      </c>
      <c r="B901" s="72">
        <f>INDEX('5. Registrere Transaksjoner'!$I$8:$I$1006,MATCH('Underlag HB'!A901,'5. Registrere Transaksjoner'!$B$8:$B$1006))</f>
        <v>0</v>
      </c>
      <c r="C901" s="72">
        <f>INDEX('5. Registrere Transaksjoner'!$Q$8:$Q$1006,MATCH('Underlag HB'!A901,'5. Registrere Transaksjoner'!$B$8:$B$1006))</f>
        <v>0</v>
      </c>
      <c r="D901" s="307">
        <f>INDEX('5. Registrere Transaksjoner'!$D$8:$D$1006,MATCH('Underlag HB'!A901,'5. Registrere Transaksjoner'!$B$8:$B$1006))</f>
        <v>0</v>
      </c>
      <c r="E901" s="72" t="str">
        <f>IFERROR(INDEX(Kontoplan!$E$6:$E$1048576,MATCH(B901,Kontoplan!$D$6:$D$125,0)),"")</f>
        <v/>
      </c>
      <c r="F901" s="308">
        <f>INDEX('5. Registrere Transaksjoner'!$E$8:$E$1006,MATCH('Underlag HB'!A901,'5. Registrere Transaksjoner'!$B$8:$B$1006,0))</f>
        <v>0</v>
      </c>
      <c r="G901" s="72">
        <f>INDEX('5. Registrere Transaksjoner'!$F$8:$F$1006,MATCH('Underlag HB'!A901,'5. Registrere Transaksjoner'!$B$8:$B$1006,0))</f>
        <v>0</v>
      </c>
      <c r="H901" s="309" t="str">
        <f t="shared" si="14"/>
        <v/>
      </c>
      <c r="I901" s="310">
        <f>INDEX('5. Registrere Transaksjoner'!$H$8:$H$1006,MATCH('Underlag HB'!A901,'5. Registrere Transaksjoner'!$B$8:$B$1006,0))</f>
        <v>0</v>
      </c>
      <c r="J901" s="72"/>
      <c r="K901" s="72"/>
    </row>
    <row r="902" spans="1:11" x14ac:dyDescent="0.25">
      <c r="A902" s="116">
        <f>'5. Registrere Transaksjoner'!B908</f>
        <v>901</v>
      </c>
      <c r="B902" s="72">
        <f>INDEX('5. Registrere Transaksjoner'!$I$8:$I$1006,MATCH('Underlag HB'!A902,'5. Registrere Transaksjoner'!$B$8:$B$1006))</f>
        <v>0</v>
      </c>
      <c r="C902" s="72">
        <f>INDEX('5. Registrere Transaksjoner'!$Q$8:$Q$1006,MATCH('Underlag HB'!A902,'5. Registrere Transaksjoner'!$B$8:$B$1006))</f>
        <v>0</v>
      </c>
      <c r="D902" s="307">
        <f>INDEX('5. Registrere Transaksjoner'!$D$8:$D$1006,MATCH('Underlag HB'!A902,'5. Registrere Transaksjoner'!$B$8:$B$1006))</f>
        <v>0</v>
      </c>
      <c r="E902" s="72" t="str">
        <f>IFERROR(INDEX(Kontoplan!$E$6:$E$1048576,MATCH(B902,Kontoplan!$D$6:$D$125,0)),"")</f>
        <v/>
      </c>
      <c r="F902" s="308">
        <f>INDEX('5. Registrere Transaksjoner'!$E$8:$E$1006,MATCH('Underlag HB'!A902,'5. Registrere Transaksjoner'!$B$8:$B$1006,0))</f>
        <v>0</v>
      </c>
      <c r="G902" s="72">
        <f>INDEX('5. Registrere Transaksjoner'!$F$8:$F$1006,MATCH('Underlag HB'!A902,'5. Registrere Transaksjoner'!$B$8:$B$1006,0))</f>
        <v>0</v>
      </c>
      <c r="H902" s="309" t="str">
        <f t="shared" si="14"/>
        <v/>
      </c>
      <c r="I902" s="310">
        <f>INDEX('5. Registrere Transaksjoner'!$H$8:$H$1006,MATCH('Underlag HB'!A902,'5. Registrere Transaksjoner'!$B$8:$B$1006,0))</f>
        <v>0</v>
      </c>
      <c r="J902" s="72"/>
      <c r="K902" s="72"/>
    </row>
    <row r="903" spans="1:11" x14ac:dyDescent="0.25">
      <c r="A903" s="116">
        <f>'5. Registrere Transaksjoner'!B909</f>
        <v>902</v>
      </c>
      <c r="B903" s="72">
        <f>INDEX('5. Registrere Transaksjoner'!$I$8:$I$1006,MATCH('Underlag HB'!A903,'5. Registrere Transaksjoner'!$B$8:$B$1006))</f>
        <v>0</v>
      </c>
      <c r="C903" s="72">
        <f>INDEX('5. Registrere Transaksjoner'!$Q$8:$Q$1006,MATCH('Underlag HB'!A903,'5. Registrere Transaksjoner'!$B$8:$B$1006))</f>
        <v>0</v>
      </c>
      <c r="D903" s="307">
        <f>INDEX('5. Registrere Transaksjoner'!$D$8:$D$1006,MATCH('Underlag HB'!A903,'5. Registrere Transaksjoner'!$B$8:$B$1006))</f>
        <v>0</v>
      </c>
      <c r="E903" s="72" t="str">
        <f>IFERROR(INDEX(Kontoplan!$E$6:$E$1048576,MATCH(B903,Kontoplan!$D$6:$D$125,0)),"")</f>
        <v/>
      </c>
      <c r="F903" s="308">
        <f>INDEX('5. Registrere Transaksjoner'!$E$8:$E$1006,MATCH('Underlag HB'!A903,'5. Registrere Transaksjoner'!$B$8:$B$1006,0))</f>
        <v>0</v>
      </c>
      <c r="G903" s="72">
        <f>INDEX('5. Registrere Transaksjoner'!$F$8:$F$1006,MATCH('Underlag HB'!A903,'5. Registrere Transaksjoner'!$B$8:$B$1006,0))</f>
        <v>0</v>
      </c>
      <c r="H903" s="309" t="str">
        <f t="shared" si="14"/>
        <v/>
      </c>
      <c r="I903" s="310">
        <f>INDEX('5. Registrere Transaksjoner'!$H$8:$H$1006,MATCH('Underlag HB'!A903,'5. Registrere Transaksjoner'!$B$8:$B$1006,0))</f>
        <v>0</v>
      </c>
      <c r="J903" s="72"/>
      <c r="K903" s="72"/>
    </row>
    <row r="904" spans="1:11" x14ac:dyDescent="0.25">
      <c r="A904" s="116">
        <f>'5. Registrere Transaksjoner'!B910</f>
        <v>903</v>
      </c>
      <c r="B904" s="72">
        <f>INDEX('5. Registrere Transaksjoner'!$I$8:$I$1006,MATCH('Underlag HB'!A904,'5. Registrere Transaksjoner'!$B$8:$B$1006))</f>
        <v>0</v>
      </c>
      <c r="C904" s="72">
        <f>INDEX('5. Registrere Transaksjoner'!$Q$8:$Q$1006,MATCH('Underlag HB'!A904,'5. Registrere Transaksjoner'!$B$8:$B$1006))</f>
        <v>0</v>
      </c>
      <c r="D904" s="307">
        <f>INDEX('5. Registrere Transaksjoner'!$D$8:$D$1006,MATCH('Underlag HB'!A904,'5. Registrere Transaksjoner'!$B$8:$B$1006))</f>
        <v>0</v>
      </c>
      <c r="E904" s="72" t="str">
        <f>IFERROR(INDEX(Kontoplan!$E$6:$E$1048576,MATCH(B904,Kontoplan!$D$6:$D$125,0)),"")</f>
        <v/>
      </c>
      <c r="F904" s="308">
        <f>INDEX('5. Registrere Transaksjoner'!$E$8:$E$1006,MATCH('Underlag HB'!A904,'5. Registrere Transaksjoner'!$B$8:$B$1006,0))</f>
        <v>0</v>
      </c>
      <c r="G904" s="72">
        <f>INDEX('5. Registrere Transaksjoner'!$F$8:$F$1006,MATCH('Underlag HB'!A904,'5. Registrere Transaksjoner'!$B$8:$B$1006,0))</f>
        <v>0</v>
      </c>
      <c r="H904" s="309" t="str">
        <f t="shared" si="14"/>
        <v/>
      </c>
      <c r="I904" s="310">
        <f>INDEX('5. Registrere Transaksjoner'!$H$8:$H$1006,MATCH('Underlag HB'!A904,'5. Registrere Transaksjoner'!$B$8:$B$1006,0))</f>
        <v>0</v>
      </c>
      <c r="J904" s="72"/>
      <c r="K904" s="72"/>
    </row>
    <row r="905" spans="1:11" x14ac:dyDescent="0.25">
      <c r="A905" s="116">
        <f>'5. Registrere Transaksjoner'!B911</f>
        <v>904</v>
      </c>
      <c r="B905" s="72">
        <f>INDEX('5. Registrere Transaksjoner'!$I$8:$I$1006,MATCH('Underlag HB'!A905,'5. Registrere Transaksjoner'!$B$8:$B$1006))</f>
        <v>0</v>
      </c>
      <c r="C905" s="72">
        <f>INDEX('5. Registrere Transaksjoner'!$Q$8:$Q$1006,MATCH('Underlag HB'!A905,'5. Registrere Transaksjoner'!$B$8:$B$1006))</f>
        <v>0</v>
      </c>
      <c r="D905" s="307">
        <f>INDEX('5. Registrere Transaksjoner'!$D$8:$D$1006,MATCH('Underlag HB'!A905,'5. Registrere Transaksjoner'!$B$8:$B$1006))</f>
        <v>0</v>
      </c>
      <c r="E905" s="72" t="str">
        <f>IFERROR(INDEX(Kontoplan!$E$6:$E$1048576,MATCH(B905,Kontoplan!$D$6:$D$125,0)),"")</f>
        <v/>
      </c>
      <c r="F905" s="308">
        <f>INDEX('5. Registrere Transaksjoner'!$E$8:$E$1006,MATCH('Underlag HB'!A905,'5. Registrere Transaksjoner'!$B$8:$B$1006,0))</f>
        <v>0</v>
      </c>
      <c r="G905" s="72">
        <f>INDEX('5. Registrere Transaksjoner'!$F$8:$F$1006,MATCH('Underlag HB'!A905,'5. Registrere Transaksjoner'!$B$8:$B$1006,0))</f>
        <v>0</v>
      </c>
      <c r="H905" s="309" t="str">
        <f t="shared" si="14"/>
        <v/>
      </c>
      <c r="I905" s="310">
        <f>INDEX('5. Registrere Transaksjoner'!$H$8:$H$1006,MATCH('Underlag HB'!A905,'5. Registrere Transaksjoner'!$B$8:$B$1006,0))</f>
        <v>0</v>
      </c>
      <c r="J905" s="72"/>
      <c r="K905" s="72"/>
    </row>
    <row r="906" spans="1:11" x14ac:dyDescent="0.25">
      <c r="A906" s="116">
        <f>'5. Registrere Transaksjoner'!B912</f>
        <v>905</v>
      </c>
      <c r="B906" s="72">
        <f>INDEX('5. Registrere Transaksjoner'!$I$8:$I$1006,MATCH('Underlag HB'!A906,'5. Registrere Transaksjoner'!$B$8:$B$1006))</f>
        <v>0</v>
      </c>
      <c r="C906" s="72">
        <f>INDEX('5. Registrere Transaksjoner'!$Q$8:$Q$1006,MATCH('Underlag HB'!A906,'5. Registrere Transaksjoner'!$B$8:$B$1006))</f>
        <v>0</v>
      </c>
      <c r="D906" s="307">
        <f>INDEX('5. Registrere Transaksjoner'!$D$8:$D$1006,MATCH('Underlag HB'!A906,'5. Registrere Transaksjoner'!$B$8:$B$1006))</f>
        <v>0</v>
      </c>
      <c r="E906" s="72" t="str">
        <f>IFERROR(INDEX(Kontoplan!$E$6:$E$1048576,MATCH(B906,Kontoplan!$D$6:$D$125,0)),"")</f>
        <v/>
      </c>
      <c r="F906" s="308">
        <f>INDEX('5. Registrere Transaksjoner'!$E$8:$E$1006,MATCH('Underlag HB'!A906,'5. Registrere Transaksjoner'!$B$8:$B$1006,0))</f>
        <v>0</v>
      </c>
      <c r="G906" s="72">
        <f>INDEX('5. Registrere Transaksjoner'!$F$8:$F$1006,MATCH('Underlag HB'!A906,'5. Registrere Transaksjoner'!$B$8:$B$1006,0))</f>
        <v>0</v>
      </c>
      <c r="H906" s="309" t="str">
        <f t="shared" si="14"/>
        <v/>
      </c>
      <c r="I906" s="310">
        <f>INDEX('5. Registrere Transaksjoner'!$H$8:$H$1006,MATCH('Underlag HB'!A906,'5. Registrere Transaksjoner'!$B$8:$B$1006,0))</f>
        <v>0</v>
      </c>
      <c r="J906" s="72"/>
      <c r="K906" s="72"/>
    </row>
    <row r="907" spans="1:11" x14ac:dyDescent="0.25">
      <c r="A907" s="116">
        <f>'5. Registrere Transaksjoner'!B913</f>
        <v>906</v>
      </c>
      <c r="B907" s="72">
        <f>INDEX('5. Registrere Transaksjoner'!$I$8:$I$1006,MATCH('Underlag HB'!A907,'5. Registrere Transaksjoner'!$B$8:$B$1006))</f>
        <v>0</v>
      </c>
      <c r="C907" s="72">
        <f>INDEX('5. Registrere Transaksjoner'!$Q$8:$Q$1006,MATCH('Underlag HB'!A907,'5. Registrere Transaksjoner'!$B$8:$B$1006))</f>
        <v>0</v>
      </c>
      <c r="D907" s="307">
        <f>INDEX('5. Registrere Transaksjoner'!$D$8:$D$1006,MATCH('Underlag HB'!A907,'5. Registrere Transaksjoner'!$B$8:$B$1006))</f>
        <v>0</v>
      </c>
      <c r="E907" s="72" t="str">
        <f>IFERROR(INDEX(Kontoplan!$E$6:$E$1048576,MATCH(B907,Kontoplan!$D$6:$D$125,0)),"")</f>
        <v/>
      </c>
      <c r="F907" s="308">
        <f>INDEX('5. Registrere Transaksjoner'!$E$8:$E$1006,MATCH('Underlag HB'!A907,'5. Registrere Transaksjoner'!$B$8:$B$1006,0))</f>
        <v>0</v>
      </c>
      <c r="G907" s="72">
        <f>INDEX('5. Registrere Transaksjoner'!$F$8:$F$1006,MATCH('Underlag HB'!A907,'5. Registrere Transaksjoner'!$B$8:$B$1006,0))</f>
        <v>0</v>
      </c>
      <c r="H907" s="309" t="str">
        <f t="shared" si="14"/>
        <v/>
      </c>
      <c r="I907" s="310">
        <f>INDEX('5. Registrere Transaksjoner'!$H$8:$H$1006,MATCH('Underlag HB'!A907,'5. Registrere Transaksjoner'!$B$8:$B$1006,0))</f>
        <v>0</v>
      </c>
      <c r="J907" s="72"/>
      <c r="K907" s="72"/>
    </row>
    <row r="908" spans="1:11" x14ac:dyDescent="0.25">
      <c r="A908" s="116">
        <f>'5. Registrere Transaksjoner'!B914</f>
        <v>907</v>
      </c>
      <c r="B908" s="72">
        <f>INDEX('5. Registrere Transaksjoner'!$I$8:$I$1006,MATCH('Underlag HB'!A908,'5. Registrere Transaksjoner'!$B$8:$B$1006))</f>
        <v>0</v>
      </c>
      <c r="C908" s="72">
        <f>INDEX('5. Registrere Transaksjoner'!$Q$8:$Q$1006,MATCH('Underlag HB'!A908,'5. Registrere Transaksjoner'!$B$8:$B$1006))</f>
        <v>0</v>
      </c>
      <c r="D908" s="307">
        <f>INDEX('5. Registrere Transaksjoner'!$D$8:$D$1006,MATCH('Underlag HB'!A908,'5. Registrere Transaksjoner'!$B$8:$B$1006))</f>
        <v>0</v>
      </c>
      <c r="E908" s="72" t="str">
        <f>IFERROR(INDEX(Kontoplan!$E$6:$E$1048576,MATCH(B908,Kontoplan!$D$6:$D$125,0)),"")</f>
        <v/>
      </c>
      <c r="F908" s="308">
        <f>INDEX('5. Registrere Transaksjoner'!$E$8:$E$1006,MATCH('Underlag HB'!A908,'5. Registrere Transaksjoner'!$B$8:$B$1006,0))</f>
        <v>0</v>
      </c>
      <c r="G908" s="72">
        <f>INDEX('5. Registrere Transaksjoner'!$F$8:$F$1006,MATCH('Underlag HB'!A908,'5. Registrere Transaksjoner'!$B$8:$B$1006,0))</f>
        <v>0</v>
      </c>
      <c r="H908" s="309" t="str">
        <f t="shared" si="14"/>
        <v/>
      </c>
      <c r="I908" s="310">
        <f>INDEX('5. Registrere Transaksjoner'!$H$8:$H$1006,MATCH('Underlag HB'!A908,'5. Registrere Transaksjoner'!$B$8:$B$1006,0))</f>
        <v>0</v>
      </c>
      <c r="J908" s="72"/>
      <c r="K908" s="72"/>
    </row>
    <row r="909" spans="1:11" x14ac:dyDescent="0.25">
      <c r="A909" s="116">
        <f>'5. Registrere Transaksjoner'!B915</f>
        <v>908</v>
      </c>
      <c r="B909" s="72">
        <f>INDEX('5. Registrere Transaksjoner'!$I$8:$I$1006,MATCH('Underlag HB'!A909,'5. Registrere Transaksjoner'!$B$8:$B$1006))</f>
        <v>0</v>
      </c>
      <c r="C909" s="72">
        <f>INDEX('5. Registrere Transaksjoner'!$Q$8:$Q$1006,MATCH('Underlag HB'!A909,'5. Registrere Transaksjoner'!$B$8:$B$1006))</f>
        <v>0</v>
      </c>
      <c r="D909" s="307">
        <f>INDEX('5. Registrere Transaksjoner'!$D$8:$D$1006,MATCH('Underlag HB'!A909,'5. Registrere Transaksjoner'!$B$8:$B$1006))</f>
        <v>0</v>
      </c>
      <c r="E909" s="72" t="str">
        <f>IFERROR(INDEX(Kontoplan!$E$6:$E$1048576,MATCH(B909,Kontoplan!$D$6:$D$125,0)),"")</f>
        <v/>
      </c>
      <c r="F909" s="308">
        <f>INDEX('5. Registrere Transaksjoner'!$E$8:$E$1006,MATCH('Underlag HB'!A909,'5. Registrere Transaksjoner'!$B$8:$B$1006,0))</f>
        <v>0</v>
      </c>
      <c r="G909" s="72">
        <f>INDEX('5. Registrere Transaksjoner'!$F$8:$F$1006,MATCH('Underlag HB'!A909,'5. Registrere Transaksjoner'!$B$8:$B$1006,0))</f>
        <v>0</v>
      </c>
      <c r="H909" s="309" t="str">
        <f t="shared" si="14"/>
        <v/>
      </c>
      <c r="I909" s="310">
        <f>INDEX('5. Registrere Transaksjoner'!$H$8:$H$1006,MATCH('Underlag HB'!A909,'5. Registrere Transaksjoner'!$B$8:$B$1006,0))</f>
        <v>0</v>
      </c>
      <c r="J909" s="72"/>
      <c r="K909" s="72"/>
    </row>
    <row r="910" spans="1:11" x14ac:dyDescent="0.25">
      <c r="A910" s="116">
        <f>'5. Registrere Transaksjoner'!B916</f>
        <v>909</v>
      </c>
      <c r="B910" s="72">
        <f>INDEX('5. Registrere Transaksjoner'!$I$8:$I$1006,MATCH('Underlag HB'!A910,'5. Registrere Transaksjoner'!$B$8:$B$1006))</f>
        <v>0</v>
      </c>
      <c r="C910" s="72">
        <f>INDEX('5. Registrere Transaksjoner'!$Q$8:$Q$1006,MATCH('Underlag HB'!A910,'5. Registrere Transaksjoner'!$B$8:$B$1006))</f>
        <v>0</v>
      </c>
      <c r="D910" s="307">
        <f>INDEX('5. Registrere Transaksjoner'!$D$8:$D$1006,MATCH('Underlag HB'!A910,'5. Registrere Transaksjoner'!$B$8:$B$1006))</f>
        <v>0</v>
      </c>
      <c r="E910" s="72" t="str">
        <f>IFERROR(INDEX(Kontoplan!$E$6:$E$1048576,MATCH(B910,Kontoplan!$D$6:$D$125,0)),"")</f>
        <v/>
      </c>
      <c r="F910" s="308">
        <f>INDEX('5. Registrere Transaksjoner'!$E$8:$E$1006,MATCH('Underlag HB'!A910,'5. Registrere Transaksjoner'!$B$8:$B$1006,0))</f>
        <v>0</v>
      </c>
      <c r="G910" s="72">
        <f>INDEX('5. Registrere Transaksjoner'!$F$8:$F$1006,MATCH('Underlag HB'!A910,'5. Registrere Transaksjoner'!$B$8:$B$1006,0))</f>
        <v>0</v>
      </c>
      <c r="H910" s="309" t="str">
        <f t="shared" si="14"/>
        <v/>
      </c>
      <c r="I910" s="310">
        <f>INDEX('5. Registrere Transaksjoner'!$H$8:$H$1006,MATCH('Underlag HB'!A910,'5. Registrere Transaksjoner'!$B$8:$B$1006,0))</f>
        <v>0</v>
      </c>
      <c r="J910" s="72"/>
      <c r="K910" s="72"/>
    </row>
    <row r="911" spans="1:11" x14ac:dyDescent="0.25">
      <c r="A911" s="116">
        <f>'5. Registrere Transaksjoner'!B917</f>
        <v>910</v>
      </c>
      <c r="B911" s="72">
        <f>INDEX('5. Registrere Transaksjoner'!$I$8:$I$1006,MATCH('Underlag HB'!A911,'5. Registrere Transaksjoner'!$B$8:$B$1006))</f>
        <v>0</v>
      </c>
      <c r="C911" s="72">
        <f>INDEX('5. Registrere Transaksjoner'!$Q$8:$Q$1006,MATCH('Underlag HB'!A911,'5. Registrere Transaksjoner'!$B$8:$B$1006))</f>
        <v>0</v>
      </c>
      <c r="D911" s="307">
        <f>INDEX('5. Registrere Transaksjoner'!$D$8:$D$1006,MATCH('Underlag HB'!A911,'5. Registrere Transaksjoner'!$B$8:$B$1006))</f>
        <v>0</v>
      </c>
      <c r="E911" s="72" t="str">
        <f>IFERROR(INDEX(Kontoplan!$E$6:$E$1048576,MATCH(B911,Kontoplan!$D$6:$D$125,0)),"")</f>
        <v/>
      </c>
      <c r="F911" s="308">
        <f>INDEX('5. Registrere Transaksjoner'!$E$8:$E$1006,MATCH('Underlag HB'!A911,'5. Registrere Transaksjoner'!$B$8:$B$1006,0))</f>
        <v>0</v>
      </c>
      <c r="G911" s="72">
        <f>INDEX('5. Registrere Transaksjoner'!$F$8:$F$1006,MATCH('Underlag HB'!A911,'5. Registrere Transaksjoner'!$B$8:$B$1006,0))</f>
        <v>0</v>
      </c>
      <c r="H911" s="309" t="str">
        <f t="shared" si="14"/>
        <v/>
      </c>
      <c r="I911" s="310">
        <f>INDEX('5. Registrere Transaksjoner'!$H$8:$H$1006,MATCH('Underlag HB'!A911,'5. Registrere Transaksjoner'!$B$8:$B$1006,0))</f>
        <v>0</v>
      </c>
      <c r="J911" s="72"/>
      <c r="K911" s="72"/>
    </row>
    <row r="912" spans="1:11" x14ac:dyDescent="0.25">
      <c r="A912" s="116">
        <f>'5. Registrere Transaksjoner'!B918</f>
        <v>911</v>
      </c>
      <c r="B912" s="72">
        <f>INDEX('5. Registrere Transaksjoner'!$I$8:$I$1006,MATCH('Underlag HB'!A912,'5. Registrere Transaksjoner'!$B$8:$B$1006))</f>
        <v>0</v>
      </c>
      <c r="C912" s="72">
        <f>INDEX('5. Registrere Transaksjoner'!$Q$8:$Q$1006,MATCH('Underlag HB'!A912,'5. Registrere Transaksjoner'!$B$8:$B$1006))</f>
        <v>0</v>
      </c>
      <c r="D912" s="307">
        <f>INDEX('5. Registrere Transaksjoner'!$D$8:$D$1006,MATCH('Underlag HB'!A912,'5. Registrere Transaksjoner'!$B$8:$B$1006))</f>
        <v>0</v>
      </c>
      <c r="E912" s="72" t="str">
        <f>IFERROR(INDEX(Kontoplan!$E$6:$E$1048576,MATCH(B912,Kontoplan!$D$6:$D$125,0)),"")</f>
        <v/>
      </c>
      <c r="F912" s="308">
        <f>INDEX('5. Registrere Transaksjoner'!$E$8:$E$1006,MATCH('Underlag HB'!A912,'5. Registrere Transaksjoner'!$B$8:$B$1006,0))</f>
        <v>0</v>
      </c>
      <c r="G912" s="72">
        <f>INDEX('5. Registrere Transaksjoner'!$F$8:$F$1006,MATCH('Underlag HB'!A912,'5. Registrere Transaksjoner'!$B$8:$B$1006,0))</f>
        <v>0</v>
      </c>
      <c r="H912" s="309" t="str">
        <f t="shared" si="14"/>
        <v/>
      </c>
      <c r="I912" s="310">
        <f>INDEX('5. Registrere Transaksjoner'!$H$8:$H$1006,MATCH('Underlag HB'!A912,'5. Registrere Transaksjoner'!$B$8:$B$1006,0))</f>
        <v>0</v>
      </c>
      <c r="J912" s="72"/>
      <c r="K912" s="72"/>
    </row>
    <row r="913" spans="1:11" x14ac:dyDescent="0.25">
      <c r="A913" s="116">
        <f>'5. Registrere Transaksjoner'!B919</f>
        <v>912</v>
      </c>
      <c r="B913" s="72">
        <f>INDEX('5. Registrere Transaksjoner'!$I$8:$I$1006,MATCH('Underlag HB'!A913,'5. Registrere Transaksjoner'!$B$8:$B$1006))</f>
        <v>0</v>
      </c>
      <c r="C913" s="72">
        <f>INDEX('5. Registrere Transaksjoner'!$Q$8:$Q$1006,MATCH('Underlag HB'!A913,'5. Registrere Transaksjoner'!$B$8:$B$1006))</f>
        <v>0</v>
      </c>
      <c r="D913" s="307">
        <f>INDEX('5. Registrere Transaksjoner'!$D$8:$D$1006,MATCH('Underlag HB'!A913,'5. Registrere Transaksjoner'!$B$8:$B$1006))</f>
        <v>0</v>
      </c>
      <c r="E913" s="72" t="str">
        <f>IFERROR(INDEX(Kontoplan!$E$6:$E$1048576,MATCH(B913,Kontoplan!$D$6:$D$125,0)),"")</f>
        <v/>
      </c>
      <c r="F913" s="308">
        <f>INDEX('5. Registrere Transaksjoner'!$E$8:$E$1006,MATCH('Underlag HB'!A913,'5. Registrere Transaksjoner'!$B$8:$B$1006,0))</f>
        <v>0</v>
      </c>
      <c r="G913" s="72">
        <f>INDEX('5. Registrere Transaksjoner'!$F$8:$F$1006,MATCH('Underlag HB'!A913,'5. Registrere Transaksjoner'!$B$8:$B$1006,0))</f>
        <v>0</v>
      </c>
      <c r="H913" s="309" t="str">
        <f t="shared" si="14"/>
        <v/>
      </c>
      <c r="I913" s="310">
        <f>INDEX('5. Registrere Transaksjoner'!$H$8:$H$1006,MATCH('Underlag HB'!A913,'5. Registrere Transaksjoner'!$B$8:$B$1006,0))</f>
        <v>0</v>
      </c>
      <c r="J913" s="72"/>
      <c r="K913" s="72"/>
    </row>
    <row r="914" spans="1:11" x14ac:dyDescent="0.25">
      <c r="A914" s="116">
        <f>'5. Registrere Transaksjoner'!B920</f>
        <v>913</v>
      </c>
      <c r="B914" s="72">
        <f>INDEX('5. Registrere Transaksjoner'!$I$8:$I$1006,MATCH('Underlag HB'!A914,'5. Registrere Transaksjoner'!$B$8:$B$1006))</f>
        <v>0</v>
      </c>
      <c r="C914" s="72">
        <f>INDEX('5. Registrere Transaksjoner'!$Q$8:$Q$1006,MATCH('Underlag HB'!A914,'5. Registrere Transaksjoner'!$B$8:$B$1006))</f>
        <v>0</v>
      </c>
      <c r="D914" s="307">
        <f>INDEX('5. Registrere Transaksjoner'!$D$8:$D$1006,MATCH('Underlag HB'!A914,'5. Registrere Transaksjoner'!$B$8:$B$1006))</f>
        <v>0</v>
      </c>
      <c r="E914" s="72" t="str">
        <f>IFERROR(INDEX(Kontoplan!$E$6:$E$1048576,MATCH(B914,Kontoplan!$D$6:$D$125,0)),"")</f>
        <v/>
      </c>
      <c r="F914" s="308">
        <f>INDEX('5. Registrere Transaksjoner'!$E$8:$E$1006,MATCH('Underlag HB'!A914,'5. Registrere Transaksjoner'!$B$8:$B$1006,0))</f>
        <v>0</v>
      </c>
      <c r="G914" s="72">
        <f>INDEX('5. Registrere Transaksjoner'!$F$8:$F$1006,MATCH('Underlag HB'!A914,'5. Registrere Transaksjoner'!$B$8:$B$1006,0))</f>
        <v>0</v>
      </c>
      <c r="H914" s="309" t="str">
        <f t="shared" si="14"/>
        <v/>
      </c>
      <c r="I914" s="310">
        <f>INDEX('5. Registrere Transaksjoner'!$H$8:$H$1006,MATCH('Underlag HB'!A914,'5. Registrere Transaksjoner'!$B$8:$B$1006,0))</f>
        <v>0</v>
      </c>
      <c r="J914" s="72"/>
      <c r="K914" s="72"/>
    </row>
    <row r="915" spans="1:11" x14ac:dyDescent="0.25">
      <c r="A915" s="116">
        <f>'5. Registrere Transaksjoner'!B921</f>
        <v>914</v>
      </c>
      <c r="B915" s="72">
        <f>INDEX('5. Registrere Transaksjoner'!$I$8:$I$1006,MATCH('Underlag HB'!A915,'5. Registrere Transaksjoner'!$B$8:$B$1006))</f>
        <v>0</v>
      </c>
      <c r="C915" s="72">
        <f>INDEX('5. Registrere Transaksjoner'!$Q$8:$Q$1006,MATCH('Underlag HB'!A915,'5. Registrere Transaksjoner'!$B$8:$B$1006))</f>
        <v>0</v>
      </c>
      <c r="D915" s="307">
        <f>INDEX('5. Registrere Transaksjoner'!$D$8:$D$1006,MATCH('Underlag HB'!A915,'5. Registrere Transaksjoner'!$B$8:$B$1006))</f>
        <v>0</v>
      </c>
      <c r="E915" s="72" t="str">
        <f>IFERROR(INDEX(Kontoplan!$E$6:$E$1048576,MATCH(B915,Kontoplan!$D$6:$D$125,0)),"")</f>
        <v/>
      </c>
      <c r="F915" s="308">
        <f>INDEX('5. Registrere Transaksjoner'!$E$8:$E$1006,MATCH('Underlag HB'!A915,'5. Registrere Transaksjoner'!$B$8:$B$1006,0))</f>
        <v>0</v>
      </c>
      <c r="G915" s="72">
        <f>INDEX('5. Registrere Transaksjoner'!$F$8:$F$1006,MATCH('Underlag HB'!A915,'5. Registrere Transaksjoner'!$B$8:$B$1006,0))</f>
        <v>0</v>
      </c>
      <c r="H915" s="309" t="str">
        <f t="shared" si="14"/>
        <v/>
      </c>
      <c r="I915" s="310">
        <f>INDEX('5. Registrere Transaksjoner'!$H$8:$H$1006,MATCH('Underlag HB'!A915,'5. Registrere Transaksjoner'!$B$8:$B$1006,0))</f>
        <v>0</v>
      </c>
      <c r="J915" s="72"/>
      <c r="K915" s="72"/>
    </row>
    <row r="916" spans="1:11" x14ac:dyDescent="0.25">
      <c r="A916" s="116">
        <f>'5. Registrere Transaksjoner'!B922</f>
        <v>915</v>
      </c>
      <c r="B916" s="72">
        <f>INDEX('5. Registrere Transaksjoner'!$I$8:$I$1006,MATCH('Underlag HB'!A916,'5. Registrere Transaksjoner'!$B$8:$B$1006))</f>
        <v>0</v>
      </c>
      <c r="C916" s="72">
        <f>INDEX('5. Registrere Transaksjoner'!$Q$8:$Q$1006,MATCH('Underlag HB'!A916,'5. Registrere Transaksjoner'!$B$8:$B$1006))</f>
        <v>0</v>
      </c>
      <c r="D916" s="307">
        <f>INDEX('5. Registrere Transaksjoner'!$D$8:$D$1006,MATCH('Underlag HB'!A916,'5. Registrere Transaksjoner'!$B$8:$B$1006))</f>
        <v>0</v>
      </c>
      <c r="E916" s="72" t="str">
        <f>IFERROR(INDEX(Kontoplan!$E$6:$E$1048576,MATCH(B916,Kontoplan!$D$6:$D$125,0)),"")</f>
        <v/>
      </c>
      <c r="F916" s="308">
        <f>INDEX('5. Registrere Transaksjoner'!$E$8:$E$1006,MATCH('Underlag HB'!A916,'5. Registrere Transaksjoner'!$B$8:$B$1006,0))</f>
        <v>0</v>
      </c>
      <c r="G916" s="72">
        <f>INDEX('5. Registrere Transaksjoner'!$F$8:$F$1006,MATCH('Underlag HB'!A916,'5. Registrere Transaksjoner'!$B$8:$B$1006,0))</f>
        <v>0</v>
      </c>
      <c r="H916" s="309" t="str">
        <f t="shared" si="14"/>
        <v/>
      </c>
      <c r="I916" s="310">
        <f>INDEX('5. Registrere Transaksjoner'!$H$8:$H$1006,MATCH('Underlag HB'!A916,'5. Registrere Transaksjoner'!$B$8:$B$1006,0))</f>
        <v>0</v>
      </c>
      <c r="J916" s="72"/>
      <c r="K916" s="72"/>
    </row>
    <row r="917" spans="1:11" x14ac:dyDescent="0.25">
      <c r="A917" s="116">
        <f>'5. Registrere Transaksjoner'!B923</f>
        <v>916</v>
      </c>
      <c r="B917" s="72">
        <f>INDEX('5. Registrere Transaksjoner'!$I$8:$I$1006,MATCH('Underlag HB'!A917,'5. Registrere Transaksjoner'!$B$8:$B$1006))</f>
        <v>0</v>
      </c>
      <c r="C917" s="72">
        <f>INDEX('5. Registrere Transaksjoner'!$Q$8:$Q$1006,MATCH('Underlag HB'!A917,'5. Registrere Transaksjoner'!$B$8:$B$1006))</f>
        <v>0</v>
      </c>
      <c r="D917" s="307">
        <f>INDEX('5. Registrere Transaksjoner'!$D$8:$D$1006,MATCH('Underlag HB'!A917,'5. Registrere Transaksjoner'!$B$8:$B$1006))</f>
        <v>0</v>
      </c>
      <c r="E917" s="72" t="str">
        <f>IFERROR(INDEX(Kontoplan!$E$6:$E$1048576,MATCH(B917,Kontoplan!$D$6:$D$125,0)),"")</f>
        <v/>
      </c>
      <c r="F917" s="308">
        <f>INDEX('5. Registrere Transaksjoner'!$E$8:$E$1006,MATCH('Underlag HB'!A917,'5. Registrere Transaksjoner'!$B$8:$B$1006,0))</f>
        <v>0</v>
      </c>
      <c r="G917" s="72">
        <f>INDEX('5. Registrere Transaksjoner'!$F$8:$F$1006,MATCH('Underlag HB'!A917,'5. Registrere Transaksjoner'!$B$8:$B$1006,0))</f>
        <v>0</v>
      </c>
      <c r="H917" s="309" t="str">
        <f t="shared" si="14"/>
        <v/>
      </c>
      <c r="I917" s="310">
        <f>INDEX('5. Registrere Transaksjoner'!$H$8:$H$1006,MATCH('Underlag HB'!A917,'5. Registrere Transaksjoner'!$B$8:$B$1006,0))</f>
        <v>0</v>
      </c>
      <c r="J917" s="72"/>
      <c r="K917" s="72"/>
    </row>
    <row r="918" spans="1:11" x14ac:dyDescent="0.25">
      <c r="A918" s="116">
        <f>'5. Registrere Transaksjoner'!B924</f>
        <v>917</v>
      </c>
      <c r="B918" s="72">
        <f>INDEX('5. Registrere Transaksjoner'!$I$8:$I$1006,MATCH('Underlag HB'!A918,'5. Registrere Transaksjoner'!$B$8:$B$1006))</f>
        <v>0</v>
      </c>
      <c r="C918" s="72">
        <f>INDEX('5. Registrere Transaksjoner'!$Q$8:$Q$1006,MATCH('Underlag HB'!A918,'5. Registrere Transaksjoner'!$B$8:$B$1006))</f>
        <v>0</v>
      </c>
      <c r="D918" s="307">
        <f>INDEX('5. Registrere Transaksjoner'!$D$8:$D$1006,MATCH('Underlag HB'!A918,'5. Registrere Transaksjoner'!$B$8:$B$1006))</f>
        <v>0</v>
      </c>
      <c r="E918" s="72" t="str">
        <f>IFERROR(INDEX(Kontoplan!$E$6:$E$1048576,MATCH(B918,Kontoplan!$D$6:$D$125,0)),"")</f>
        <v/>
      </c>
      <c r="F918" s="308">
        <f>INDEX('5. Registrere Transaksjoner'!$E$8:$E$1006,MATCH('Underlag HB'!A918,'5. Registrere Transaksjoner'!$B$8:$B$1006,0))</f>
        <v>0</v>
      </c>
      <c r="G918" s="72">
        <f>INDEX('5. Registrere Transaksjoner'!$F$8:$F$1006,MATCH('Underlag HB'!A918,'5. Registrere Transaksjoner'!$B$8:$B$1006,0))</f>
        <v>0</v>
      </c>
      <c r="H918" s="309" t="str">
        <f t="shared" si="14"/>
        <v/>
      </c>
      <c r="I918" s="310">
        <f>INDEX('5. Registrere Transaksjoner'!$H$8:$H$1006,MATCH('Underlag HB'!A918,'5. Registrere Transaksjoner'!$B$8:$B$1006,0))</f>
        <v>0</v>
      </c>
      <c r="J918" s="72"/>
      <c r="K918" s="72"/>
    </row>
    <row r="919" spans="1:11" x14ac:dyDescent="0.25">
      <c r="A919" s="116">
        <f>'5. Registrere Transaksjoner'!B925</f>
        <v>918</v>
      </c>
      <c r="B919" s="72">
        <f>INDEX('5. Registrere Transaksjoner'!$I$8:$I$1006,MATCH('Underlag HB'!A919,'5. Registrere Transaksjoner'!$B$8:$B$1006))</f>
        <v>0</v>
      </c>
      <c r="C919" s="72">
        <f>INDEX('5. Registrere Transaksjoner'!$Q$8:$Q$1006,MATCH('Underlag HB'!A919,'5. Registrere Transaksjoner'!$B$8:$B$1006))</f>
        <v>0</v>
      </c>
      <c r="D919" s="307">
        <f>INDEX('5. Registrere Transaksjoner'!$D$8:$D$1006,MATCH('Underlag HB'!A919,'5. Registrere Transaksjoner'!$B$8:$B$1006))</f>
        <v>0</v>
      </c>
      <c r="E919" s="72" t="str">
        <f>IFERROR(INDEX(Kontoplan!$E$6:$E$1048576,MATCH(B919,Kontoplan!$D$6:$D$125,0)),"")</f>
        <v/>
      </c>
      <c r="F919" s="308">
        <f>INDEX('5. Registrere Transaksjoner'!$E$8:$E$1006,MATCH('Underlag HB'!A919,'5. Registrere Transaksjoner'!$B$8:$B$1006,0))</f>
        <v>0</v>
      </c>
      <c r="G919" s="72">
        <f>INDEX('5. Registrere Transaksjoner'!$F$8:$F$1006,MATCH('Underlag HB'!A919,'5. Registrere Transaksjoner'!$B$8:$B$1006,0))</f>
        <v>0</v>
      </c>
      <c r="H919" s="309" t="str">
        <f t="shared" si="14"/>
        <v/>
      </c>
      <c r="I919" s="310">
        <f>INDEX('5. Registrere Transaksjoner'!$H$8:$H$1006,MATCH('Underlag HB'!A919,'5. Registrere Transaksjoner'!$B$8:$B$1006,0))</f>
        <v>0</v>
      </c>
      <c r="J919" s="72"/>
      <c r="K919" s="72"/>
    </row>
    <row r="920" spans="1:11" x14ac:dyDescent="0.25">
      <c r="A920" s="116">
        <f>'5. Registrere Transaksjoner'!B926</f>
        <v>919</v>
      </c>
      <c r="B920" s="72">
        <f>INDEX('5. Registrere Transaksjoner'!$I$8:$I$1006,MATCH('Underlag HB'!A920,'5. Registrere Transaksjoner'!$B$8:$B$1006))</f>
        <v>0</v>
      </c>
      <c r="C920" s="72">
        <f>INDEX('5. Registrere Transaksjoner'!$Q$8:$Q$1006,MATCH('Underlag HB'!A920,'5. Registrere Transaksjoner'!$B$8:$B$1006))</f>
        <v>0</v>
      </c>
      <c r="D920" s="307">
        <f>INDEX('5. Registrere Transaksjoner'!$D$8:$D$1006,MATCH('Underlag HB'!A920,'5. Registrere Transaksjoner'!$B$8:$B$1006))</f>
        <v>0</v>
      </c>
      <c r="E920" s="72" t="str">
        <f>IFERROR(INDEX(Kontoplan!$E$6:$E$1048576,MATCH(B920,Kontoplan!$D$6:$D$125,0)),"")</f>
        <v/>
      </c>
      <c r="F920" s="308">
        <f>INDEX('5. Registrere Transaksjoner'!$E$8:$E$1006,MATCH('Underlag HB'!A920,'5. Registrere Transaksjoner'!$B$8:$B$1006,0))</f>
        <v>0</v>
      </c>
      <c r="G920" s="72">
        <f>INDEX('5. Registrere Transaksjoner'!$F$8:$F$1006,MATCH('Underlag HB'!A920,'5. Registrere Transaksjoner'!$B$8:$B$1006,0))</f>
        <v>0</v>
      </c>
      <c r="H920" s="309" t="str">
        <f t="shared" si="14"/>
        <v/>
      </c>
      <c r="I920" s="310">
        <f>INDEX('5. Registrere Transaksjoner'!$H$8:$H$1006,MATCH('Underlag HB'!A920,'5. Registrere Transaksjoner'!$B$8:$B$1006,0))</f>
        <v>0</v>
      </c>
      <c r="J920" s="72"/>
      <c r="K920" s="72"/>
    </row>
    <row r="921" spans="1:11" x14ac:dyDescent="0.25">
      <c r="A921" s="116">
        <f>'5. Registrere Transaksjoner'!B927</f>
        <v>920</v>
      </c>
      <c r="B921" s="72">
        <f>INDEX('5. Registrere Transaksjoner'!$I$8:$I$1006,MATCH('Underlag HB'!A921,'5. Registrere Transaksjoner'!$B$8:$B$1006))</f>
        <v>0</v>
      </c>
      <c r="C921" s="72">
        <f>INDEX('5. Registrere Transaksjoner'!$Q$8:$Q$1006,MATCH('Underlag HB'!A921,'5. Registrere Transaksjoner'!$B$8:$B$1006))</f>
        <v>0</v>
      </c>
      <c r="D921" s="307">
        <f>INDEX('5. Registrere Transaksjoner'!$D$8:$D$1006,MATCH('Underlag HB'!A921,'5. Registrere Transaksjoner'!$B$8:$B$1006))</f>
        <v>0</v>
      </c>
      <c r="E921" s="72" t="str">
        <f>IFERROR(INDEX(Kontoplan!$E$6:$E$1048576,MATCH(B921,Kontoplan!$D$6:$D$125,0)),"")</f>
        <v/>
      </c>
      <c r="F921" s="308">
        <f>INDEX('5. Registrere Transaksjoner'!$E$8:$E$1006,MATCH('Underlag HB'!A921,'5. Registrere Transaksjoner'!$B$8:$B$1006,0))</f>
        <v>0</v>
      </c>
      <c r="G921" s="72">
        <f>INDEX('5. Registrere Transaksjoner'!$F$8:$F$1006,MATCH('Underlag HB'!A921,'5. Registrere Transaksjoner'!$B$8:$B$1006,0))</f>
        <v>0</v>
      </c>
      <c r="H921" s="309" t="str">
        <f t="shared" si="14"/>
        <v/>
      </c>
      <c r="I921" s="310">
        <f>INDEX('5. Registrere Transaksjoner'!$H$8:$H$1006,MATCH('Underlag HB'!A921,'5. Registrere Transaksjoner'!$B$8:$B$1006,0))</f>
        <v>0</v>
      </c>
      <c r="J921" s="72"/>
      <c r="K921" s="72"/>
    </row>
    <row r="922" spans="1:11" x14ac:dyDescent="0.25">
      <c r="A922" s="116">
        <f>'5. Registrere Transaksjoner'!B928</f>
        <v>921</v>
      </c>
      <c r="B922" s="72">
        <f>INDEX('5. Registrere Transaksjoner'!$I$8:$I$1006,MATCH('Underlag HB'!A922,'5. Registrere Transaksjoner'!$B$8:$B$1006))</f>
        <v>0</v>
      </c>
      <c r="C922" s="72">
        <f>INDEX('5. Registrere Transaksjoner'!$Q$8:$Q$1006,MATCH('Underlag HB'!A922,'5. Registrere Transaksjoner'!$B$8:$B$1006))</f>
        <v>0</v>
      </c>
      <c r="D922" s="307">
        <f>INDEX('5. Registrere Transaksjoner'!$D$8:$D$1006,MATCH('Underlag HB'!A922,'5. Registrere Transaksjoner'!$B$8:$B$1006))</f>
        <v>0</v>
      </c>
      <c r="E922" s="72" t="str">
        <f>IFERROR(INDEX(Kontoplan!$E$6:$E$1048576,MATCH(B922,Kontoplan!$D$6:$D$125,0)),"")</f>
        <v/>
      </c>
      <c r="F922" s="308">
        <f>INDEX('5. Registrere Transaksjoner'!$E$8:$E$1006,MATCH('Underlag HB'!A922,'5. Registrere Transaksjoner'!$B$8:$B$1006,0))</f>
        <v>0</v>
      </c>
      <c r="G922" s="72">
        <f>INDEX('5. Registrere Transaksjoner'!$F$8:$F$1006,MATCH('Underlag HB'!A922,'5. Registrere Transaksjoner'!$B$8:$B$1006,0))</f>
        <v>0</v>
      </c>
      <c r="H922" s="309" t="str">
        <f t="shared" si="14"/>
        <v/>
      </c>
      <c r="I922" s="310">
        <f>INDEX('5. Registrere Transaksjoner'!$H$8:$H$1006,MATCH('Underlag HB'!A922,'5. Registrere Transaksjoner'!$B$8:$B$1006,0))</f>
        <v>0</v>
      </c>
      <c r="J922" s="72"/>
      <c r="K922" s="72"/>
    </row>
    <row r="923" spans="1:11" x14ac:dyDescent="0.25">
      <c r="A923" s="116">
        <f>'5. Registrere Transaksjoner'!B929</f>
        <v>922</v>
      </c>
      <c r="B923" s="72">
        <f>INDEX('5. Registrere Transaksjoner'!$I$8:$I$1006,MATCH('Underlag HB'!A923,'5. Registrere Transaksjoner'!$B$8:$B$1006))</f>
        <v>0</v>
      </c>
      <c r="C923" s="72">
        <f>INDEX('5. Registrere Transaksjoner'!$Q$8:$Q$1006,MATCH('Underlag HB'!A923,'5. Registrere Transaksjoner'!$B$8:$B$1006))</f>
        <v>0</v>
      </c>
      <c r="D923" s="307">
        <f>INDEX('5. Registrere Transaksjoner'!$D$8:$D$1006,MATCH('Underlag HB'!A923,'5. Registrere Transaksjoner'!$B$8:$B$1006))</f>
        <v>0</v>
      </c>
      <c r="E923" s="72" t="str">
        <f>IFERROR(INDEX(Kontoplan!$E$6:$E$1048576,MATCH(B923,Kontoplan!$D$6:$D$125,0)),"")</f>
        <v/>
      </c>
      <c r="F923" s="308">
        <f>INDEX('5. Registrere Transaksjoner'!$E$8:$E$1006,MATCH('Underlag HB'!A923,'5. Registrere Transaksjoner'!$B$8:$B$1006,0))</f>
        <v>0</v>
      </c>
      <c r="G923" s="72">
        <f>INDEX('5. Registrere Transaksjoner'!$F$8:$F$1006,MATCH('Underlag HB'!A923,'5. Registrere Transaksjoner'!$B$8:$B$1006,0))</f>
        <v>0</v>
      </c>
      <c r="H923" s="309" t="str">
        <f t="shared" si="14"/>
        <v/>
      </c>
      <c r="I923" s="310">
        <f>INDEX('5. Registrere Transaksjoner'!$H$8:$H$1006,MATCH('Underlag HB'!A923,'5. Registrere Transaksjoner'!$B$8:$B$1006,0))</f>
        <v>0</v>
      </c>
      <c r="J923" s="72"/>
      <c r="K923" s="72"/>
    </row>
    <row r="924" spans="1:11" x14ac:dyDescent="0.25">
      <c r="A924" s="116">
        <f>'5. Registrere Transaksjoner'!B930</f>
        <v>923</v>
      </c>
      <c r="B924" s="72">
        <f>INDEX('5. Registrere Transaksjoner'!$I$8:$I$1006,MATCH('Underlag HB'!A924,'5. Registrere Transaksjoner'!$B$8:$B$1006))</f>
        <v>0</v>
      </c>
      <c r="C924" s="72">
        <f>INDEX('5. Registrere Transaksjoner'!$Q$8:$Q$1006,MATCH('Underlag HB'!A924,'5. Registrere Transaksjoner'!$B$8:$B$1006))</f>
        <v>0</v>
      </c>
      <c r="D924" s="307">
        <f>INDEX('5. Registrere Transaksjoner'!$D$8:$D$1006,MATCH('Underlag HB'!A924,'5. Registrere Transaksjoner'!$B$8:$B$1006))</f>
        <v>0</v>
      </c>
      <c r="E924" s="72" t="str">
        <f>IFERROR(INDEX(Kontoplan!$E$6:$E$1048576,MATCH(B924,Kontoplan!$D$6:$D$125,0)),"")</f>
        <v/>
      </c>
      <c r="F924" s="308">
        <f>INDEX('5. Registrere Transaksjoner'!$E$8:$E$1006,MATCH('Underlag HB'!A924,'5. Registrere Transaksjoner'!$B$8:$B$1006,0))</f>
        <v>0</v>
      </c>
      <c r="G924" s="72">
        <f>INDEX('5. Registrere Transaksjoner'!$F$8:$F$1006,MATCH('Underlag HB'!A924,'5. Registrere Transaksjoner'!$B$8:$B$1006,0))</f>
        <v>0</v>
      </c>
      <c r="H924" s="309" t="str">
        <f t="shared" si="14"/>
        <v/>
      </c>
      <c r="I924" s="310">
        <f>INDEX('5. Registrere Transaksjoner'!$H$8:$H$1006,MATCH('Underlag HB'!A924,'5. Registrere Transaksjoner'!$B$8:$B$1006,0))</f>
        <v>0</v>
      </c>
      <c r="J924" s="72"/>
      <c r="K924" s="72"/>
    </row>
    <row r="925" spans="1:11" x14ac:dyDescent="0.25">
      <c r="A925" s="116">
        <f>'5. Registrere Transaksjoner'!B931</f>
        <v>924</v>
      </c>
      <c r="B925" s="72">
        <f>INDEX('5. Registrere Transaksjoner'!$I$8:$I$1006,MATCH('Underlag HB'!A925,'5. Registrere Transaksjoner'!$B$8:$B$1006))</f>
        <v>0</v>
      </c>
      <c r="C925" s="72">
        <f>INDEX('5. Registrere Transaksjoner'!$Q$8:$Q$1006,MATCH('Underlag HB'!A925,'5. Registrere Transaksjoner'!$B$8:$B$1006))</f>
        <v>0</v>
      </c>
      <c r="D925" s="307">
        <f>INDEX('5. Registrere Transaksjoner'!$D$8:$D$1006,MATCH('Underlag HB'!A925,'5. Registrere Transaksjoner'!$B$8:$B$1006))</f>
        <v>0</v>
      </c>
      <c r="E925" s="72" t="str">
        <f>IFERROR(INDEX(Kontoplan!$E$6:$E$1048576,MATCH(B925,Kontoplan!$D$6:$D$125,0)),"")</f>
        <v/>
      </c>
      <c r="F925" s="308">
        <f>INDEX('5. Registrere Transaksjoner'!$E$8:$E$1006,MATCH('Underlag HB'!A925,'5. Registrere Transaksjoner'!$B$8:$B$1006,0))</f>
        <v>0</v>
      </c>
      <c r="G925" s="72">
        <f>INDEX('5. Registrere Transaksjoner'!$F$8:$F$1006,MATCH('Underlag HB'!A925,'5. Registrere Transaksjoner'!$B$8:$B$1006,0))</f>
        <v>0</v>
      </c>
      <c r="H925" s="309" t="str">
        <f t="shared" si="14"/>
        <v/>
      </c>
      <c r="I925" s="310">
        <f>INDEX('5. Registrere Transaksjoner'!$H$8:$H$1006,MATCH('Underlag HB'!A925,'5. Registrere Transaksjoner'!$B$8:$B$1006,0))</f>
        <v>0</v>
      </c>
      <c r="J925" s="72"/>
      <c r="K925" s="72"/>
    </row>
    <row r="926" spans="1:11" x14ac:dyDescent="0.25">
      <c r="A926" s="116">
        <f>'5. Registrere Transaksjoner'!B932</f>
        <v>925</v>
      </c>
      <c r="B926" s="72">
        <f>INDEX('5. Registrere Transaksjoner'!$I$8:$I$1006,MATCH('Underlag HB'!A926,'5. Registrere Transaksjoner'!$B$8:$B$1006))</f>
        <v>0</v>
      </c>
      <c r="C926" s="72">
        <f>INDEX('5. Registrere Transaksjoner'!$Q$8:$Q$1006,MATCH('Underlag HB'!A926,'5. Registrere Transaksjoner'!$B$8:$B$1006))</f>
        <v>0</v>
      </c>
      <c r="D926" s="307">
        <f>INDEX('5. Registrere Transaksjoner'!$D$8:$D$1006,MATCH('Underlag HB'!A926,'5. Registrere Transaksjoner'!$B$8:$B$1006))</f>
        <v>0</v>
      </c>
      <c r="E926" s="72" t="str">
        <f>IFERROR(INDEX(Kontoplan!$E$6:$E$1048576,MATCH(B926,Kontoplan!$D$6:$D$125,0)),"")</f>
        <v/>
      </c>
      <c r="F926" s="308">
        <f>INDEX('5. Registrere Transaksjoner'!$E$8:$E$1006,MATCH('Underlag HB'!A926,'5. Registrere Transaksjoner'!$B$8:$B$1006,0))</f>
        <v>0</v>
      </c>
      <c r="G926" s="72">
        <f>INDEX('5. Registrere Transaksjoner'!$F$8:$F$1006,MATCH('Underlag HB'!A926,'5. Registrere Transaksjoner'!$B$8:$B$1006,0))</f>
        <v>0</v>
      </c>
      <c r="H926" s="309" t="str">
        <f t="shared" si="14"/>
        <v/>
      </c>
      <c r="I926" s="310">
        <f>INDEX('5. Registrere Transaksjoner'!$H$8:$H$1006,MATCH('Underlag HB'!A926,'5. Registrere Transaksjoner'!$B$8:$B$1006,0))</f>
        <v>0</v>
      </c>
      <c r="J926" s="72"/>
      <c r="K926" s="72"/>
    </row>
    <row r="927" spans="1:11" x14ac:dyDescent="0.25">
      <c r="A927" s="116">
        <f>'5. Registrere Transaksjoner'!B933</f>
        <v>926</v>
      </c>
      <c r="B927" s="72">
        <f>INDEX('5. Registrere Transaksjoner'!$I$8:$I$1006,MATCH('Underlag HB'!A927,'5. Registrere Transaksjoner'!$B$8:$B$1006))</f>
        <v>0</v>
      </c>
      <c r="C927" s="72">
        <f>INDEX('5. Registrere Transaksjoner'!$Q$8:$Q$1006,MATCH('Underlag HB'!A927,'5. Registrere Transaksjoner'!$B$8:$B$1006))</f>
        <v>0</v>
      </c>
      <c r="D927" s="307">
        <f>INDEX('5. Registrere Transaksjoner'!$D$8:$D$1006,MATCH('Underlag HB'!A927,'5. Registrere Transaksjoner'!$B$8:$B$1006))</f>
        <v>0</v>
      </c>
      <c r="E927" s="72" t="str">
        <f>IFERROR(INDEX(Kontoplan!$E$6:$E$1048576,MATCH(B927,Kontoplan!$D$6:$D$125,0)),"")</f>
        <v/>
      </c>
      <c r="F927" s="308">
        <f>INDEX('5. Registrere Transaksjoner'!$E$8:$E$1006,MATCH('Underlag HB'!A927,'5. Registrere Transaksjoner'!$B$8:$B$1006,0))</f>
        <v>0</v>
      </c>
      <c r="G927" s="72">
        <f>INDEX('5. Registrere Transaksjoner'!$F$8:$F$1006,MATCH('Underlag HB'!A927,'5. Registrere Transaksjoner'!$B$8:$B$1006,0))</f>
        <v>0</v>
      </c>
      <c r="H927" s="309" t="str">
        <f t="shared" si="14"/>
        <v/>
      </c>
      <c r="I927" s="310">
        <f>INDEX('5. Registrere Transaksjoner'!$H$8:$H$1006,MATCH('Underlag HB'!A927,'5. Registrere Transaksjoner'!$B$8:$B$1006,0))</f>
        <v>0</v>
      </c>
      <c r="J927" s="72"/>
      <c r="K927" s="72"/>
    </row>
    <row r="928" spans="1:11" x14ac:dyDescent="0.25">
      <c r="A928" s="116">
        <f>'5. Registrere Transaksjoner'!B934</f>
        <v>927</v>
      </c>
      <c r="B928" s="72">
        <f>INDEX('5. Registrere Transaksjoner'!$I$8:$I$1006,MATCH('Underlag HB'!A928,'5. Registrere Transaksjoner'!$B$8:$B$1006))</f>
        <v>0</v>
      </c>
      <c r="C928" s="72">
        <f>INDEX('5. Registrere Transaksjoner'!$Q$8:$Q$1006,MATCH('Underlag HB'!A928,'5. Registrere Transaksjoner'!$B$8:$B$1006))</f>
        <v>0</v>
      </c>
      <c r="D928" s="307">
        <f>INDEX('5. Registrere Transaksjoner'!$D$8:$D$1006,MATCH('Underlag HB'!A928,'5. Registrere Transaksjoner'!$B$8:$B$1006))</f>
        <v>0</v>
      </c>
      <c r="E928" s="72" t="str">
        <f>IFERROR(INDEX(Kontoplan!$E$6:$E$1048576,MATCH(B928,Kontoplan!$D$6:$D$125,0)),"")</f>
        <v/>
      </c>
      <c r="F928" s="308">
        <f>INDEX('5. Registrere Transaksjoner'!$E$8:$E$1006,MATCH('Underlag HB'!A928,'5. Registrere Transaksjoner'!$B$8:$B$1006,0))</f>
        <v>0</v>
      </c>
      <c r="G928" s="72">
        <f>INDEX('5. Registrere Transaksjoner'!$F$8:$F$1006,MATCH('Underlag HB'!A928,'5. Registrere Transaksjoner'!$B$8:$B$1006,0))</f>
        <v>0</v>
      </c>
      <c r="H928" s="309" t="str">
        <f t="shared" si="14"/>
        <v/>
      </c>
      <c r="I928" s="310">
        <f>INDEX('5. Registrere Transaksjoner'!$H$8:$H$1006,MATCH('Underlag HB'!A928,'5. Registrere Transaksjoner'!$B$8:$B$1006,0))</f>
        <v>0</v>
      </c>
      <c r="J928" s="72"/>
      <c r="K928" s="72"/>
    </row>
    <row r="929" spans="1:11" x14ac:dyDescent="0.25">
      <c r="A929" s="116">
        <f>'5. Registrere Transaksjoner'!B935</f>
        <v>928</v>
      </c>
      <c r="B929" s="72">
        <f>INDEX('5. Registrere Transaksjoner'!$I$8:$I$1006,MATCH('Underlag HB'!A929,'5. Registrere Transaksjoner'!$B$8:$B$1006))</f>
        <v>0</v>
      </c>
      <c r="C929" s="72">
        <f>INDEX('5. Registrere Transaksjoner'!$Q$8:$Q$1006,MATCH('Underlag HB'!A929,'5. Registrere Transaksjoner'!$B$8:$B$1006))</f>
        <v>0</v>
      </c>
      <c r="D929" s="307">
        <f>INDEX('5. Registrere Transaksjoner'!$D$8:$D$1006,MATCH('Underlag HB'!A929,'5. Registrere Transaksjoner'!$B$8:$B$1006))</f>
        <v>0</v>
      </c>
      <c r="E929" s="72" t="str">
        <f>IFERROR(INDEX(Kontoplan!$E$6:$E$1048576,MATCH(B929,Kontoplan!$D$6:$D$125,0)),"")</f>
        <v/>
      </c>
      <c r="F929" s="308">
        <f>INDEX('5. Registrere Transaksjoner'!$E$8:$E$1006,MATCH('Underlag HB'!A929,'5. Registrere Transaksjoner'!$B$8:$B$1006,0))</f>
        <v>0</v>
      </c>
      <c r="G929" s="72">
        <f>INDEX('5. Registrere Transaksjoner'!$F$8:$F$1006,MATCH('Underlag HB'!A929,'5. Registrere Transaksjoner'!$B$8:$B$1006,0))</f>
        <v>0</v>
      </c>
      <c r="H929" s="309" t="str">
        <f t="shared" si="14"/>
        <v/>
      </c>
      <c r="I929" s="310">
        <f>INDEX('5. Registrere Transaksjoner'!$H$8:$H$1006,MATCH('Underlag HB'!A929,'5. Registrere Transaksjoner'!$B$8:$B$1006,0))</f>
        <v>0</v>
      </c>
      <c r="J929" s="72"/>
      <c r="K929" s="72"/>
    </row>
    <row r="930" spans="1:11" x14ac:dyDescent="0.25">
      <c r="A930" s="116">
        <f>'5. Registrere Transaksjoner'!B936</f>
        <v>929</v>
      </c>
      <c r="B930" s="72">
        <f>INDEX('5. Registrere Transaksjoner'!$I$8:$I$1006,MATCH('Underlag HB'!A930,'5. Registrere Transaksjoner'!$B$8:$B$1006))</f>
        <v>0</v>
      </c>
      <c r="C930" s="72">
        <f>INDEX('5. Registrere Transaksjoner'!$Q$8:$Q$1006,MATCH('Underlag HB'!A930,'5. Registrere Transaksjoner'!$B$8:$B$1006))</f>
        <v>0</v>
      </c>
      <c r="D930" s="307">
        <f>INDEX('5. Registrere Transaksjoner'!$D$8:$D$1006,MATCH('Underlag HB'!A930,'5. Registrere Transaksjoner'!$B$8:$B$1006))</f>
        <v>0</v>
      </c>
      <c r="E930" s="72" t="str">
        <f>IFERROR(INDEX(Kontoplan!$E$6:$E$1048576,MATCH(B930,Kontoplan!$D$6:$D$125,0)),"")</f>
        <v/>
      </c>
      <c r="F930" s="308">
        <f>INDEX('5. Registrere Transaksjoner'!$E$8:$E$1006,MATCH('Underlag HB'!A930,'5. Registrere Transaksjoner'!$B$8:$B$1006,0))</f>
        <v>0</v>
      </c>
      <c r="G930" s="72">
        <f>INDEX('5. Registrere Transaksjoner'!$F$8:$F$1006,MATCH('Underlag HB'!A930,'5. Registrere Transaksjoner'!$B$8:$B$1006,0))</f>
        <v>0</v>
      </c>
      <c r="H930" s="309" t="str">
        <f t="shared" si="14"/>
        <v/>
      </c>
      <c r="I930" s="310">
        <f>INDEX('5. Registrere Transaksjoner'!$H$8:$H$1006,MATCH('Underlag HB'!A930,'5. Registrere Transaksjoner'!$B$8:$B$1006,0))</f>
        <v>0</v>
      </c>
      <c r="J930" s="72"/>
      <c r="K930" s="72"/>
    </row>
    <row r="931" spans="1:11" x14ac:dyDescent="0.25">
      <c r="A931" s="116">
        <f>'5. Registrere Transaksjoner'!B937</f>
        <v>930</v>
      </c>
      <c r="B931" s="72">
        <f>INDEX('5. Registrere Transaksjoner'!$I$8:$I$1006,MATCH('Underlag HB'!A931,'5. Registrere Transaksjoner'!$B$8:$B$1006))</f>
        <v>0</v>
      </c>
      <c r="C931" s="72">
        <f>INDEX('5. Registrere Transaksjoner'!$Q$8:$Q$1006,MATCH('Underlag HB'!A931,'5. Registrere Transaksjoner'!$B$8:$B$1006))</f>
        <v>0</v>
      </c>
      <c r="D931" s="307">
        <f>INDEX('5. Registrere Transaksjoner'!$D$8:$D$1006,MATCH('Underlag HB'!A931,'5. Registrere Transaksjoner'!$B$8:$B$1006))</f>
        <v>0</v>
      </c>
      <c r="E931" s="72" t="str">
        <f>IFERROR(INDEX(Kontoplan!$E$6:$E$1048576,MATCH(B931,Kontoplan!$D$6:$D$125,0)),"")</f>
        <v/>
      </c>
      <c r="F931" s="308">
        <f>INDEX('5. Registrere Transaksjoner'!$E$8:$E$1006,MATCH('Underlag HB'!A931,'5. Registrere Transaksjoner'!$B$8:$B$1006,0))</f>
        <v>0</v>
      </c>
      <c r="G931" s="72">
        <f>INDEX('5. Registrere Transaksjoner'!$F$8:$F$1006,MATCH('Underlag HB'!A931,'5. Registrere Transaksjoner'!$B$8:$B$1006,0))</f>
        <v>0</v>
      </c>
      <c r="H931" s="309" t="str">
        <f t="shared" si="14"/>
        <v/>
      </c>
      <c r="I931" s="310">
        <f>INDEX('5. Registrere Transaksjoner'!$H$8:$H$1006,MATCH('Underlag HB'!A931,'5. Registrere Transaksjoner'!$B$8:$B$1006,0))</f>
        <v>0</v>
      </c>
      <c r="J931" s="72"/>
      <c r="K931" s="72"/>
    </row>
    <row r="932" spans="1:11" x14ac:dyDescent="0.25">
      <c r="A932" s="116">
        <f>'5. Registrere Transaksjoner'!B938</f>
        <v>931</v>
      </c>
      <c r="B932" s="72">
        <f>INDEX('5. Registrere Transaksjoner'!$I$8:$I$1006,MATCH('Underlag HB'!A932,'5. Registrere Transaksjoner'!$B$8:$B$1006))</f>
        <v>0</v>
      </c>
      <c r="C932" s="72">
        <f>INDEX('5. Registrere Transaksjoner'!$Q$8:$Q$1006,MATCH('Underlag HB'!A932,'5. Registrere Transaksjoner'!$B$8:$B$1006))</f>
        <v>0</v>
      </c>
      <c r="D932" s="307">
        <f>INDEX('5. Registrere Transaksjoner'!$D$8:$D$1006,MATCH('Underlag HB'!A932,'5. Registrere Transaksjoner'!$B$8:$B$1006))</f>
        <v>0</v>
      </c>
      <c r="E932" s="72" t="str">
        <f>IFERROR(INDEX(Kontoplan!$E$6:$E$1048576,MATCH(B932,Kontoplan!$D$6:$D$125,0)),"")</f>
        <v/>
      </c>
      <c r="F932" s="308">
        <f>INDEX('5. Registrere Transaksjoner'!$E$8:$E$1006,MATCH('Underlag HB'!A932,'5. Registrere Transaksjoner'!$B$8:$B$1006,0))</f>
        <v>0</v>
      </c>
      <c r="G932" s="72">
        <f>INDEX('5. Registrere Transaksjoner'!$F$8:$F$1006,MATCH('Underlag HB'!A932,'5. Registrere Transaksjoner'!$B$8:$B$1006,0))</f>
        <v>0</v>
      </c>
      <c r="H932" s="309" t="str">
        <f t="shared" si="14"/>
        <v/>
      </c>
      <c r="I932" s="310">
        <f>INDEX('5. Registrere Transaksjoner'!$H$8:$H$1006,MATCH('Underlag HB'!A932,'5. Registrere Transaksjoner'!$B$8:$B$1006,0))</f>
        <v>0</v>
      </c>
      <c r="J932" s="72"/>
      <c r="K932" s="72"/>
    </row>
    <row r="933" spans="1:11" x14ac:dyDescent="0.25">
      <c r="A933" s="116">
        <f>'5. Registrere Transaksjoner'!B939</f>
        <v>932</v>
      </c>
      <c r="B933" s="72">
        <f>INDEX('5. Registrere Transaksjoner'!$I$8:$I$1006,MATCH('Underlag HB'!A933,'5. Registrere Transaksjoner'!$B$8:$B$1006))</f>
        <v>0</v>
      </c>
      <c r="C933" s="72">
        <f>INDEX('5. Registrere Transaksjoner'!$Q$8:$Q$1006,MATCH('Underlag HB'!A933,'5. Registrere Transaksjoner'!$B$8:$B$1006))</f>
        <v>0</v>
      </c>
      <c r="D933" s="307">
        <f>INDEX('5. Registrere Transaksjoner'!$D$8:$D$1006,MATCH('Underlag HB'!A933,'5. Registrere Transaksjoner'!$B$8:$B$1006))</f>
        <v>0</v>
      </c>
      <c r="E933" s="72" t="str">
        <f>IFERROR(INDEX(Kontoplan!$E$6:$E$1048576,MATCH(B933,Kontoplan!$D$6:$D$125,0)),"")</f>
        <v/>
      </c>
      <c r="F933" s="308">
        <f>INDEX('5. Registrere Transaksjoner'!$E$8:$E$1006,MATCH('Underlag HB'!A933,'5. Registrere Transaksjoner'!$B$8:$B$1006,0))</f>
        <v>0</v>
      </c>
      <c r="G933" s="72">
        <f>INDEX('5. Registrere Transaksjoner'!$F$8:$F$1006,MATCH('Underlag HB'!A933,'5. Registrere Transaksjoner'!$B$8:$B$1006,0))</f>
        <v>0</v>
      </c>
      <c r="H933" s="309" t="str">
        <f t="shared" si="14"/>
        <v/>
      </c>
      <c r="I933" s="310">
        <f>INDEX('5. Registrere Transaksjoner'!$H$8:$H$1006,MATCH('Underlag HB'!A933,'5. Registrere Transaksjoner'!$B$8:$B$1006,0))</f>
        <v>0</v>
      </c>
      <c r="J933" s="72"/>
      <c r="K933" s="72"/>
    </row>
    <row r="934" spans="1:11" x14ac:dyDescent="0.25">
      <c r="A934" s="116">
        <f>'5. Registrere Transaksjoner'!B940</f>
        <v>933</v>
      </c>
      <c r="B934" s="72">
        <f>INDEX('5. Registrere Transaksjoner'!$I$8:$I$1006,MATCH('Underlag HB'!A934,'5. Registrere Transaksjoner'!$B$8:$B$1006))</f>
        <v>0</v>
      </c>
      <c r="C934" s="72">
        <f>INDEX('5. Registrere Transaksjoner'!$Q$8:$Q$1006,MATCH('Underlag HB'!A934,'5. Registrere Transaksjoner'!$B$8:$B$1006))</f>
        <v>0</v>
      </c>
      <c r="D934" s="307">
        <f>INDEX('5. Registrere Transaksjoner'!$D$8:$D$1006,MATCH('Underlag HB'!A934,'5. Registrere Transaksjoner'!$B$8:$B$1006))</f>
        <v>0</v>
      </c>
      <c r="E934" s="72" t="str">
        <f>IFERROR(INDEX(Kontoplan!$E$6:$E$1048576,MATCH(B934,Kontoplan!$D$6:$D$125,0)),"")</f>
        <v/>
      </c>
      <c r="F934" s="308">
        <f>INDEX('5. Registrere Transaksjoner'!$E$8:$E$1006,MATCH('Underlag HB'!A934,'5. Registrere Transaksjoner'!$B$8:$B$1006,0))</f>
        <v>0</v>
      </c>
      <c r="G934" s="72">
        <f>INDEX('5. Registrere Transaksjoner'!$F$8:$F$1006,MATCH('Underlag HB'!A934,'5. Registrere Transaksjoner'!$B$8:$B$1006,0))</f>
        <v>0</v>
      </c>
      <c r="H934" s="309" t="str">
        <f t="shared" si="14"/>
        <v/>
      </c>
      <c r="I934" s="310">
        <f>INDEX('5. Registrere Transaksjoner'!$H$8:$H$1006,MATCH('Underlag HB'!A934,'5. Registrere Transaksjoner'!$B$8:$B$1006,0))</f>
        <v>0</v>
      </c>
      <c r="J934" s="72"/>
      <c r="K934" s="72"/>
    </row>
    <row r="935" spans="1:11" x14ac:dyDescent="0.25">
      <c r="A935" s="116">
        <f>'5. Registrere Transaksjoner'!B941</f>
        <v>934</v>
      </c>
      <c r="B935" s="72">
        <f>INDEX('5. Registrere Transaksjoner'!$I$8:$I$1006,MATCH('Underlag HB'!A935,'5. Registrere Transaksjoner'!$B$8:$B$1006))</f>
        <v>0</v>
      </c>
      <c r="C935" s="72">
        <f>INDEX('5. Registrere Transaksjoner'!$Q$8:$Q$1006,MATCH('Underlag HB'!A935,'5. Registrere Transaksjoner'!$B$8:$B$1006))</f>
        <v>0</v>
      </c>
      <c r="D935" s="307">
        <f>INDEX('5. Registrere Transaksjoner'!$D$8:$D$1006,MATCH('Underlag HB'!A935,'5. Registrere Transaksjoner'!$B$8:$B$1006))</f>
        <v>0</v>
      </c>
      <c r="E935" s="72" t="str">
        <f>IFERROR(INDEX(Kontoplan!$E$6:$E$1048576,MATCH(B935,Kontoplan!$D$6:$D$125,0)),"")</f>
        <v/>
      </c>
      <c r="F935" s="308">
        <f>INDEX('5. Registrere Transaksjoner'!$E$8:$E$1006,MATCH('Underlag HB'!A935,'5. Registrere Transaksjoner'!$B$8:$B$1006,0))</f>
        <v>0</v>
      </c>
      <c r="G935" s="72">
        <f>INDEX('5. Registrere Transaksjoner'!$F$8:$F$1006,MATCH('Underlag HB'!A935,'5. Registrere Transaksjoner'!$B$8:$B$1006,0))</f>
        <v>0</v>
      </c>
      <c r="H935" s="309" t="str">
        <f t="shared" si="14"/>
        <v/>
      </c>
      <c r="I935" s="310">
        <f>INDEX('5. Registrere Transaksjoner'!$H$8:$H$1006,MATCH('Underlag HB'!A935,'5. Registrere Transaksjoner'!$B$8:$B$1006,0))</f>
        <v>0</v>
      </c>
      <c r="J935" s="72"/>
      <c r="K935" s="72"/>
    </row>
    <row r="936" spans="1:11" x14ac:dyDescent="0.25">
      <c r="A936" s="116">
        <f>'5. Registrere Transaksjoner'!B942</f>
        <v>935</v>
      </c>
      <c r="B936" s="72">
        <f>INDEX('5. Registrere Transaksjoner'!$I$8:$I$1006,MATCH('Underlag HB'!A936,'5. Registrere Transaksjoner'!$B$8:$B$1006))</f>
        <v>0</v>
      </c>
      <c r="C936" s="72">
        <f>INDEX('5. Registrere Transaksjoner'!$Q$8:$Q$1006,MATCH('Underlag HB'!A936,'5. Registrere Transaksjoner'!$B$8:$B$1006))</f>
        <v>0</v>
      </c>
      <c r="D936" s="307">
        <f>INDEX('5. Registrere Transaksjoner'!$D$8:$D$1006,MATCH('Underlag HB'!A936,'5. Registrere Transaksjoner'!$B$8:$B$1006))</f>
        <v>0</v>
      </c>
      <c r="E936" s="72" t="str">
        <f>IFERROR(INDEX(Kontoplan!$E$6:$E$1048576,MATCH(B936,Kontoplan!$D$6:$D$125,0)),"")</f>
        <v/>
      </c>
      <c r="F936" s="308">
        <f>INDEX('5. Registrere Transaksjoner'!$E$8:$E$1006,MATCH('Underlag HB'!A936,'5. Registrere Transaksjoner'!$B$8:$B$1006,0))</f>
        <v>0</v>
      </c>
      <c r="G936" s="72">
        <f>INDEX('5. Registrere Transaksjoner'!$F$8:$F$1006,MATCH('Underlag HB'!A936,'5. Registrere Transaksjoner'!$B$8:$B$1006,0))</f>
        <v>0</v>
      </c>
      <c r="H936" s="309" t="str">
        <f t="shared" si="14"/>
        <v/>
      </c>
      <c r="I936" s="310">
        <f>INDEX('5. Registrere Transaksjoner'!$H$8:$H$1006,MATCH('Underlag HB'!A936,'5. Registrere Transaksjoner'!$B$8:$B$1006,0))</f>
        <v>0</v>
      </c>
      <c r="J936" s="72"/>
      <c r="K936" s="72"/>
    </row>
    <row r="937" spans="1:11" x14ac:dyDescent="0.25">
      <c r="A937" s="116">
        <f>'5. Registrere Transaksjoner'!B943</f>
        <v>936</v>
      </c>
      <c r="B937" s="72">
        <f>INDEX('5. Registrere Transaksjoner'!$I$8:$I$1006,MATCH('Underlag HB'!A937,'5. Registrere Transaksjoner'!$B$8:$B$1006))</f>
        <v>0</v>
      </c>
      <c r="C937" s="72">
        <f>INDEX('5. Registrere Transaksjoner'!$Q$8:$Q$1006,MATCH('Underlag HB'!A937,'5. Registrere Transaksjoner'!$B$8:$B$1006))</f>
        <v>0</v>
      </c>
      <c r="D937" s="307">
        <f>INDEX('5. Registrere Transaksjoner'!$D$8:$D$1006,MATCH('Underlag HB'!A937,'5. Registrere Transaksjoner'!$B$8:$B$1006))</f>
        <v>0</v>
      </c>
      <c r="E937" s="72" t="str">
        <f>IFERROR(INDEX(Kontoplan!$E$6:$E$1048576,MATCH(B937,Kontoplan!$D$6:$D$125,0)),"")</f>
        <v/>
      </c>
      <c r="F937" s="308">
        <f>INDEX('5. Registrere Transaksjoner'!$E$8:$E$1006,MATCH('Underlag HB'!A937,'5. Registrere Transaksjoner'!$B$8:$B$1006,0))</f>
        <v>0</v>
      </c>
      <c r="G937" s="72">
        <f>INDEX('5. Registrere Transaksjoner'!$F$8:$F$1006,MATCH('Underlag HB'!A937,'5. Registrere Transaksjoner'!$B$8:$B$1006,0))</f>
        <v>0</v>
      </c>
      <c r="H937" s="309" t="str">
        <f t="shared" si="14"/>
        <v/>
      </c>
      <c r="I937" s="310">
        <f>INDEX('5. Registrere Transaksjoner'!$H$8:$H$1006,MATCH('Underlag HB'!A937,'5. Registrere Transaksjoner'!$B$8:$B$1006,0))</f>
        <v>0</v>
      </c>
      <c r="J937" s="72"/>
      <c r="K937" s="72"/>
    </row>
    <row r="938" spans="1:11" x14ac:dyDescent="0.25">
      <c r="A938" s="116">
        <f>'5. Registrere Transaksjoner'!B944</f>
        <v>937</v>
      </c>
      <c r="B938" s="72">
        <f>INDEX('5. Registrere Transaksjoner'!$I$8:$I$1006,MATCH('Underlag HB'!A938,'5. Registrere Transaksjoner'!$B$8:$B$1006))</f>
        <v>0</v>
      </c>
      <c r="C938" s="72">
        <f>INDEX('5. Registrere Transaksjoner'!$Q$8:$Q$1006,MATCH('Underlag HB'!A938,'5. Registrere Transaksjoner'!$B$8:$B$1006))</f>
        <v>0</v>
      </c>
      <c r="D938" s="307">
        <f>INDEX('5. Registrere Transaksjoner'!$D$8:$D$1006,MATCH('Underlag HB'!A938,'5. Registrere Transaksjoner'!$B$8:$B$1006))</f>
        <v>0</v>
      </c>
      <c r="E938" s="72" t="str">
        <f>IFERROR(INDEX(Kontoplan!$E$6:$E$1048576,MATCH(B938,Kontoplan!$D$6:$D$125,0)),"")</f>
        <v/>
      </c>
      <c r="F938" s="308">
        <f>INDEX('5. Registrere Transaksjoner'!$E$8:$E$1006,MATCH('Underlag HB'!A938,'5. Registrere Transaksjoner'!$B$8:$B$1006,0))</f>
        <v>0</v>
      </c>
      <c r="G938" s="72">
        <f>INDEX('5. Registrere Transaksjoner'!$F$8:$F$1006,MATCH('Underlag HB'!A938,'5. Registrere Transaksjoner'!$B$8:$B$1006,0))</f>
        <v>0</v>
      </c>
      <c r="H938" s="309" t="str">
        <f t="shared" si="14"/>
        <v/>
      </c>
      <c r="I938" s="310">
        <f>INDEX('5. Registrere Transaksjoner'!$H$8:$H$1006,MATCH('Underlag HB'!A938,'5. Registrere Transaksjoner'!$B$8:$B$1006,0))</f>
        <v>0</v>
      </c>
      <c r="J938" s="72"/>
      <c r="K938" s="72"/>
    </row>
    <row r="939" spans="1:11" x14ac:dyDescent="0.25">
      <c r="A939" s="116">
        <f>'5. Registrere Transaksjoner'!B945</f>
        <v>938</v>
      </c>
      <c r="B939" s="72">
        <f>INDEX('5. Registrere Transaksjoner'!$I$8:$I$1006,MATCH('Underlag HB'!A939,'5. Registrere Transaksjoner'!$B$8:$B$1006))</f>
        <v>0</v>
      </c>
      <c r="C939" s="72">
        <f>INDEX('5. Registrere Transaksjoner'!$Q$8:$Q$1006,MATCH('Underlag HB'!A939,'5. Registrere Transaksjoner'!$B$8:$B$1006))</f>
        <v>0</v>
      </c>
      <c r="D939" s="307">
        <f>INDEX('5. Registrere Transaksjoner'!$D$8:$D$1006,MATCH('Underlag HB'!A939,'5. Registrere Transaksjoner'!$B$8:$B$1006))</f>
        <v>0</v>
      </c>
      <c r="E939" s="72" t="str">
        <f>IFERROR(INDEX(Kontoplan!$E$6:$E$1048576,MATCH(B939,Kontoplan!$D$6:$D$125,0)),"")</f>
        <v/>
      </c>
      <c r="F939" s="308">
        <f>INDEX('5. Registrere Transaksjoner'!$E$8:$E$1006,MATCH('Underlag HB'!A939,'5. Registrere Transaksjoner'!$B$8:$B$1006,0))</f>
        <v>0</v>
      </c>
      <c r="G939" s="72">
        <f>INDEX('5. Registrere Transaksjoner'!$F$8:$F$1006,MATCH('Underlag HB'!A939,'5. Registrere Transaksjoner'!$B$8:$B$1006,0))</f>
        <v>0</v>
      </c>
      <c r="H939" s="309" t="str">
        <f t="shared" si="14"/>
        <v/>
      </c>
      <c r="I939" s="310">
        <f>INDEX('5. Registrere Transaksjoner'!$H$8:$H$1006,MATCH('Underlag HB'!A939,'5. Registrere Transaksjoner'!$B$8:$B$1006,0))</f>
        <v>0</v>
      </c>
      <c r="J939" s="72"/>
      <c r="K939" s="72"/>
    </row>
    <row r="940" spans="1:11" x14ac:dyDescent="0.25">
      <c r="A940" s="116">
        <f>'5. Registrere Transaksjoner'!B946</f>
        <v>939</v>
      </c>
      <c r="B940" s="72">
        <f>INDEX('5. Registrere Transaksjoner'!$I$8:$I$1006,MATCH('Underlag HB'!A940,'5. Registrere Transaksjoner'!$B$8:$B$1006))</f>
        <v>0</v>
      </c>
      <c r="C940" s="72">
        <f>INDEX('5. Registrere Transaksjoner'!$Q$8:$Q$1006,MATCH('Underlag HB'!A940,'5. Registrere Transaksjoner'!$B$8:$B$1006))</f>
        <v>0</v>
      </c>
      <c r="D940" s="307">
        <f>INDEX('5. Registrere Transaksjoner'!$D$8:$D$1006,MATCH('Underlag HB'!A940,'5. Registrere Transaksjoner'!$B$8:$B$1006))</f>
        <v>0</v>
      </c>
      <c r="E940" s="72" t="str">
        <f>IFERROR(INDEX(Kontoplan!$E$6:$E$1048576,MATCH(B940,Kontoplan!$D$6:$D$125,0)),"")</f>
        <v/>
      </c>
      <c r="F940" s="308">
        <f>INDEX('5. Registrere Transaksjoner'!$E$8:$E$1006,MATCH('Underlag HB'!A940,'5. Registrere Transaksjoner'!$B$8:$B$1006,0))</f>
        <v>0</v>
      </c>
      <c r="G940" s="72">
        <f>INDEX('5. Registrere Transaksjoner'!$F$8:$F$1006,MATCH('Underlag HB'!A940,'5. Registrere Transaksjoner'!$B$8:$B$1006,0))</f>
        <v>0</v>
      </c>
      <c r="H940" s="309" t="str">
        <f t="shared" si="14"/>
        <v/>
      </c>
      <c r="I940" s="310">
        <f>INDEX('5. Registrere Transaksjoner'!$H$8:$H$1006,MATCH('Underlag HB'!A940,'5. Registrere Transaksjoner'!$B$8:$B$1006,0))</f>
        <v>0</v>
      </c>
      <c r="J940" s="72"/>
      <c r="K940" s="72"/>
    </row>
    <row r="941" spans="1:11" x14ac:dyDescent="0.25">
      <c r="A941" s="116">
        <f>'5. Registrere Transaksjoner'!B947</f>
        <v>940</v>
      </c>
      <c r="B941" s="72">
        <f>INDEX('5. Registrere Transaksjoner'!$I$8:$I$1006,MATCH('Underlag HB'!A941,'5. Registrere Transaksjoner'!$B$8:$B$1006))</f>
        <v>0</v>
      </c>
      <c r="C941" s="72">
        <f>INDEX('5. Registrere Transaksjoner'!$Q$8:$Q$1006,MATCH('Underlag HB'!A941,'5. Registrere Transaksjoner'!$B$8:$B$1006))</f>
        <v>0</v>
      </c>
      <c r="D941" s="307">
        <f>INDEX('5. Registrere Transaksjoner'!$D$8:$D$1006,MATCH('Underlag HB'!A941,'5. Registrere Transaksjoner'!$B$8:$B$1006))</f>
        <v>0</v>
      </c>
      <c r="E941" s="72" t="str">
        <f>IFERROR(INDEX(Kontoplan!$E$6:$E$1048576,MATCH(B941,Kontoplan!$D$6:$D$125,0)),"")</f>
        <v/>
      </c>
      <c r="F941" s="308">
        <f>INDEX('5. Registrere Transaksjoner'!$E$8:$E$1006,MATCH('Underlag HB'!A941,'5. Registrere Transaksjoner'!$B$8:$B$1006,0))</f>
        <v>0</v>
      </c>
      <c r="G941" s="72">
        <f>INDEX('5. Registrere Transaksjoner'!$F$8:$F$1006,MATCH('Underlag HB'!A941,'5. Registrere Transaksjoner'!$B$8:$B$1006,0))</f>
        <v>0</v>
      </c>
      <c r="H941" s="309" t="str">
        <f t="shared" si="14"/>
        <v/>
      </c>
      <c r="I941" s="310">
        <f>INDEX('5. Registrere Transaksjoner'!$H$8:$H$1006,MATCH('Underlag HB'!A941,'5. Registrere Transaksjoner'!$B$8:$B$1006,0))</f>
        <v>0</v>
      </c>
      <c r="J941" s="72"/>
      <c r="K941" s="72"/>
    </row>
    <row r="942" spans="1:11" x14ac:dyDescent="0.25">
      <c r="A942" s="116">
        <f>'5. Registrere Transaksjoner'!B948</f>
        <v>941</v>
      </c>
      <c r="B942" s="72">
        <f>INDEX('5. Registrere Transaksjoner'!$I$8:$I$1006,MATCH('Underlag HB'!A942,'5. Registrere Transaksjoner'!$B$8:$B$1006))</f>
        <v>0</v>
      </c>
      <c r="C942" s="72">
        <f>INDEX('5. Registrere Transaksjoner'!$Q$8:$Q$1006,MATCH('Underlag HB'!A942,'5. Registrere Transaksjoner'!$B$8:$B$1006))</f>
        <v>0</v>
      </c>
      <c r="D942" s="307">
        <f>INDEX('5. Registrere Transaksjoner'!$D$8:$D$1006,MATCH('Underlag HB'!A942,'5. Registrere Transaksjoner'!$B$8:$B$1006))</f>
        <v>0</v>
      </c>
      <c r="E942" s="72" t="str">
        <f>IFERROR(INDEX(Kontoplan!$E$6:$E$1048576,MATCH(B942,Kontoplan!$D$6:$D$125,0)),"")</f>
        <v/>
      </c>
      <c r="F942" s="308">
        <f>INDEX('5. Registrere Transaksjoner'!$E$8:$E$1006,MATCH('Underlag HB'!A942,'5. Registrere Transaksjoner'!$B$8:$B$1006,0))</f>
        <v>0</v>
      </c>
      <c r="G942" s="72">
        <f>INDEX('5. Registrere Transaksjoner'!$F$8:$F$1006,MATCH('Underlag HB'!A942,'5. Registrere Transaksjoner'!$B$8:$B$1006,0))</f>
        <v>0</v>
      </c>
      <c r="H942" s="309" t="str">
        <f t="shared" si="14"/>
        <v/>
      </c>
      <c r="I942" s="310">
        <f>INDEX('5. Registrere Transaksjoner'!$H$8:$H$1006,MATCH('Underlag HB'!A942,'5. Registrere Transaksjoner'!$B$8:$B$1006,0))</f>
        <v>0</v>
      </c>
      <c r="J942" s="72"/>
      <c r="K942" s="72"/>
    </row>
    <row r="943" spans="1:11" x14ac:dyDescent="0.25">
      <c r="A943" s="116">
        <f>'5. Registrere Transaksjoner'!B949</f>
        <v>942</v>
      </c>
      <c r="B943" s="72">
        <f>INDEX('5. Registrere Transaksjoner'!$I$8:$I$1006,MATCH('Underlag HB'!A943,'5. Registrere Transaksjoner'!$B$8:$B$1006))</f>
        <v>0</v>
      </c>
      <c r="C943" s="72">
        <f>INDEX('5. Registrere Transaksjoner'!$Q$8:$Q$1006,MATCH('Underlag HB'!A943,'5. Registrere Transaksjoner'!$B$8:$B$1006))</f>
        <v>0</v>
      </c>
      <c r="D943" s="307">
        <f>INDEX('5. Registrere Transaksjoner'!$D$8:$D$1006,MATCH('Underlag HB'!A943,'5. Registrere Transaksjoner'!$B$8:$B$1006))</f>
        <v>0</v>
      </c>
      <c r="E943" s="72" t="str">
        <f>IFERROR(INDEX(Kontoplan!$E$6:$E$1048576,MATCH(B943,Kontoplan!$D$6:$D$125,0)),"")</f>
        <v/>
      </c>
      <c r="F943" s="308">
        <f>INDEX('5. Registrere Transaksjoner'!$E$8:$E$1006,MATCH('Underlag HB'!A943,'5. Registrere Transaksjoner'!$B$8:$B$1006,0))</f>
        <v>0</v>
      </c>
      <c r="G943" s="72">
        <f>INDEX('5. Registrere Transaksjoner'!$F$8:$F$1006,MATCH('Underlag HB'!A943,'5. Registrere Transaksjoner'!$B$8:$B$1006,0))</f>
        <v>0</v>
      </c>
      <c r="H943" s="309" t="str">
        <f t="shared" si="14"/>
        <v/>
      </c>
      <c r="I943" s="310">
        <f>INDEX('5. Registrere Transaksjoner'!$H$8:$H$1006,MATCH('Underlag HB'!A943,'5. Registrere Transaksjoner'!$B$8:$B$1006,0))</f>
        <v>0</v>
      </c>
      <c r="J943" s="72"/>
      <c r="K943" s="72"/>
    </row>
    <row r="944" spans="1:11" x14ac:dyDescent="0.25">
      <c r="A944" s="116">
        <f>'5. Registrere Transaksjoner'!B950</f>
        <v>943</v>
      </c>
      <c r="B944" s="72">
        <f>INDEX('5. Registrere Transaksjoner'!$I$8:$I$1006,MATCH('Underlag HB'!A944,'5. Registrere Transaksjoner'!$B$8:$B$1006))</f>
        <v>0</v>
      </c>
      <c r="C944" s="72">
        <f>INDEX('5. Registrere Transaksjoner'!$Q$8:$Q$1006,MATCH('Underlag HB'!A944,'5. Registrere Transaksjoner'!$B$8:$B$1006))</f>
        <v>0</v>
      </c>
      <c r="D944" s="307">
        <f>INDEX('5. Registrere Transaksjoner'!$D$8:$D$1006,MATCH('Underlag HB'!A944,'5. Registrere Transaksjoner'!$B$8:$B$1006))</f>
        <v>0</v>
      </c>
      <c r="E944" s="72" t="str">
        <f>IFERROR(INDEX(Kontoplan!$E$6:$E$1048576,MATCH(B944,Kontoplan!$D$6:$D$125,0)),"")</f>
        <v/>
      </c>
      <c r="F944" s="308">
        <f>INDEX('5. Registrere Transaksjoner'!$E$8:$E$1006,MATCH('Underlag HB'!A944,'5. Registrere Transaksjoner'!$B$8:$B$1006,0))</f>
        <v>0</v>
      </c>
      <c r="G944" s="72">
        <f>INDEX('5. Registrere Transaksjoner'!$F$8:$F$1006,MATCH('Underlag HB'!A944,'5. Registrere Transaksjoner'!$B$8:$B$1006,0))</f>
        <v>0</v>
      </c>
      <c r="H944" s="309" t="str">
        <f t="shared" si="14"/>
        <v/>
      </c>
      <c r="I944" s="310">
        <f>INDEX('5. Registrere Transaksjoner'!$H$8:$H$1006,MATCH('Underlag HB'!A944,'5. Registrere Transaksjoner'!$B$8:$B$1006,0))</f>
        <v>0</v>
      </c>
      <c r="J944" s="72"/>
      <c r="K944" s="72"/>
    </row>
    <row r="945" spans="1:11" x14ac:dyDescent="0.25">
      <c r="A945" s="116">
        <f>'5. Registrere Transaksjoner'!B951</f>
        <v>944</v>
      </c>
      <c r="B945" s="72">
        <f>INDEX('5. Registrere Transaksjoner'!$I$8:$I$1006,MATCH('Underlag HB'!A945,'5. Registrere Transaksjoner'!$B$8:$B$1006))</f>
        <v>0</v>
      </c>
      <c r="C945" s="72">
        <f>INDEX('5. Registrere Transaksjoner'!$Q$8:$Q$1006,MATCH('Underlag HB'!A945,'5. Registrere Transaksjoner'!$B$8:$B$1006))</f>
        <v>0</v>
      </c>
      <c r="D945" s="307">
        <f>INDEX('5. Registrere Transaksjoner'!$D$8:$D$1006,MATCH('Underlag HB'!A945,'5. Registrere Transaksjoner'!$B$8:$B$1006))</f>
        <v>0</v>
      </c>
      <c r="E945" s="72" t="str">
        <f>IFERROR(INDEX(Kontoplan!$E$6:$E$1048576,MATCH(B945,Kontoplan!$D$6:$D$125,0)),"")</f>
        <v/>
      </c>
      <c r="F945" s="308">
        <f>INDEX('5. Registrere Transaksjoner'!$E$8:$E$1006,MATCH('Underlag HB'!A945,'5. Registrere Transaksjoner'!$B$8:$B$1006,0))</f>
        <v>0</v>
      </c>
      <c r="G945" s="72">
        <f>INDEX('5. Registrere Transaksjoner'!$F$8:$F$1006,MATCH('Underlag HB'!A945,'5. Registrere Transaksjoner'!$B$8:$B$1006,0))</f>
        <v>0</v>
      </c>
      <c r="H945" s="309" t="str">
        <f t="shared" si="14"/>
        <v/>
      </c>
      <c r="I945" s="310">
        <f>INDEX('5. Registrere Transaksjoner'!$H$8:$H$1006,MATCH('Underlag HB'!A945,'5. Registrere Transaksjoner'!$B$8:$B$1006,0))</f>
        <v>0</v>
      </c>
      <c r="J945" s="72"/>
      <c r="K945" s="72"/>
    </row>
    <row r="946" spans="1:11" x14ac:dyDescent="0.25">
      <c r="A946" s="116">
        <f>'5. Registrere Transaksjoner'!B952</f>
        <v>945</v>
      </c>
      <c r="B946" s="72">
        <f>INDEX('5. Registrere Transaksjoner'!$I$8:$I$1006,MATCH('Underlag HB'!A946,'5. Registrere Transaksjoner'!$B$8:$B$1006))</f>
        <v>0</v>
      </c>
      <c r="C946" s="72">
        <f>INDEX('5. Registrere Transaksjoner'!$Q$8:$Q$1006,MATCH('Underlag HB'!A946,'5. Registrere Transaksjoner'!$B$8:$B$1006))</f>
        <v>0</v>
      </c>
      <c r="D946" s="307">
        <f>INDEX('5. Registrere Transaksjoner'!$D$8:$D$1006,MATCH('Underlag HB'!A946,'5. Registrere Transaksjoner'!$B$8:$B$1006))</f>
        <v>0</v>
      </c>
      <c r="E946" s="72" t="str">
        <f>IFERROR(INDEX(Kontoplan!$E$6:$E$1048576,MATCH(B946,Kontoplan!$D$6:$D$125,0)),"")</f>
        <v/>
      </c>
      <c r="F946" s="308">
        <f>INDEX('5. Registrere Transaksjoner'!$E$8:$E$1006,MATCH('Underlag HB'!A946,'5. Registrere Transaksjoner'!$B$8:$B$1006,0))</f>
        <v>0</v>
      </c>
      <c r="G946" s="72">
        <f>INDEX('5. Registrere Transaksjoner'!$F$8:$F$1006,MATCH('Underlag HB'!A946,'5. Registrere Transaksjoner'!$B$8:$B$1006,0))</f>
        <v>0</v>
      </c>
      <c r="H946" s="309" t="str">
        <f t="shared" si="14"/>
        <v/>
      </c>
      <c r="I946" s="310">
        <f>INDEX('5. Registrere Transaksjoner'!$H$8:$H$1006,MATCH('Underlag HB'!A946,'5. Registrere Transaksjoner'!$B$8:$B$1006,0))</f>
        <v>0</v>
      </c>
      <c r="J946" s="72"/>
      <c r="K946" s="72"/>
    </row>
    <row r="947" spans="1:11" x14ac:dyDescent="0.25">
      <c r="A947" s="116">
        <f>'5. Registrere Transaksjoner'!B953</f>
        <v>946</v>
      </c>
      <c r="B947" s="72">
        <f>INDEX('5. Registrere Transaksjoner'!$I$8:$I$1006,MATCH('Underlag HB'!A947,'5. Registrere Transaksjoner'!$B$8:$B$1006))</f>
        <v>0</v>
      </c>
      <c r="C947" s="72">
        <f>INDEX('5. Registrere Transaksjoner'!$Q$8:$Q$1006,MATCH('Underlag HB'!A947,'5. Registrere Transaksjoner'!$B$8:$B$1006))</f>
        <v>0</v>
      </c>
      <c r="D947" s="307">
        <f>INDEX('5. Registrere Transaksjoner'!$D$8:$D$1006,MATCH('Underlag HB'!A947,'5. Registrere Transaksjoner'!$B$8:$B$1006))</f>
        <v>0</v>
      </c>
      <c r="E947" s="72" t="str">
        <f>IFERROR(INDEX(Kontoplan!$E$6:$E$1048576,MATCH(B947,Kontoplan!$D$6:$D$125,0)),"")</f>
        <v/>
      </c>
      <c r="F947" s="308">
        <f>INDEX('5. Registrere Transaksjoner'!$E$8:$E$1006,MATCH('Underlag HB'!A947,'5. Registrere Transaksjoner'!$B$8:$B$1006,0))</f>
        <v>0</v>
      </c>
      <c r="G947" s="72">
        <f>INDEX('5. Registrere Transaksjoner'!$F$8:$F$1006,MATCH('Underlag HB'!A947,'5. Registrere Transaksjoner'!$B$8:$B$1006,0))</f>
        <v>0</v>
      </c>
      <c r="H947" s="309" t="str">
        <f t="shared" si="14"/>
        <v/>
      </c>
      <c r="I947" s="310">
        <f>INDEX('5. Registrere Transaksjoner'!$H$8:$H$1006,MATCH('Underlag HB'!A947,'5. Registrere Transaksjoner'!$B$8:$B$1006,0))</f>
        <v>0</v>
      </c>
      <c r="J947" s="72"/>
      <c r="K947" s="72"/>
    </row>
    <row r="948" spans="1:11" x14ac:dyDescent="0.25">
      <c r="A948" s="116">
        <f>'5. Registrere Transaksjoner'!B954</f>
        <v>947</v>
      </c>
      <c r="B948" s="72">
        <f>INDEX('5. Registrere Transaksjoner'!$I$8:$I$1006,MATCH('Underlag HB'!A948,'5. Registrere Transaksjoner'!$B$8:$B$1006))</f>
        <v>0</v>
      </c>
      <c r="C948" s="72">
        <f>INDEX('5. Registrere Transaksjoner'!$Q$8:$Q$1006,MATCH('Underlag HB'!A948,'5. Registrere Transaksjoner'!$B$8:$B$1006))</f>
        <v>0</v>
      </c>
      <c r="D948" s="307">
        <f>INDEX('5. Registrere Transaksjoner'!$D$8:$D$1006,MATCH('Underlag HB'!A948,'5. Registrere Transaksjoner'!$B$8:$B$1006))</f>
        <v>0</v>
      </c>
      <c r="E948" s="72" t="str">
        <f>IFERROR(INDEX(Kontoplan!$E$6:$E$1048576,MATCH(B948,Kontoplan!$D$6:$D$125,0)),"")</f>
        <v/>
      </c>
      <c r="F948" s="308">
        <f>INDEX('5. Registrere Transaksjoner'!$E$8:$E$1006,MATCH('Underlag HB'!A948,'5. Registrere Transaksjoner'!$B$8:$B$1006,0))</f>
        <v>0</v>
      </c>
      <c r="G948" s="72">
        <f>INDEX('5. Registrere Transaksjoner'!$F$8:$F$1006,MATCH('Underlag HB'!A948,'5. Registrere Transaksjoner'!$B$8:$B$1006,0))</f>
        <v>0</v>
      </c>
      <c r="H948" s="309" t="str">
        <f t="shared" si="14"/>
        <v/>
      </c>
      <c r="I948" s="310">
        <f>INDEX('5. Registrere Transaksjoner'!$H$8:$H$1006,MATCH('Underlag HB'!A948,'5. Registrere Transaksjoner'!$B$8:$B$1006,0))</f>
        <v>0</v>
      </c>
      <c r="J948" s="72"/>
      <c r="K948" s="72"/>
    </row>
    <row r="949" spans="1:11" x14ac:dyDescent="0.25">
      <c r="A949" s="116">
        <f>'5. Registrere Transaksjoner'!B955</f>
        <v>948</v>
      </c>
      <c r="B949" s="72">
        <f>INDEX('5. Registrere Transaksjoner'!$I$8:$I$1006,MATCH('Underlag HB'!A949,'5. Registrere Transaksjoner'!$B$8:$B$1006))</f>
        <v>0</v>
      </c>
      <c r="C949" s="72">
        <f>INDEX('5. Registrere Transaksjoner'!$Q$8:$Q$1006,MATCH('Underlag HB'!A949,'5. Registrere Transaksjoner'!$B$8:$B$1006))</f>
        <v>0</v>
      </c>
      <c r="D949" s="307">
        <f>INDEX('5. Registrere Transaksjoner'!$D$8:$D$1006,MATCH('Underlag HB'!A949,'5. Registrere Transaksjoner'!$B$8:$B$1006))</f>
        <v>0</v>
      </c>
      <c r="E949" s="72" t="str">
        <f>IFERROR(INDEX(Kontoplan!$E$6:$E$1048576,MATCH(B949,Kontoplan!$D$6:$D$125,0)),"")</f>
        <v/>
      </c>
      <c r="F949" s="308">
        <f>INDEX('5. Registrere Transaksjoner'!$E$8:$E$1006,MATCH('Underlag HB'!A949,'5. Registrere Transaksjoner'!$B$8:$B$1006,0))</f>
        <v>0</v>
      </c>
      <c r="G949" s="72">
        <f>INDEX('5. Registrere Transaksjoner'!$F$8:$F$1006,MATCH('Underlag HB'!A949,'5. Registrere Transaksjoner'!$B$8:$B$1006,0))</f>
        <v>0</v>
      </c>
      <c r="H949" s="309" t="str">
        <f t="shared" si="14"/>
        <v/>
      </c>
      <c r="I949" s="310">
        <f>INDEX('5. Registrere Transaksjoner'!$H$8:$H$1006,MATCH('Underlag HB'!A949,'5. Registrere Transaksjoner'!$B$8:$B$1006,0))</f>
        <v>0</v>
      </c>
      <c r="J949" s="72"/>
      <c r="K949" s="72"/>
    </row>
    <row r="950" spans="1:11" x14ac:dyDescent="0.25">
      <c r="A950" s="116">
        <f>'5. Registrere Transaksjoner'!B956</f>
        <v>949</v>
      </c>
      <c r="B950" s="72">
        <f>INDEX('5. Registrere Transaksjoner'!$I$8:$I$1006,MATCH('Underlag HB'!A950,'5. Registrere Transaksjoner'!$B$8:$B$1006))</f>
        <v>0</v>
      </c>
      <c r="C950" s="72">
        <f>INDEX('5. Registrere Transaksjoner'!$Q$8:$Q$1006,MATCH('Underlag HB'!A950,'5. Registrere Transaksjoner'!$B$8:$B$1006))</f>
        <v>0</v>
      </c>
      <c r="D950" s="307">
        <f>INDEX('5. Registrere Transaksjoner'!$D$8:$D$1006,MATCH('Underlag HB'!A950,'5. Registrere Transaksjoner'!$B$8:$B$1006))</f>
        <v>0</v>
      </c>
      <c r="E950" s="72" t="str">
        <f>IFERROR(INDEX(Kontoplan!$E$6:$E$1048576,MATCH(B950,Kontoplan!$D$6:$D$125,0)),"")</f>
        <v/>
      </c>
      <c r="F950" s="308">
        <f>INDEX('5. Registrere Transaksjoner'!$E$8:$E$1006,MATCH('Underlag HB'!A950,'5. Registrere Transaksjoner'!$B$8:$B$1006,0))</f>
        <v>0</v>
      </c>
      <c r="G950" s="72">
        <f>INDEX('5. Registrere Transaksjoner'!$F$8:$F$1006,MATCH('Underlag HB'!A950,'5. Registrere Transaksjoner'!$B$8:$B$1006,0))</f>
        <v>0</v>
      </c>
      <c r="H950" s="309" t="str">
        <f t="shared" si="14"/>
        <v/>
      </c>
      <c r="I950" s="310">
        <f>INDEX('5. Registrere Transaksjoner'!$H$8:$H$1006,MATCH('Underlag HB'!A950,'5. Registrere Transaksjoner'!$B$8:$B$1006,0))</f>
        <v>0</v>
      </c>
      <c r="J950" s="72"/>
      <c r="K950" s="72"/>
    </row>
    <row r="951" spans="1:11" x14ac:dyDescent="0.25">
      <c r="A951" s="116">
        <f>'5. Registrere Transaksjoner'!B957</f>
        <v>950</v>
      </c>
      <c r="B951" s="72">
        <f>INDEX('5. Registrere Transaksjoner'!$I$8:$I$1006,MATCH('Underlag HB'!A951,'5. Registrere Transaksjoner'!$B$8:$B$1006))</f>
        <v>0</v>
      </c>
      <c r="C951" s="72">
        <f>INDEX('5. Registrere Transaksjoner'!$Q$8:$Q$1006,MATCH('Underlag HB'!A951,'5. Registrere Transaksjoner'!$B$8:$B$1006))</f>
        <v>0</v>
      </c>
      <c r="D951" s="307">
        <f>INDEX('5. Registrere Transaksjoner'!$D$8:$D$1006,MATCH('Underlag HB'!A951,'5. Registrere Transaksjoner'!$B$8:$B$1006))</f>
        <v>0</v>
      </c>
      <c r="E951" s="72" t="str">
        <f>IFERROR(INDEX(Kontoplan!$E$6:$E$1048576,MATCH(B951,Kontoplan!$D$6:$D$125,0)),"")</f>
        <v/>
      </c>
      <c r="F951" s="308">
        <f>INDEX('5. Registrere Transaksjoner'!$E$8:$E$1006,MATCH('Underlag HB'!A951,'5. Registrere Transaksjoner'!$B$8:$B$1006,0))</f>
        <v>0</v>
      </c>
      <c r="G951" s="72">
        <f>INDEX('5. Registrere Transaksjoner'!$F$8:$F$1006,MATCH('Underlag HB'!A951,'5. Registrere Transaksjoner'!$B$8:$B$1006,0))</f>
        <v>0</v>
      </c>
      <c r="H951" s="309" t="str">
        <f t="shared" si="14"/>
        <v/>
      </c>
      <c r="I951" s="310">
        <f>INDEX('5. Registrere Transaksjoner'!$H$8:$H$1006,MATCH('Underlag HB'!A951,'5. Registrere Transaksjoner'!$B$8:$B$1006,0))</f>
        <v>0</v>
      </c>
      <c r="J951" s="72"/>
      <c r="K951" s="72"/>
    </row>
    <row r="952" spans="1:11" x14ac:dyDescent="0.25">
      <c r="A952" s="116">
        <f>'5. Registrere Transaksjoner'!B958</f>
        <v>951</v>
      </c>
      <c r="B952" s="72">
        <f>INDEX('5. Registrere Transaksjoner'!$I$8:$I$1006,MATCH('Underlag HB'!A952,'5. Registrere Transaksjoner'!$B$8:$B$1006))</f>
        <v>0</v>
      </c>
      <c r="C952" s="72">
        <f>INDEX('5. Registrere Transaksjoner'!$Q$8:$Q$1006,MATCH('Underlag HB'!A952,'5. Registrere Transaksjoner'!$B$8:$B$1006))</f>
        <v>0</v>
      </c>
      <c r="D952" s="307">
        <f>INDEX('5. Registrere Transaksjoner'!$D$8:$D$1006,MATCH('Underlag HB'!A952,'5. Registrere Transaksjoner'!$B$8:$B$1006))</f>
        <v>0</v>
      </c>
      <c r="E952" s="72" t="str">
        <f>IFERROR(INDEX(Kontoplan!$E$6:$E$1048576,MATCH(B952,Kontoplan!$D$6:$D$125,0)),"")</f>
        <v/>
      </c>
      <c r="F952" s="308">
        <f>INDEX('5. Registrere Transaksjoner'!$E$8:$E$1006,MATCH('Underlag HB'!A952,'5. Registrere Transaksjoner'!$B$8:$B$1006,0))</f>
        <v>0</v>
      </c>
      <c r="G952" s="72">
        <f>INDEX('5. Registrere Transaksjoner'!$F$8:$F$1006,MATCH('Underlag HB'!A952,'5. Registrere Transaksjoner'!$B$8:$B$1006,0))</f>
        <v>0</v>
      </c>
      <c r="H952" s="309" t="str">
        <f t="shared" si="14"/>
        <v/>
      </c>
      <c r="I952" s="310">
        <f>INDEX('5. Registrere Transaksjoner'!$H$8:$H$1006,MATCH('Underlag HB'!A952,'5. Registrere Transaksjoner'!$B$8:$B$1006,0))</f>
        <v>0</v>
      </c>
      <c r="J952" s="72"/>
      <c r="K952" s="72"/>
    </row>
    <row r="953" spans="1:11" x14ac:dyDescent="0.25">
      <c r="A953" s="116">
        <f>'5. Registrere Transaksjoner'!B959</f>
        <v>952</v>
      </c>
      <c r="B953" s="72">
        <f>INDEX('5. Registrere Transaksjoner'!$I$8:$I$1006,MATCH('Underlag HB'!A953,'5. Registrere Transaksjoner'!$B$8:$B$1006))</f>
        <v>0</v>
      </c>
      <c r="C953" s="72">
        <f>INDEX('5. Registrere Transaksjoner'!$Q$8:$Q$1006,MATCH('Underlag HB'!A953,'5. Registrere Transaksjoner'!$B$8:$B$1006))</f>
        <v>0</v>
      </c>
      <c r="D953" s="307">
        <f>INDEX('5. Registrere Transaksjoner'!$D$8:$D$1006,MATCH('Underlag HB'!A953,'5. Registrere Transaksjoner'!$B$8:$B$1006))</f>
        <v>0</v>
      </c>
      <c r="E953" s="72" t="str">
        <f>IFERROR(INDEX(Kontoplan!$E$6:$E$1048576,MATCH(B953,Kontoplan!$D$6:$D$125,0)),"")</f>
        <v/>
      </c>
      <c r="F953" s="308">
        <f>INDEX('5. Registrere Transaksjoner'!$E$8:$E$1006,MATCH('Underlag HB'!A953,'5. Registrere Transaksjoner'!$B$8:$B$1006,0))</f>
        <v>0</v>
      </c>
      <c r="G953" s="72">
        <f>INDEX('5. Registrere Transaksjoner'!$F$8:$F$1006,MATCH('Underlag HB'!A953,'5. Registrere Transaksjoner'!$B$8:$B$1006,0))</f>
        <v>0</v>
      </c>
      <c r="H953" s="309" t="str">
        <f t="shared" si="14"/>
        <v/>
      </c>
      <c r="I953" s="310">
        <f>INDEX('5. Registrere Transaksjoner'!$H$8:$H$1006,MATCH('Underlag HB'!A953,'5. Registrere Transaksjoner'!$B$8:$B$1006,0))</f>
        <v>0</v>
      </c>
      <c r="J953" s="72"/>
      <c r="K953" s="72"/>
    </row>
    <row r="954" spans="1:11" x14ac:dyDescent="0.25">
      <c r="A954" s="116">
        <f>'5. Registrere Transaksjoner'!B960</f>
        <v>953</v>
      </c>
      <c r="B954" s="72">
        <f>INDEX('5. Registrere Transaksjoner'!$I$8:$I$1006,MATCH('Underlag HB'!A954,'5. Registrere Transaksjoner'!$B$8:$B$1006))</f>
        <v>0</v>
      </c>
      <c r="C954" s="72">
        <f>INDEX('5. Registrere Transaksjoner'!$Q$8:$Q$1006,MATCH('Underlag HB'!A954,'5. Registrere Transaksjoner'!$B$8:$B$1006))</f>
        <v>0</v>
      </c>
      <c r="D954" s="307">
        <f>INDEX('5. Registrere Transaksjoner'!$D$8:$D$1006,MATCH('Underlag HB'!A954,'5. Registrere Transaksjoner'!$B$8:$B$1006))</f>
        <v>0</v>
      </c>
      <c r="E954" s="72" t="str">
        <f>IFERROR(INDEX(Kontoplan!$E$6:$E$1048576,MATCH(B954,Kontoplan!$D$6:$D$125,0)),"")</f>
        <v/>
      </c>
      <c r="F954" s="308">
        <f>INDEX('5. Registrere Transaksjoner'!$E$8:$E$1006,MATCH('Underlag HB'!A954,'5. Registrere Transaksjoner'!$B$8:$B$1006,0))</f>
        <v>0</v>
      </c>
      <c r="G954" s="72">
        <f>INDEX('5. Registrere Transaksjoner'!$F$8:$F$1006,MATCH('Underlag HB'!A954,'5. Registrere Transaksjoner'!$B$8:$B$1006,0))</f>
        <v>0</v>
      </c>
      <c r="H954" s="309" t="str">
        <f t="shared" si="14"/>
        <v/>
      </c>
      <c r="I954" s="310">
        <f>INDEX('5. Registrere Transaksjoner'!$H$8:$H$1006,MATCH('Underlag HB'!A954,'5. Registrere Transaksjoner'!$B$8:$B$1006,0))</f>
        <v>0</v>
      </c>
      <c r="J954" s="72"/>
      <c r="K954" s="72"/>
    </row>
    <row r="955" spans="1:11" x14ac:dyDescent="0.25">
      <c r="A955" s="116">
        <f>'5. Registrere Transaksjoner'!B961</f>
        <v>954</v>
      </c>
      <c r="B955" s="72">
        <f>INDEX('5. Registrere Transaksjoner'!$I$8:$I$1006,MATCH('Underlag HB'!A955,'5. Registrere Transaksjoner'!$B$8:$B$1006))</f>
        <v>0</v>
      </c>
      <c r="C955" s="72">
        <f>INDEX('5. Registrere Transaksjoner'!$Q$8:$Q$1006,MATCH('Underlag HB'!A955,'5. Registrere Transaksjoner'!$B$8:$B$1006))</f>
        <v>0</v>
      </c>
      <c r="D955" s="307">
        <f>INDEX('5. Registrere Transaksjoner'!$D$8:$D$1006,MATCH('Underlag HB'!A955,'5. Registrere Transaksjoner'!$B$8:$B$1006))</f>
        <v>0</v>
      </c>
      <c r="E955" s="72" t="str">
        <f>IFERROR(INDEX(Kontoplan!$E$6:$E$1048576,MATCH(B955,Kontoplan!$D$6:$D$125,0)),"")</f>
        <v/>
      </c>
      <c r="F955" s="308">
        <f>INDEX('5. Registrere Transaksjoner'!$E$8:$E$1006,MATCH('Underlag HB'!A955,'5. Registrere Transaksjoner'!$B$8:$B$1006,0))</f>
        <v>0</v>
      </c>
      <c r="G955" s="72">
        <f>INDEX('5. Registrere Transaksjoner'!$F$8:$F$1006,MATCH('Underlag HB'!A955,'5. Registrere Transaksjoner'!$B$8:$B$1006,0))</f>
        <v>0</v>
      </c>
      <c r="H955" s="309" t="str">
        <f t="shared" si="14"/>
        <v/>
      </c>
      <c r="I955" s="310">
        <f>INDEX('5. Registrere Transaksjoner'!$H$8:$H$1006,MATCH('Underlag HB'!A955,'5. Registrere Transaksjoner'!$B$8:$B$1006,0))</f>
        <v>0</v>
      </c>
      <c r="J955" s="72"/>
      <c r="K955" s="72"/>
    </row>
    <row r="956" spans="1:11" x14ac:dyDescent="0.25">
      <c r="A956" s="116">
        <f>'5. Registrere Transaksjoner'!B962</f>
        <v>955</v>
      </c>
      <c r="B956" s="72">
        <f>INDEX('5. Registrere Transaksjoner'!$I$8:$I$1006,MATCH('Underlag HB'!A956,'5. Registrere Transaksjoner'!$B$8:$B$1006))</f>
        <v>0</v>
      </c>
      <c r="C956" s="72">
        <f>INDEX('5. Registrere Transaksjoner'!$Q$8:$Q$1006,MATCH('Underlag HB'!A956,'5. Registrere Transaksjoner'!$B$8:$B$1006))</f>
        <v>0</v>
      </c>
      <c r="D956" s="307">
        <f>INDEX('5. Registrere Transaksjoner'!$D$8:$D$1006,MATCH('Underlag HB'!A956,'5. Registrere Transaksjoner'!$B$8:$B$1006))</f>
        <v>0</v>
      </c>
      <c r="E956" s="72" t="str">
        <f>IFERROR(INDEX(Kontoplan!$E$6:$E$1048576,MATCH(B956,Kontoplan!$D$6:$D$125,0)),"")</f>
        <v/>
      </c>
      <c r="F956" s="308">
        <f>INDEX('5. Registrere Transaksjoner'!$E$8:$E$1006,MATCH('Underlag HB'!A956,'5. Registrere Transaksjoner'!$B$8:$B$1006,0))</f>
        <v>0</v>
      </c>
      <c r="G956" s="72">
        <f>INDEX('5. Registrere Transaksjoner'!$F$8:$F$1006,MATCH('Underlag HB'!A956,'5. Registrere Transaksjoner'!$B$8:$B$1006,0))</f>
        <v>0</v>
      </c>
      <c r="H956" s="309" t="str">
        <f t="shared" si="14"/>
        <v/>
      </c>
      <c r="I956" s="310">
        <f>INDEX('5. Registrere Transaksjoner'!$H$8:$H$1006,MATCH('Underlag HB'!A956,'5. Registrere Transaksjoner'!$B$8:$B$1006,0))</f>
        <v>0</v>
      </c>
      <c r="J956" s="72"/>
      <c r="K956" s="72"/>
    </row>
    <row r="957" spans="1:11" x14ac:dyDescent="0.25">
      <c r="A957" s="116">
        <f>'5. Registrere Transaksjoner'!B963</f>
        <v>956</v>
      </c>
      <c r="B957" s="72">
        <f>INDEX('5. Registrere Transaksjoner'!$I$8:$I$1006,MATCH('Underlag HB'!A957,'5. Registrere Transaksjoner'!$B$8:$B$1006))</f>
        <v>0</v>
      </c>
      <c r="C957" s="72">
        <f>INDEX('5. Registrere Transaksjoner'!$Q$8:$Q$1006,MATCH('Underlag HB'!A957,'5. Registrere Transaksjoner'!$B$8:$B$1006))</f>
        <v>0</v>
      </c>
      <c r="D957" s="307">
        <f>INDEX('5. Registrere Transaksjoner'!$D$8:$D$1006,MATCH('Underlag HB'!A957,'5. Registrere Transaksjoner'!$B$8:$B$1006))</f>
        <v>0</v>
      </c>
      <c r="E957" s="72" t="str">
        <f>IFERROR(INDEX(Kontoplan!$E$6:$E$1048576,MATCH(B957,Kontoplan!$D$6:$D$125,0)),"")</f>
        <v/>
      </c>
      <c r="F957" s="308">
        <f>INDEX('5. Registrere Transaksjoner'!$E$8:$E$1006,MATCH('Underlag HB'!A957,'5. Registrere Transaksjoner'!$B$8:$B$1006,0))</f>
        <v>0</v>
      </c>
      <c r="G957" s="72">
        <f>INDEX('5. Registrere Transaksjoner'!$F$8:$F$1006,MATCH('Underlag HB'!A957,'5. Registrere Transaksjoner'!$B$8:$B$1006,0))</f>
        <v>0</v>
      </c>
      <c r="H957" s="309" t="str">
        <f t="shared" si="14"/>
        <v/>
      </c>
      <c r="I957" s="310">
        <f>INDEX('5. Registrere Transaksjoner'!$H$8:$H$1006,MATCH('Underlag HB'!A957,'5. Registrere Transaksjoner'!$B$8:$B$1006,0))</f>
        <v>0</v>
      </c>
      <c r="J957" s="72"/>
      <c r="K957" s="72"/>
    </row>
    <row r="958" spans="1:11" x14ac:dyDescent="0.25">
      <c r="A958" s="116">
        <f>'5. Registrere Transaksjoner'!B964</f>
        <v>957</v>
      </c>
      <c r="B958" s="72">
        <f>INDEX('5. Registrere Transaksjoner'!$I$8:$I$1006,MATCH('Underlag HB'!A958,'5. Registrere Transaksjoner'!$B$8:$B$1006))</f>
        <v>0</v>
      </c>
      <c r="C958" s="72">
        <f>INDEX('5. Registrere Transaksjoner'!$Q$8:$Q$1006,MATCH('Underlag HB'!A958,'5. Registrere Transaksjoner'!$B$8:$B$1006))</f>
        <v>0</v>
      </c>
      <c r="D958" s="307">
        <f>INDEX('5. Registrere Transaksjoner'!$D$8:$D$1006,MATCH('Underlag HB'!A958,'5. Registrere Transaksjoner'!$B$8:$B$1006))</f>
        <v>0</v>
      </c>
      <c r="E958" s="72" t="str">
        <f>IFERROR(INDEX(Kontoplan!$E$6:$E$1048576,MATCH(B958,Kontoplan!$D$6:$D$125,0)),"")</f>
        <v/>
      </c>
      <c r="F958" s="308">
        <f>INDEX('5. Registrere Transaksjoner'!$E$8:$E$1006,MATCH('Underlag HB'!A958,'5. Registrere Transaksjoner'!$B$8:$B$1006,0))</f>
        <v>0</v>
      </c>
      <c r="G958" s="72">
        <f>INDEX('5. Registrere Transaksjoner'!$F$8:$F$1006,MATCH('Underlag HB'!A958,'5. Registrere Transaksjoner'!$B$8:$B$1006,0))</f>
        <v>0</v>
      </c>
      <c r="H958" s="309" t="str">
        <f t="shared" si="14"/>
        <v/>
      </c>
      <c r="I958" s="310">
        <f>INDEX('5. Registrere Transaksjoner'!$H$8:$H$1006,MATCH('Underlag HB'!A958,'5. Registrere Transaksjoner'!$B$8:$B$1006,0))</f>
        <v>0</v>
      </c>
      <c r="J958" s="72"/>
      <c r="K958" s="72"/>
    </row>
    <row r="959" spans="1:11" x14ac:dyDescent="0.25">
      <c r="A959" s="116">
        <f>'5. Registrere Transaksjoner'!B965</f>
        <v>958</v>
      </c>
      <c r="B959" s="72">
        <f>INDEX('5. Registrere Transaksjoner'!$I$8:$I$1006,MATCH('Underlag HB'!A959,'5. Registrere Transaksjoner'!$B$8:$B$1006))</f>
        <v>0</v>
      </c>
      <c r="C959" s="72">
        <f>INDEX('5. Registrere Transaksjoner'!$Q$8:$Q$1006,MATCH('Underlag HB'!A959,'5. Registrere Transaksjoner'!$B$8:$B$1006))</f>
        <v>0</v>
      </c>
      <c r="D959" s="307">
        <f>INDEX('5. Registrere Transaksjoner'!$D$8:$D$1006,MATCH('Underlag HB'!A959,'5. Registrere Transaksjoner'!$B$8:$B$1006))</f>
        <v>0</v>
      </c>
      <c r="E959" s="72" t="str">
        <f>IFERROR(INDEX(Kontoplan!$E$6:$E$1048576,MATCH(B959,Kontoplan!$D$6:$D$125,0)),"")</f>
        <v/>
      </c>
      <c r="F959" s="308">
        <f>INDEX('5. Registrere Transaksjoner'!$E$8:$E$1006,MATCH('Underlag HB'!A959,'5. Registrere Transaksjoner'!$B$8:$B$1006,0))</f>
        <v>0</v>
      </c>
      <c r="G959" s="72">
        <f>INDEX('5. Registrere Transaksjoner'!$F$8:$F$1006,MATCH('Underlag HB'!A959,'5. Registrere Transaksjoner'!$B$8:$B$1006,0))</f>
        <v>0</v>
      </c>
      <c r="H959" s="309" t="str">
        <f t="shared" si="14"/>
        <v/>
      </c>
      <c r="I959" s="310">
        <f>INDEX('5. Registrere Transaksjoner'!$H$8:$H$1006,MATCH('Underlag HB'!A959,'5. Registrere Transaksjoner'!$B$8:$B$1006,0))</f>
        <v>0</v>
      </c>
      <c r="J959" s="72"/>
      <c r="K959" s="72"/>
    </row>
    <row r="960" spans="1:11" x14ac:dyDescent="0.25">
      <c r="A960" s="116">
        <f>'5. Registrere Transaksjoner'!B966</f>
        <v>959</v>
      </c>
      <c r="B960" s="72">
        <f>INDEX('5. Registrere Transaksjoner'!$I$8:$I$1006,MATCH('Underlag HB'!A960,'5. Registrere Transaksjoner'!$B$8:$B$1006))</f>
        <v>0</v>
      </c>
      <c r="C960" s="72">
        <f>INDEX('5. Registrere Transaksjoner'!$Q$8:$Q$1006,MATCH('Underlag HB'!A960,'5. Registrere Transaksjoner'!$B$8:$B$1006))</f>
        <v>0</v>
      </c>
      <c r="D960" s="307">
        <f>INDEX('5. Registrere Transaksjoner'!$D$8:$D$1006,MATCH('Underlag HB'!A960,'5. Registrere Transaksjoner'!$B$8:$B$1006))</f>
        <v>0</v>
      </c>
      <c r="E960" s="72" t="str">
        <f>IFERROR(INDEX(Kontoplan!$E$6:$E$1048576,MATCH(B960,Kontoplan!$D$6:$D$125,0)),"")</f>
        <v/>
      </c>
      <c r="F960" s="308">
        <f>INDEX('5. Registrere Transaksjoner'!$E$8:$E$1006,MATCH('Underlag HB'!A960,'5. Registrere Transaksjoner'!$B$8:$B$1006,0))</f>
        <v>0</v>
      </c>
      <c r="G960" s="72">
        <f>INDEX('5. Registrere Transaksjoner'!$F$8:$F$1006,MATCH('Underlag HB'!A960,'5. Registrere Transaksjoner'!$B$8:$B$1006,0))</f>
        <v>0</v>
      </c>
      <c r="H960" s="309" t="str">
        <f t="shared" si="14"/>
        <v/>
      </c>
      <c r="I960" s="310">
        <f>INDEX('5. Registrere Transaksjoner'!$H$8:$H$1006,MATCH('Underlag HB'!A960,'5. Registrere Transaksjoner'!$B$8:$B$1006,0))</f>
        <v>0</v>
      </c>
      <c r="J960" s="72"/>
      <c r="K960" s="72"/>
    </row>
    <row r="961" spans="1:11" x14ac:dyDescent="0.25">
      <c r="A961" s="116">
        <f>'5. Registrere Transaksjoner'!B967</f>
        <v>960</v>
      </c>
      <c r="B961" s="72">
        <f>INDEX('5. Registrere Transaksjoner'!$I$8:$I$1006,MATCH('Underlag HB'!A961,'5. Registrere Transaksjoner'!$B$8:$B$1006))</f>
        <v>0</v>
      </c>
      <c r="C961" s="72">
        <f>INDEX('5. Registrere Transaksjoner'!$Q$8:$Q$1006,MATCH('Underlag HB'!A961,'5. Registrere Transaksjoner'!$B$8:$B$1006))</f>
        <v>0</v>
      </c>
      <c r="D961" s="307">
        <f>INDEX('5. Registrere Transaksjoner'!$D$8:$D$1006,MATCH('Underlag HB'!A961,'5. Registrere Transaksjoner'!$B$8:$B$1006))</f>
        <v>0</v>
      </c>
      <c r="E961" s="72" t="str">
        <f>IFERROR(INDEX(Kontoplan!$E$6:$E$1048576,MATCH(B961,Kontoplan!$D$6:$D$125,0)),"")</f>
        <v/>
      </c>
      <c r="F961" s="308">
        <f>INDEX('5. Registrere Transaksjoner'!$E$8:$E$1006,MATCH('Underlag HB'!A961,'5. Registrere Transaksjoner'!$B$8:$B$1006,0))</f>
        <v>0</v>
      </c>
      <c r="G961" s="72">
        <f>INDEX('5. Registrere Transaksjoner'!$F$8:$F$1006,MATCH('Underlag HB'!A961,'5. Registrere Transaksjoner'!$B$8:$B$1006,0))</f>
        <v>0</v>
      </c>
      <c r="H961" s="309" t="str">
        <f t="shared" si="14"/>
        <v/>
      </c>
      <c r="I961" s="310">
        <f>INDEX('5. Registrere Transaksjoner'!$H$8:$H$1006,MATCH('Underlag HB'!A961,'5. Registrere Transaksjoner'!$B$8:$B$1006,0))</f>
        <v>0</v>
      </c>
      <c r="J961" s="72"/>
      <c r="K961" s="72"/>
    </row>
    <row r="962" spans="1:11" x14ac:dyDescent="0.25">
      <c r="A962" s="116">
        <f>'5. Registrere Transaksjoner'!B968</f>
        <v>961</v>
      </c>
      <c r="B962" s="72">
        <f>INDEX('5. Registrere Transaksjoner'!$I$8:$I$1006,MATCH('Underlag HB'!A962,'5. Registrere Transaksjoner'!$B$8:$B$1006))</f>
        <v>0</v>
      </c>
      <c r="C962" s="72">
        <f>INDEX('5. Registrere Transaksjoner'!$Q$8:$Q$1006,MATCH('Underlag HB'!A962,'5. Registrere Transaksjoner'!$B$8:$B$1006))</f>
        <v>0</v>
      </c>
      <c r="D962" s="307">
        <f>INDEX('5. Registrere Transaksjoner'!$D$8:$D$1006,MATCH('Underlag HB'!A962,'5. Registrere Transaksjoner'!$B$8:$B$1006))</f>
        <v>0</v>
      </c>
      <c r="E962" s="72" t="str">
        <f>IFERROR(INDEX(Kontoplan!$E$6:$E$1048576,MATCH(B962,Kontoplan!$D$6:$D$125,0)),"")</f>
        <v/>
      </c>
      <c r="F962" s="308">
        <f>INDEX('5. Registrere Transaksjoner'!$E$8:$E$1006,MATCH('Underlag HB'!A962,'5. Registrere Transaksjoner'!$B$8:$B$1006,0))</f>
        <v>0</v>
      </c>
      <c r="G962" s="72">
        <f>INDEX('5. Registrere Transaksjoner'!$F$8:$F$1006,MATCH('Underlag HB'!A962,'5. Registrere Transaksjoner'!$B$8:$B$1006,0))</f>
        <v>0</v>
      </c>
      <c r="H962" s="309" t="str">
        <f t="shared" si="14"/>
        <v/>
      </c>
      <c r="I962" s="310">
        <f>INDEX('5. Registrere Transaksjoner'!$H$8:$H$1006,MATCH('Underlag HB'!A962,'5. Registrere Transaksjoner'!$B$8:$B$1006,0))</f>
        <v>0</v>
      </c>
      <c r="J962" s="72"/>
      <c r="K962" s="72"/>
    </row>
    <row r="963" spans="1:11" x14ac:dyDescent="0.25">
      <c r="A963" s="116">
        <f>'5. Registrere Transaksjoner'!B969</f>
        <v>962</v>
      </c>
      <c r="B963" s="72">
        <f>INDEX('5. Registrere Transaksjoner'!$I$8:$I$1006,MATCH('Underlag HB'!A963,'5. Registrere Transaksjoner'!$B$8:$B$1006))</f>
        <v>0</v>
      </c>
      <c r="C963" s="72">
        <f>INDEX('5. Registrere Transaksjoner'!$Q$8:$Q$1006,MATCH('Underlag HB'!A963,'5. Registrere Transaksjoner'!$B$8:$B$1006))</f>
        <v>0</v>
      </c>
      <c r="D963" s="307">
        <f>INDEX('5. Registrere Transaksjoner'!$D$8:$D$1006,MATCH('Underlag HB'!A963,'5. Registrere Transaksjoner'!$B$8:$B$1006))</f>
        <v>0</v>
      </c>
      <c r="E963" s="72" t="str">
        <f>IFERROR(INDEX(Kontoplan!$E$6:$E$1048576,MATCH(B963,Kontoplan!$D$6:$D$125,0)),"")</f>
        <v/>
      </c>
      <c r="F963" s="308">
        <f>INDEX('5. Registrere Transaksjoner'!$E$8:$E$1006,MATCH('Underlag HB'!A963,'5. Registrere Transaksjoner'!$B$8:$B$1006,0))</f>
        <v>0</v>
      </c>
      <c r="G963" s="72">
        <f>INDEX('5. Registrere Transaksjoner'!$F$8:$F$1006,MATCH('Underlag HB'!A963,'5. Registrere Transaksjoner'!$B$8:$B$1006,0))</f>
        <v>0</v>
      </c>
      <c r="H963" s="309" t="str">
        <f t="shared" ref="H963:H1026" si="15">IF(I963=0,"",I963)</f>
        <v/>
      </c>
      <c r="I963" s="310">
        <f>INDEX('5. Registrere Transaksjoner'!$H$8:$H$1006,MATCH('Underlag HB'!A963,'5. Registrere Transaksjoner'!$B$8:$B$1006,0))</f>
        <v>0</v>
      </c>
      <c r="J963" s="72"/>
      <c r="K963" s="72"/>
    </row>
    <row r="964" spans="1:11" x14ac:dyDescent="0.25">
      <c r="A964" s="116">
        <f>'5. Registrere Transaksjoner'!B970</f>
        <v>963</v>
      </c>
      <c r="B964" s="72">
        <f>INDEX('5. Registrere Transaksjoner'!$I$8:$I$1006,MATCH('Underlag HB'!A964,'5. Registrere Transaksjoner'!$B$8:$B$1006))</f>
        <v>0</v>
      </c>
      <c r="C964" s="72">
        <f>INDEX('5. Registrere Transaksjoner'!$Q$8:$Q$1006,MATCH('Underlag HB'!A964,'5. Registrere Transaksjoner'!$B$8:$B$1006))</f>
        <v>0</v>
      </c>
      <c r="D964" s="307">
        <f>INDEX('5. Registrere Transaksjoner'!$D$8:$D$1006,MATCH('Underlag HB'!A964,'5. Registrere Transaksjoner'!$B$8:$B$1006))</f>
        <v>0</v>
      </c>
      <c r="E964" s="72" t="str">
        <f>IFERROR(INDEX(Kontoplan!$E$6:$E$1048576,MATCH(B964,Kontoplan!$D$6:$D$125,0)),"")</f>
        <v/>
      </c>
      <c r="F964" s="308">
        <f>INDEX('5. Registrere Transaksjoner'!$E$8:$E$1006,MATCH('Underlag HB'!A964,'5. Registrere Transaksjoner'!$B$8:$B$1006,0))</f>
        <v>0</v>
      </c>
      <c r="G964" s="72">
        <f>INDEX('5. Registrere Transaksjoner'!$F$8:$F$1006,MATCH('Underlag HB'!A964,'5. Registrere Transaksjoner'!$B$8:$B$1006,0))</f>
        <v>0</v>
      </c>
      <c r="H964" s="309" t="str">
        <f t="shared" si="15"/>
        <v/>
      </c>
      <c r="I964" s="310">
        <f>INDEX('5. Registrere Transaksjoner'!$H$8:$H$1006,MATCH('Underlag HB'!A964,'5. Registrere Transaksjoner'!$B$8:$B$1006,0))</f>
        <v>0</v>
      </c>
      <c r="J964" s="72"/>
      <c r="K964" s="72"/>
    </row>
    <row r="965" spans="1:11" x14ac:dyDescent="0.25">
      <c r="A965" s="116">
        <f>'5. Registrere Transaksjoner'!B971</f>
        <v>964</v>
      </c>
      <c r="B965" s="72">
        <f>INDEX('5. Registrere Transaksjoner'!$I$8:$I$1006,MATCH('Underlag HB'!A965,'5. Registrere Transaksjoner'!$B$8:$B$1006))</f>
        <v>0</v>
      </c>
      <c r="C965" s="72">
        <f>INDEX('5. Registrere Transaksjoner'!$Q$8:$Q$1006,MATCH('Underlag HB'!A965,'5. Registrere Transaksjoner'!$B$8:$B$1006))</f>
        <v>0</v>
      </c>
      <c r="D965" s="307">
        <f>INDEX('5. Registrere Transaksjoner'!$D$8:$D$1006,MATCH('Underlag HB'!A965,'5. Registrere Transaksjoner'!$B$8:$B$1006))</f>
        <v>0</v>
      </c>
      <c r="E965" s="72" t="str">
        <f>IFERROR(INDEX(Kontoplan!$E$6:$E$1048576,MATCH(B965,Kontoplan!$D$6:$D$125,0)),"")</f>
        <v/>
      </c>
      <c r="F965" s="308">
        <f>INDEX('5. Registrere Transaksjoner'!$E$8:$E$1006,MATCH('Underlag HB'!A965,'5. Registrere Transaksjoner'!$B$8:$B$1006,0))</f>
        <v>0</v>
      </c>
      <c r="G965" s="72">
        <f>INDEX('5. Registrere Transaksjoner'!$F$8:$F$1006,MATCH('Underlag HB'!A965,'5. Registrere Transaksjoner'!$B$8:$B$1006,0))</f>
        <v>0</v>
      </c>
      <c r="H965" s="309" t="str">
        <f t="shared" si="15"/>
        <v/>
      </c>
      <c r="I965" s="310">
        <f>INDEX('5. Registrere Transaksjoner'!$H$8:$H$1006,MATCH('Underlag HB'!A965,'5. Registrere Transaksjoner'!$B$8:$B$1006,0))</f>
        <v>0</v>
      </c>
      <c r="J965" s="72"/>
      <c r="K965" s="72"/>
    </row>
    <row r="966" spans="1:11" x14ac:dyDescent="0.25">
      <c r="A966" s="116">
        <f>'5. Registrere Transaksjoner'!B972</f>
        <v>965</v>
      </c>
      <c r="B966" s="72">
        <f>INDEX('5. Registrere Transaksjoner'!$I$8:$I$1006,MATCH('Underlag HB'!A966,'5. Registrere Transaksjoner'!$B$8:$B$1006))</f>
        <v>0</v>
      </c>
      <c r="C966" s="72">
        <f>INDEX('5. Registrere Transaksjoner'!$Q$8:$Q$1006,MATCH('Underlag HB'!A966,'5. Registrere Transaksjoner'!$B$8:$B$1006))</f>
        <v>0</v>
      </c>
      <c r="D966" s="307">
        <f>INDEX('5. Registrere Transaksjoner'!$D$8:$D$1006,MATCH('Underlag HB'!A966,'5. Registrere Transaksjoner'!$B$8:$B$1006))</f>
        <v>0</v>
      </c>
      <c r="E966" s="72" t="str">
        <f>IFERROR(INDEX(Kontoplan!$E$6:$E$1048576,MATCH(B966,Kontoplan!$D$6:$D$125,0)),"")</f>
        <v/>
      </c>
      <c r="F966" s="308">
        <f>INDEX('5. Registrere Transaksjoner'!$E$8:$E$1006,MATCH('Underlag HB'!A966,'5. Registrere Transaksjoner'!$B$8:$B$1006,0))</f>
        <v>0</v>
      </c>
      <c r="G966" s="72">
        <f>INDEX('5. Registrere Transaksjoner'!$F$8:$F$1006,MATCH('Underlag HB'!A966,'5. Registrere Transaksjoner'!$B$8:$B$1006,0))</f>
        <v>0</v>
      </c>
      <c r="H966" s="309" t="str">
        <f t="shared" si="15"/>
        <v/>
      </c>
      <c r="I966" s="310">
        <f>INDEX('5. Registrere Transaksjoner'!$H$8:$H$1006,MATCH('Underlag HB'!A966,'5. Registrere Transaksjoner'!$B$8:$B$1006,0))</f>
        <v>0</v>
      </c>
      <c r="J966" s="72"/>
      <c r="K966" s="72"/>
    </row>
    <row r="967" spans="1:11" x14ac:dyDescent="0.25">
      <c r="A967" s="116">
        <f>'5. Registrere Transaksjoner'!B973</f>
        <v>966</v>
      </c>
      <c r="B967" s="72">
        <f>INDEX('5. Registrere Transaksjoner'!$I$8:$I$1006,MATCH('Underlag HB'!A967,'5. Registrere Transaksjoner'!$B$8:$B$1006))</f>
        <v>0</v>
      </c>
      <c r="C967" s="72">
        <f>INDEX('5. Registrere Transaksjoner'!$Q$8:$Q$1006,MATCH('Underlag HB'!A967,'5. Registrere Transaksjoner'!$B$8:$B$1006))</f>
        <v>0</v>
      </c>
      <c r="D967" s="307">
        <f>INDEX('5. Registrere Transaksjoner'!$D$8:$D$1006,MATCH('Underlag HB'!A967,'5. Registrere Transaksjoner'!$B$8:$B$1006))</f>
        <v>0</v>
      </c>
      <c r="E967" s="72" t="str">
        <f>IFERROR(INDEX(Kontoplan!$E$6:$E$1048576,MATCH(B967,Kontoplan!$D$6:$D$125,0)),"")</f>
        <v/>
      </c>
      <c r="F967" s="308">
        <f>INDEX('5. Registrere Transaksjoner'!$E$8:$E$1006,MATCH('Underlag HB'!A967,'5. Registrere Transaksjoner'!$B$8:$B$1006,0))</f>
        <v>0</v>
      </c>
      <c r="G967" s="72">
        <f>INDEX('5. Registrere Transaksjoner'!$F$8:$F$1006,MATCH('Underlag HB'!A967,'5. Registrere Transaksjoner'!$B$8:$B$1006,0))</f>
        <v>0</v>
      </c>
      <c r="H967" s="309" t="str">
        <f t="shared" si="15"/>
        <v/>
      </c>
      <c r="I967" s="310">
        <f>INDEX('5. Registrere Transaksjoner'!$H$8:$H$1006,MATCH('Underlag HB'!A967,'5. Registrere Transaksjoner'!$B$8:$B$1006,0))</f>
        <v>0</v>
      </c>
      <c r="J967" s="72"/>
      <c r="K967" s="72"/>
    </row>
    <row r="968" spans="1:11" x14ac:dyDescent="0.25">
      <c r="A968" s="116">
        <f>'5. Registrere Transaksjoner'!B974</f>
        <v>967</v>
      </c>
      <c r="B968" s="72">
        <f>INDEX('5. Registrere Transaksjoner'!$I$8:$I$1006,MATCH('Underlag HB'!A968,'5. Registrere Transaksjoner'!$B$8:$B$1006))</f>
        <v>0</v>
      </c>
      <c r="C968" s="72">
        <f>INDEX('5. Registrere Transaksjoner'!$Q$8:$Q$1006,MATCH('Underlag HB'!A968,'5. Registrere Transaksjoner'!$B$8:$B$1006))</f>
        <v>0</v>
      </c>
      <c r="D968" s="307">
        <f>INDEX('5. Registrere Transaksjoner'!$D$8:$D$1006,MATCH('Underlag HB'!A968,'5. Registrere Transaksjoner'!$B$8:$B$1006))</f>
        <v>0</v>
      </c>
      <c r="E968" s="72" t="str">
        <f>IFERROR(INDEX(Kontoplan!$E$6:$E$1048576,MATCH(B968,Kontoplan!$D$6:$D$125,0)),"")</f>
        <v/>
      </c>
      <c r="F968" s="308">
        <f>INDEX('5. Registrere Transaksjoner'!$E$8:$E$1006,MATCH('Underlag HB'!A968,'5. Registrere Transaksjoner'!$B$8:$B$1006,0))</f>
        <v>0</v>
      </c>
      <c r="G968" s="72">
        <f>INDEX('5. Registrere Transaksjoner'!$F$8:$F$1006,MATCH('Underlag HB'!A968,'5. Registrere Transaksjoner'!$B$8:$B$1006,0))</f>
        <v>0</v>
      </c>
      <c r="H968" s="309" t="str">
        <f t="shared" si="15"/>
        <v/>
      </c>
      <c r="I968" s="310">
        <f>INDEX('5. Registrere Transaksjoner'!$H$8:$H$1006,MATCH('Underlag HB'!A968,'5. Registrere Transaksjoner'!$B$8:$B$1006,0))</f>
        <v>0</v>
      </c>
      <c r="J968" s="72"/>
      <c r="K968" s="72"/>
    </row>
    <row r="969" spans="1:11" x14ac:dyDescent="0.25">
      <c r="A969" s="116">
        <f>'5. Registrere Transaksjoner'!B975</f>
        <v>968</v>
      </c>
      <c r="B969" s="72">
        <f>INDEX('5. Registrere Transaksjoner'!$I$8:$I$1006,MATCH('Underlag HB'!A969,'5. Registrere Transaksjoner'!$B$8:$B$1006))</f>
        <v>0</v>
      </c>
      <c r="C969" s="72">
        <f>INDEX('5. Registrere Transaksjoner'!$Q$8:$Q$1006,MATCH('Underlag HB'!A969,'5. Registrere Transaksjoner'!$B$8:$B$1006))</f>
        <v>0</v>
      </c>
      <c r="D969" s="307">
        <f>INDEX('5. Registrere Transaksjoner'!$D$8:$D$1006,MATCH('Underlag HB'!A969,'5. Registrere Transaksjoner'!$B$8:$B$1006))</f>
        <v>0</v>
      </c>
      <c r="E969" s="72" t="str">
        <f>IFERROR(INDEX(Kontoplan!$E$6:$E$1048576,MATCH(B969,Kontoplan!$D$6:$D$125,0)),"")</f>
        <v/>
      </c>
      <c r="F969" s="308">
        <f>INDEX('5. Registrere Transaksjoner'!$E$8:$E$1006,MATCH('Underlag HB'!A969,'5. Registrere Transaksjoner'!$B$8:$B$1006,0))</f>
        <v>0</v>
      </c>
      <c r="G969" s="72">
        <f>INDEX('5. Registrere Transaksjoner'!$F$8:$F$1006,MATCH('Underlag HB'!A969,'5. Registrere Transaksjoner'!$B$8:$B$1006,0))</f>
        <v>0</v>
      </c>
      <c r="H969" s="309" t="str">
        <f t="shared" si="15"/>
        <v/>
      </c>
      <c r="I969" s="310">
        <f>INDEX('5. Registrere Transaksjoner'!$H$8:$H$1006,MATCH('Underlag HB'!A969,'5. Registrere Transaksjoner'!$B$8:$B$1006,0))</f>
        <v>0</v>
      </c>
      <c r="J969" s="72"/>
      <c r="K969" s="72"/>
    </row>
    <row r="970" spans="1:11" x14ac:dyDescent="0.25">
      <c r="A970" s="116">
        <f>'5. Registrere Transaksjoner'!B976</f>
        <v>969</v>
      </c>
      <c r="B970" s="72">
        <f>INDEX('5. Registrere Transaksjoner'!$I$8:$I$1006,MATCH('Underlag HB'!A970,'5. Registrere Transaksjoner'!$B$8:$B$1006))</f>
        <v>0</v>
      </c>
      <c r="C970" s="72">
        <f>INDEX('5. Registrere Transaksjoner'!$Q$8:$Q$1006,MATCH('Underlag HB'!A970,'5. Registrere Transaksjoner'!$B$8:$B$1006))</f>
        <v>0</v>
      </c>
      <c r="D970" s="307">
        <f>INDEX('5. Registrere Transaksjoner'!$D$8:$D$1006,MATCH('Underlag HB'!A970,'5. Registrere Transaksjoner'!$B$8:$B$1006))</f>
        <v>0</v>
      </c>
      <c r="E970" s="72" t="str">
        <f>IFERROR(INDEX(Kontoplan!$E$6:$E$1048576,MATCH(B970,Kontoplan!$D$6:$D$125,0)),"")</f>
        <v/>
      </c>
      <c r="F970" s="308">
        <f>INDEX('5. Registrere Transaksjoner'!$E$8:$E$1006,MATCH('Underlag HB'!A970,'5. Registrere Transaksjoner'!$B$8:$B$1006,0))</f>
        <v>0</v>
      </c>
      <c r="G970" s="72">
        <f>INDEX('5. Registrere Transaksjoner'!$F$8:$F$1006,MATCH('Underlag HB'!A970,'5. Registrere Transaksjoner'!$B$8:$B$1006,0))</f>
        <v>0</v>
      </c>
      <c r="H970" s="309" t="str">
        <f t="shared" si="15"/>
        <v/>
      </c>
      <c r="I970" s="310">
        <f>INDEX('5. Registrere Transaksjoner'!$H$8:$H$1006,MATCH('Underlag HB'!A970,'5. Registrere Transaksjoner'!$B$8:$B$1006,0))</f>
        <v>0</v>
      </c>
      <c r="J970" s="72"/>
      <c r="K970" s="72"/>
    </row>
    <row r="971" spans="1:11" x14ac:dyDescent="0.25">
      <c r="A971" s="116">
        <f>'5. Registrere Transaksjoner'!B977</f>
        <v>970</v>
      </c>
      <c r="B971" s="72">
        <f>INDEX('5. Registrere Transaksjoner'!$I$8:$I$1006,MATCH('Underlag HB'!A971,'5. Registrere Transaksjoner'!$B$8:$B$1006))</f>
        <v>0</v>
      </c>
      <c r="C971" s="72">
        <f>INDEX('5. Registrere Transaksjoner'!$Q$8:$Q$1006,MATCH('Underlag HB'!A971,'5. Registrere Transaksjoner'!$B$8:$B$1006))</f>
        <v>0</v>
      </c>
      <c r="D971" s="307">
        <f>INDEX('5. Registrere Transaksjoner'!$D$8:$D$1006,MATCH('Underlag HB'!A971,'5. Registrere Transaksjoner'!$B$8:$B$1006))</f>
        <v>0</v>
      </c>
      <c r="E971" s="72" t="str">
        <f>IFERROR(INDEX(Kontoplan!$E$6:$E$1048576,MATCH(B971,Kontoplan!$D$6:$D$125,0)),"")</f>
        <v/>
      </c>
      <c r="F971" s="308">
        <f>INDEX('5. Registrere Transaksjoner'!$E$8:$E$1006,MATCH('Underlag HB'!A971,'5. Registrere Transaksjoner'!$B$8:$B$1006,0))</f>
        <v>0</v>
      </c>
      <c r="G971" s="72">
        <f>INDEX('5. Registrere Transaksjoner'!$F$8:$F$1006,MATCH('Underlag HB'!A971,'5. Registrere Transaksjoner'!$B$8:$B$1006,0))</f>
        <v>0</v>
      </c>
      <c r="H971" s="309" t="str">
        <f t="shared" si="15"/>
        <v/>
      </c>
      <c r="I971" s="310">
        <f>INDEX('5. Registrere Transaksjoner'!$H$8:$H$1006,MATCH('Underlag HB'!A971,'5. Registrere Transaksjoner'!$B$8:$B$1006,0))</f>
        <v>0</v>
      </c>
      <c r="J971" s="72"/>
      <c r="K971" s="72"/>
    </row>
    <row r="972" spans="1:11" x14ac:dyDescent="0.25">
      <c r="A972" s="116">
        <f>'5. Registrere Transaksjoner'!B978</f>
        <v>971</v>
      </c>
      <c r="B972" s="72">
        <f>INDEX('5. Registrere Transaksjoner'!$I$8:$I$1006,MATCH('Underlag HB'!A972,'5. Registrere Transaksjoner'!$B$8:$B$1006))</f>
        <v>0</v>
      </c>
      <c r="C972" s="72">
        <f>INDEX('5. Registrere Transaksjoner'!$Q$8:$Q$1006,MATCH('Underlag HB'!A972,'5. Registrere Transaksjoner'!$B$8:$B$1006))</f>
        <v>0</v>
      </c>
      <c r="D972" s="307">
        <f>INDEX('5. Registrere Transaksjoner'!$D$8:$D$1006,MATCH('Underlag HB'!A972,'5. Registrere Transaksjoner'!$B$8:$B$1006))</f>
        <v>0</v>
      </c>
      <c r="E972" s="72" t="str">
        <f>IFERROR(INDEX(Kontoplan!$E$6:$E$1048576,MATCH(B972,Kontoplan!$D$6:$D$125,0)),"")</f>
        <v/>
      </c>
      <c r="F972" s="308">
        <f>INDEX('5. Registrere Transaksjoner'!$E$8:$E$1006,MATCH('Underlag HB'!A972,'5. Registrere Transaksjoner'!$B$8:$B$1006,0))</f>
        <v>0</v>
      </c>
      <c r="G972" s="72">
        <f>INDEX('5. Registrere Transaksjoner'!$F$8:$F$1006,MATCH('Underlag HB'!A972,'5. Registrere Transaksjoner'!$B$8:$B$1006,0))</f>
        <v>0</v>
      </c>
      <c r="H972" s="309" t="str">
        <f t="shared" si="15"/>
        <v/>
      </c>
      <c r="I972" s="310">
        <f>INDEX('5. Registrere Transaksjoner'!$H$8:$H$1006,MATCH('Underlag HB'!A972,'5. Registrere Transaksjoner'!$B$8:$B$1006,0))</f>
        <v>0</v>
      </c>
      <c r="J972" s="72"/>
      <c r="K972" s="72"/>
    </row>
    <row r="973" spans="1:11" x14ac:dyDescent="0.25">
      <c r="A973" s="116">
        <f>'5. Registrere Transaksjoner'!B979</f>
        <v>972</v>
      </c>
      <c r="B973" s="72">
        <f>INDEX('5. Registrere Transaksjoner'!$I$8:$I$1006,MATCH('Underlag HB'!A973,'5. Registrere Transaksjoner'!$B$8:$B$1006))</f>
        <v>0</v>
      </c>
      <c r="C973" s="72">
        <f>INDEX('5. Registrere Transaksjoner'!$Q$8:$Q$1006,MATCH('Underlag HB'!A973,'5. Registrere Transaksjoner'!$B$8:$B$1006))</f>
        <v>0</v>
      </c>
      <c r="D973" s="307">
        <f>INDEX('5. Registrere Transaksjoner'!$D$8:$D$1006,MATCH('Underlag HB'!A973,'5. Registrere Transaksjoner'!$B$8:$B$1006))</f>
        <v>0</v>
      </c>
      <c r="E973" s="72" t="str">
        <f>IFERROR(INDEX(Kontoplan!$E$6:$E$1048576,MATCH(B973,Kontoplan!$D$6:$D$125,0)),"")</f>
        <v/>
      </c>
      <c r="F973" s="308">
        <f>INDEX('5. Registrere Transaksjoner'!$E$8:$E$1006,MATCH('Underlag HB'!A973,'5. Registrere Transaksjoner'!$B$8:$B$1006,0))</f>
        <v>0</v>
      </c>
      <c r="G973" s="72">
        <f>INDEX('5. Registrere Transaksjoner'!$F$8:$F$1006,MATCH('Underlag HB'!A973,'5. Registrere Transaksjoner'!$B$8:$B$1006,0))</f>
        <v>0</v>
      </c>
      <c r="H973" s="309" t="str">
        <f t="shared" si="15"/>
        <v/>
      </c>
      <c r="I973" s="310">
        <f>INDEX('5. Registrere Transaksjoner'!$H$8:$H$1006,MATCH('Underlag HB'!A973,'5. Registrere Transaksjoner'!$B$8:$B$1006,0))</f>
        <v>0</v>
      </c>
      <c r="J973" s="72"/>
      <c r="K973" s="72"/>
    </row>
    <row r="974" spans="1:11" x14ac:dyDescent="0.25">
      <c r="A974" s="116">
        <f>'5. Registrere Transaksjoner'!B980</f>
        <v>973</v>
      </c>
      <c r="B974" s="72">
        <f>INDEX('5. Registrere Transaksjoner'!$I$8:$I$1006,MATCH('Underlag HB'!A974,'5. Registrere Transaksjoner'!$B$8:$B$1006))</f>
        <v>0</v>
      </c>
      <c r="C974" s="72">
        <f>INDEX('5. Registrere Transaksjoner'!$Q$8:$Q$1006,MATCH('Underlag HB'!A974,'5. Registrere Transaksjoner'!$B$8:$B$1006))</f>
        <v>0</v>
      </c>
      <c r="D974" s="307">
        <f>INDEX('5. Registrere Transaksjoner'!$D$8:$D$1006,MATCH('Underlag HB'!A974,'5. Registrere Transaksjoner'!$B$8:$B$1006))</f>
        <v>0</v>
      </c>
      <c r="E974" s="72" t="str">
        <f>IFERROR(INDEX(Kontoplan!$E$6:$E$1048576,MATCH(B974,Kontoplan!$D$6:$D$125,0)),"")</f>
        <v/>
      </c>
      <c r="F974" s="308">
        <f>INDEX('5. Registrere Transaksjoner'!$E$8:$E$1006,MATCH('Underlag HB'!A974,'5. Registrere Transaksjoner'!$B$8:$B$1006,0))</f>
        <v>0</v>
      </c>
      <c r="G974" s="72">
        <f>INDEX('5. Registrere Transaksjoner'!$F$8:$F$1006,MATCH('Underlag HB'!A974,'5. Registrere Transaksjoner'!$B$8:$B$1006,0))</f>
        <v>0</v>
      </c>
      <c r="H974" s="309" t="str">
        <f t="shared" si="15"/>
        <v/>
      </c>
      <c r="I974" s="310">
        <f>INDEX('5. Registrere Transaksjoner'!$H$8:$H$1006,MATCH('Underlag HB'!A974,'5. Registrere Transaksjoner'!$B$8:$B$1006,0))</f>
        <v>0</v>
      </c>
      <c r="J974" s="72"/>
      <c r="K974" s="72"/>
    </row>
    <row r="975" spans="1:11" x14ac:dyDescent="0.25">
      <c r="A975" s="116">
        <f>'5. Registrere Transaksjoner'!B981</f>
        <v>974</v>
      </c>
      <c r="B975" s="72">
        <f>INDEX('5. Registrere Transaksjoner'!$I$8:$I$1006,MATCH('Underlag HB'!A975,'5. Registrere Transaksjoner'!$B$8:$B$1006))</f>
        <v>0</v>
      </c>
      <c r="C975" s="72">
        <f>INDEX('5. Registrere Transaksjoner'!$Q$8:$Q$1006,MATCH('Underlag HB'!A975,'5. Registrere Transaksjoner'!$B$8:$B$1006))</f>
        <v>0</v>
      </c>
      <c r="D975" s="307">
        <f>INDEX('5. Registrere Transaksjoner'!$D$8:$D$1006,MATCH('Underlag HB'!A975,'5. Registrere Transaksjoner'!$B$8:$B$1006))</f>
        <v>0</v>
      </c>
      <c r="E975" s="72" t="str">
        <f>IFERROR(INDEX(Kontoplan!$E$6:$E$1048576,MATCH(B975,Kontoplan!$D$6:$D$125,0)),"")</f>
        <v/>
      </c>
      <c r="F975" s="308">
        <f>INDEX('5. Registrere Transaksjoner'!$E$8:$E$1006,MATCH('Underlag HB'!A975,'5. Registrere Transaksjoner'!$B$8:$B$1006,0))</f>
        <v>0</v>
      </c>
      <c r="G975" s="72">
        <f>INDEX('5. Registrere Transaksjoner'!$F$8:$F$1006,MATCH('Underlag HB'!A975,'5. Registrere Transaksjoner'!$B$8:$B$1006,0))</f>
        <v>0</v>
      </c>
      <c r="H975" s="309" t="str">
        <f t="shared" si="15"/>
        <v/>
      </c>
      <c r="I975" s="310">
        <f>INDEX('5. Registrere Transaksjoner'!$H$8:$H$1006,MATCH('Underlag HB'!A975,'5. Registrere Transaksjoner'!$B$8:$B$1006,0))</f>
        <v>0</v>
      </c>
      <c r="J975" s="72"/>
      <c r="K975" s="72"/>
    </row>
    <row r="976" spans="1:11" x14ac:dyDescent="0.25">
      <c r="A976" s="116">
        <f>'5. Registrere Transaksjoner'!B982</f>
        <v>975</v>
      </c>
      <c r="B976" s="72">
        <f>INDEX('5. Registrere Transaksjoner'!$I$8:$I$1006,MATCH('Underlag HB'!A976,'5. Registrere Transaksjoner'!$B$8:$B$1006))</f>
        <v>0</v>
      </c>
      <c r="C976" s="72">
        <f>INDEX('5. Registrere Transaksjoner'!$Q$8:$Q$1006,MATCH('Underlag HB'!A976,'5. Registrere Transaksjoner'!$B$8:$B$1006))</f>
        <v>0</v>
      </c>
      <c r="D976" s="307">
        <f>INDEX('5. Registrere Transaksjoner'!$D$8:$D$1006,MATCH('Underlag HB'!A976,'5. Registrere Transaksjoner'!$B$8:$B$1006))</f>
        <v>0</v>
      </c>
      <c r="E976" s="72" t="str">
        <f>IFERROR(INDEX(Kontoplan!$E$6:$E$1048576,MATCH(B976,Kontoplan!$D$6:$D$125,0)),"")</f>
        <v/>
      </c>
      <c r="F976" s="308">
        <f>INDEX('5. Registrere Transaksjoner'!$E$8:$E$1006,MATCH('Underlag HB'!A976,'5. Registrere Transaksjoner'!$B$8:$B$1006,0))</f>
        <v>0</v>
      </c>
      <c r="G976" s="72">
        <f>INDEX('5. Registrere Transaksjoner'!$F$8:$F$1006,MATCH('Underlag HB'!A976,'5. Registrere Transaksjoner'!$B$8:$B$1006,0))</f>
        <v>0</v>
      </c>
      <c r="H976" s="309" t="str">
        <f t="shared" si="15"/>
        <v/>
      </c>
      <c r="I976" s="310">
        <f>INDEX('5. Registrere Transaksjoner'!$H$8:$H$1006,MATCH('Underlag HB'!A976,'5. Registrere Transaksjoner'!$B$8:$B$1006,0))</f>
        <v>0</v>
      </c>
      <c r="J976" s="72"/>
      <c r="K976" s="72"/>
    </row>
    <row r="977" spans="1:11" x14ac:dyDescent="0.25">
      <c r="A977" s="116">
        <f>'5. Registrere Transaksjoner'!B983</f>
        <v>976</v>
      </c>
      <c r="B977" s="72">
        <f>INDEX('5. Registrere Transaksjoner'!$I$8:$I$1006,MATCH('Underlag HB'!A977,'5. Registrere Transaksjoner'!$B$8:$B$1006))</f>
        <v>0</v>
      </c>
      <c r="C977" s="72">
        <f>INDEX('5. Registrere Transaksjoner'!$Q$8:$Q$1006,MATCH('Underlag HB'!A977,'5. Registrere Transaksjoner'!$B$8:$B$1006))</f>
        <v>0</v>
      </c>
      <c r="D977" s="307">
        <f>INDEX('5. Registrere Transaksjoner'!$D$8:$D$1006,MATCH('Underlag HB'!A977,'5. Registrere Transaksjoner'!$B$8:$B$1006))</f>
        <v>0</v>
      </c>
      <c r="E977" s="72" t="str">
        <f>IFERROR(INDEX(Kontoplan!$E$6:$E$1048576,MATCH(B977,Kontoplan!$D$6:$D$125,0)),"")</f>
        <v/>
      </c>
      <c r="F977" s="308">
        <f>INDEX('5. Registrere Transaksjoner'!$E$8:$E$1006,MATCH('Underlag HB'!A977,'5. Registrere Transaksjoner'!$B$8:$B$1006,0))</f>
        <v>0</v>
      </c>
      <c r="G977" s="72">
        <f>INDEX('5. Registrere Transaksjoner'!$F$8:$F$1006,MATCH('Underlag HB'!A977,'5. Registrere Transaksjoner'!$B$8:$B$1006,0))</f>
        <v>0</v>
      </c>
      <c r="H977" s="309" t="str">
        <f t="shared" si="15"/>
        <v/>
      </c>
      <c r="I977" s="310">
        <f>INDEX('5. Registrere Transaksjoner'!$H$8:$H$1006,MATCH('Underlag HB'!A977,'5. Registrere Transaksjoner'!$B$8:$B$1006,0))</f>
        <v>0</v>
      </c>
      <c r="J977" s="72"/>
      <c r="K977" s="72"/>
    </row>
    <row r="978" spans="1:11" x14ac:dyDescent="0.25">
      <c r="A978" s="116">
        <f>'5. Registrere Transaksjoner'!B984</f>
        <v>977</v>
      </c>
      <c r="B978" s="72">
        <f>INDEX('5. Registrere Transaksjoner'!$I$8:$I$1006,MATCH('Underlag HB'!A978,'5. Registrere Transaksjoner'!$B$8:$B$1006))</f>
        <v>0</v>
      </c>
      <c r="C978" s="72">
        <f>INDEX('5. Registrere Transaksjoner'!$Q$8:$Q$1006,MATCH('Underlag HB'!A978,'5. Registrere Transaksjoner'!$B$8:$B$1006))</f>
        <v>0</v>
      </c>
      <c r="D978" s="307">
        <f>INDEX('5. Registrere Transaksjoner'!$D$8:$D$1006,MATCH('Underlag HB'!A978,'5. Registrere Transaksjoner'!$B$8:$B$1006))</f>
        <v>0</v>
      </c>
      <c r="E978" s="72" t="str">
        <f>IFERROR(INDEX(Kontoplan!$E$6:$E$1048576,MATCH(B978,Kontoplan!$D$6:$D$125,0)),"")</f>
        <v/>
      </c>
      <c r="F978" s="308">
        <f>INDEX('5. Registrere Transaksjoner'!$E$8:$E$1006,MATCH('Underlag HB'!A978,'5. Registrere Transaksjoner'!$B$8:$B$1006,0))</f>
        <v>0</v>
      </c>
      <c r="G978" s="72">
        <f>INDEX('5. Registrere Transaksjoner'!$F$8:$F$1006,MATCH('Underlag HB'!A978,'5. Registrere Transaksjoner'!$B$8:$B$1006,0))</f>
        <v>0</v>
      </c>
      <c r="H978" s="309" t="str">
        <f t="shared" si="15"/>
        <v/>
      </c>
      <c r="I978" s="310">
        <f>INDEX('5. Registrere Transaksjoner'!$H$8:$H$1006,MATCH('Underlag HB'!A978,'5. Registrere Transaksjoner'!$B$8:$B$1006,0))</f>
        <v>0</v>
      </c>
      <c r="J978" s="72"/>
      <c r="K978" s="72"/>
    </row>
    <row r="979" spans="1:11" x14ac:dyDescent="0.25">
      <c r="A979" s="116">
        <f>'5. Registrere Transaksjoner'!B985</f>
        <v>978</v>
      </c>
      <c r="B979" s="72">
        <f>INDEX('5. Registrere Transaksjoner'!$I$8:$I$1006,MATCH('Underlag HB'!A979,'5. Registrere Transaksjoner'!$B$8:$B$1006))</f>
        <v>0</v>
      </c>
      <c r="C979" s="72">
        <f>INDEX('5. Registrere Transaksjoner'!$Q$8:$Q$1006,MATCH('Underlag HB'!A979,'5. Registrere Transaksjoner'!$B$8:$B$1006))</f>
        <v>0</v>
      </c>
      <c r="D979" s="307">
        <f>INDEX('5. Registrere Transaksjoner'!$D$8:$D$1006,MATCH('Underlag HB'!A979,'5. Registrere Transaksjoner'!$B$8:$B$1006))</f>
        <v>0</v>
      </c>
      <c r="E979" s="72" t="str">
        <f>IFERROR(INDEX(Kontoplan!$E$6:$E$1048576,MATCH(B979,Kontoplan!$D$6:$D$125,0)),"")</f>
        <v/>
      </c>
      <c r="F979" s="308">
        <f>INDEX('5. Registrere Transaksjoner'!$E$8:$E$1006,MATCH('Underlag HB'!A979,'5. Registrere Transaksjoner'!$B$8:$B$1006,0))</f>
        <v>0</v>
      </c>
      <c r="G979" s="72">
        <f>INDEX('5. Registrere Transaksjoner'!$F$8:$F$1006,MATCH('Underlag HB'!A979,'5. Registrere Transaksjoner'!$B$8:$B$1006,0))</f>
        <v>0</v>
      </c>
      <c r="H979" s="309" t="str">
        <f t="shared" si="15"/>
        <v/>
      </c>
      <c r="I979" s="310">
        <f>INDEX('5. Registrere Transaksjoner'!$H$8:$H$1006,MATCH('Underlag HB'!A979,'5. Registrere Transaksjoner'!$B$8:$B$1006,0))</f>
        <v>0</v>
      </c>
      <c r="J979" s="72"/>
      <c r="K979" s="72"/>
    </row>
    <row r="980" spans="1:11" x14ac:dyDescent="0.25">
      <c r="A980" s="116">
        <f>'5. Registrere Transaksjoner'!B986</f>
        <v>979</v>
      </c>
      <c r="B980" s="72">
        <f>INDEX('5. Registrere Transaksjoner'!$I$8:$I$1006,MATCH('Underlag HB'!A980,'5. Registrere Transaksjoner'!$B$8:$B$1006))</f>
        <v>0</v>
      </c>
      <c r="C980" s="72">
        <f>INDEX('5. Registrere Transaksjoner'!$Q$8:$Q$1006,MATCH('Underlag HB'!A980,'5. Registrere Transaksjoner'!$B$8:$B$1006))</f>
        <v>0</v>
      </c>
      <c r="D980" s="307">
        <f>INDEX('5. Registrere Transaksjoner'!$D$8:$D$1006,MATCH('Underlag HB'!A980,'5. Registrere Transaksjoner'!$B$8:$B$1006))</f>
        <v>0</v>
      </c>
      <c r="E980" s="72" t="str">
        <f>IFERROR(INDEX(Kontoplan!$E$6:$E$1048576,MATCH(B980,Kontoplan!$D$6:$D$125,0)),"")</f>
        <v/>
      </c>
      <c r="F980" s="308">
        <f>INDEX('5. Registrere Transaksjoner'!$E$8:$E$1006,MATCH('Underlag HB'!A980,'5. Registrere Transaksjoner'!$B$8:$B$1006,0))</f>
        <v>0</v>
      </c>
      <c r="G980" s="72">
        <f>INDEX('5. Registrere Transaksjoner'!$F$8:$F$1006,MATCH('Underlag HB'!A980,'5. Registrere Transaksjoner'!$B$8:$B$1006,0))</f>
        <v>0</v>
      </c>
      <c r="H980" s="309" t="str">
        <f t="shared" si="15"/>
        <v/>
      </c>
      <c r="I980" s="310">
        <f>INDEX('5. Registrere Transaksjoner'!$H$8:$H$1006,MATCH('Underlag HB'!A980,'5. Registrere Transaksjoner'!$B$8:$B$1006,0))</f>
        <v>0</v>
      </c>
      <c r="J980" s="72"/>
      <c r="K980" s="72"/>
    </row>
    <row r="981" spans="1:11" x14ac:dyDescent="0.25">
      <c r="A981" s="116">
        <f>'5. Registrere Transaksjoner'!B987</f>
        <v>980</v>
      </c>
      <c r="B981" s="72">
        <f>INDEX('5. Registrere Transaksjoner'!$I$8:$I$1006,MATCH('Underlag HB'!A981,'5. Registrere Transaksjoner'!$B$8:$B$1006))</f>
        <v>0</v>
      </c>
      <c r="C981" s="72">
        <f>INDEX('5. Registrere Transaksjoner'!$Q$8:$Q$1006,MATCH('Underlag HB'!A981,'5. Registrere Transaksjoner'!$B$8:$B$1006))</f>
        <v>0</v>
      </c>
      <c r="D981" s="307">
        <f>INDEX('5. Registrere Transaksjoner'!$D$8:$D$1006,MATCH('Underlag HB'!A981,'5. Registrere Transaksjoner'!$B$8:$B$1006))</f>
        <v>0</v>
      </c>
      <c r="E981" s="72" t="str">
        <f>IFERROR(INDEX(Kontoplan!$E$6:$E$1048576,MATCH(B981,Kontoplan!$D$6:$D$125,0)),"")</f>
        <v/>
      </c>
      <c r="F981" s="308">
        <f>INDEX('5. Registrere Transaksjoner'!$E$8:$E$1006,MATCH('Underlag HB'!A981,'5. Registrere Transaksjoner'!$B$8:$B$1006,0))</f>
        <v>0</v>
      </c>
      <c r="G981" s="72">
        <f>INDEX('5. Registrere Transaksjoner'!$F$8:$F$1006,MATCH('Underlag HB'!A981,'5. Registrere Transaksjoner'!$B$8:$B$1006,0))</f>
        <v>0</v>
      </c>
      <c r="H981" s="309" t="str">
        <f t="shared" si="15"/>
        <v/>
      </c>
      <c r="I981" s="310">
        <f>INDEX('5. Registrere Transaksjoner'!$H$8:$H$1006,MATCH('Underlag HB'!A981,'5. Registrere Transaksjoner'!$B$8:$B$1006,0))</f>
        <v>0</v>
      </c>
      <c r="J981" s="72"/>
      <c r="K981" s="72"/>
    </row>
    <row r="982" spans="1:11" x14ac:dyDescent="0.25">
      <c r="A982" s="116">
        <f>'5. Registrere Transaksjoner'!B988</f>
        <v>981</v>
      </c>
      <c r="B982" s="72">
        <f>INDEX('5. Registrere Transaksjoner'!$I$8:$I$1006,MATCH('Underlag HB'!A982,'5. Registrere Transaksjoner'!$B$8:$B$1006))</f>
        <v>0</v>
      </c>
      <c r="C982" s="72">
        <f>INDEX('5. Registrere Transaksjoner'!$Q$8:$Q$1006,MATCH('Underlag HB'!A982,'5. Registrere Transaksjoner'!$B$8:$B$1006))</f>
        <v>0</v>
      </c>
      <c r="D982" s="307">
        <f>INDEX('5. Registrere Transaksjoner'!$D$8:$D$1006,MATCH('Underlag HB'!A982,'5. Registrere Transaksjoner'!$B$8:$B$1006))</f>
        <v>0</v>
      </c>
      <c r="E982" s="72" t="str">
        <f>IFERROR(INDEX(Kontoplan!$E$6:$E$1048576,MATCH(B982,Kontoplan!$D$6:$D$125,0)),"")</f>
        <v/>
      </c>
      <c r="F982" s="308">
        <f>INDEX('5. Registrere Transaksjoner'!$E$8:$E$1006,MATCH('Underlag HB'!A982,'5. Registrere Transaksjoner'!$B$8:$B$1006,0))</f>
        <v>0</v>
      </c>
      <c r="G982" s="72">
        <f>INDEX('5. Registrere Transaksjoner'!$F$8:$F$1006,MATCH('Underlag HB'!A982,'5. Registrere Transaksjoner'!$B$8:$B$1006,0))</f>
        <v>0</v>
      </c>
      <c r="H982" s="309" t="str">
        <f t="shared" si="15"/>
        <v/>
      </c>
      <c r="I982" s="310">
        <f>INDEX('5. Registrere Transaksjoner'!$H$8:$H$1006,MATCH('Underlag HB'!A982,'5. Registrere Transaksjoner'!$B$8:$B$1006,0))</f>
        <v>0</v>
      </c>
      <c r="J982" s="72"/>
      <c r="K982" s="72"/>
    </row>
    <row r="983" spans="1:11" x14ac:dyDescent="0.25">
      <c r="A983" s="116">
        <f>'5. Registrere Transaksjoner'!B989</f>
        <v>982</v>
      </c>
      <c r="B983" s="72">
        <f>INDEX('5. Registrere Transaksjoner'!$I$8:$I$1006,MATCH('Underlag HB'!A983,'5. Registrere Transaksjoner'!$B$8:$B$1006))</f>
        <v>0</v>
      </c>
      <c r="C983" s="72">
        <f>INDEX('5. Registrere Transaksjoner'!$Q$8:$Q$1006,MATCH('Underlag HB'!A983,'5. Registrere Transaksjoner'!$B$8:$B$1006))</f>
        <v>0</v>
      </c>
      <c r="D983" s="307">
        <f>INDEX('5. Registrere Transaksjoner'!$D$8:$D$1006,MATCH('Underlag HB'!A983,'5. Registrere Transaksjoner'!$B$8:$B$1006))</f>
        <v>0</v>
      </c>
      <c r="E983" s="72" t="str">
        <f>IFERROR(INDEX(Kontoplan!$E$6:$E$1048576,MATCH(B983,Kontoplan!$D$6:$D$125,0)),"")</f>
        <v/>
      </c>
      <c r="F983" s="308">
        <f>INDEX('5. Registrere Transaksjoner'!$E$8:$E$1006,MATCH('Underlag HB'!A983,'5. Registrere Transaksjoner'!$B$8:$B$1006,0))</f>
        <v>0</v>
      </c>
      <c r="G983" s="72">
        <f>INDEX('5. Registrere Transaksjoner'!$F$8:$F$1006,MATCH('Underlag HB'!A983,'5. Registrere Transaksjoner'!$B$8:$B$1006,0))</f>
        <v>0</v>
      </c>
      <c r="H983" s="309" t="str">
        <f t="shared" si="15"/>
        <v/>
      </c>
      <c r="I983" s="310">
        <f>INDEX('5. Registrere Transaksjoner'!$H$8:$H$1006,MATCH('Underlag HB'!A983,'5. Registrere Transaksjoner'!$B$8:$B$1006,0))</f>
        <v>0</v>
      </c>
      <c r="J983" s="72"/>
      <c r="K983" s="72"/>
    </row>
    <row r="984" spans="1:11" x14ac:dyDescent="0.25">
      <c r="A984" s="116">
        <f>'5. Registrere Transaksjoner'!B990</f>
        <v>983</v>
      </c>
      <c r="B984" s="72">
        <f>INDEX('5. Registrere Transaksjoner'!$I$8:$I$1006,MATCH('Underlag HB'!A984,'5. Registrere Transaksjoner'!$B$8:$B$1006))</f>
        <v>0</v>
      </c>
      <c r="C984" s="72">
        <f>INDEX('5. Registrere Transaksjoner'!$Q$8:$Q$1006,MATCH('Underlag HB'!A984,'5. Registrere Transaksjoner'!$B$8:$B$1006))</f>
        <v>0</v>
      </c>
      <c r="D984" s="307">
        <f>INDEX('5. Registrere Transaksjoner'!$D$8:$D$1006,MATCH('Underlag HB'!A984,'5. Registrere Transaksjoner'!$B$8:$B$1006))</f>
        <v>0</v>
      </c>
      <c r="E984" s="72" t="str">
        <f>IFERROR(INDEX(Kontoplan!$E$6:$E$1048576,MATCH(B984,Kontoplan!$D$6:$D$125,0)),"")</f>
        <v/>
      </c>
      <c r="F984" s="308">
        <f>INDEX('5. Registrere Transaksjoner'!$E$8:$E$1006,MATCH('Underlag HB'!A984,'5. Registrere Transaksjoner'!$B$8:$B$1006,0))</f>
        <v>0</v>
      </c>
      <c r="G984" s="72">
        <f>INDEX('5. Registrere Transaksjoner'!$F$8:$F$1006,MATCH('Underlag HB'!A984,'5. Registrere Transaksjoner'!$B$8:$B$1006,0))</f>
        <v>0</v>
      </c>
      <c r="H984" s="309" t="str">
        <f t="shared" si="15"/>
        <v/>
      </c>
      <c r="I984" s="310">
        <f>INDEX('5. Registrere Transaksjoner'!$H$8:$H$1006,MATCH('Underlag HB'!A984,'5. Registrere Transaksjoner'!$B$8:$B$1006,0))</f>
        <v>0</v>
      </c>
      <c r="J984" s="72"/>
      <c r="K984" s="72"/>
    </row>
    <row r="985" spans="1:11" x14ac:dyDescent="0.25">
      <c r="A985" s="116">
        <f>'5. Registrere Transaksjoner'!B991</f>
        <v>984</v>
      </c>
      <c r="B985" s="72">
        <f>INDEX('5. Registrere Transaksjoner'!$I$8:$I$1006,MATCH('Underlag HB'!A985,'5. Registrere Transaksjoner'!$B$8:$B$1006))</f>
        <v>0</v>
      </c>
      <c r="C985" s="72">
        <f>INDEX('5. Registrere Transaksjoner'!$Q$8:$Q$1006,MATCH('Underlag HB'!A985,'5. Registrere Transaksjoner'!$B$8:$B$1006))</f>
        <v>0</v>
      </c>
      <c r="D985" s="307">
        <f>INDEX('5. Registrere Transaksjoner'!$D$8:$D$1006,MATCH('Underlag HB'!A985,'5. Registrere Transaksjoner'!$B$8:$B$1006))</f>
        <v>0</v>
      </c>
      <c r="E985" s="72" t="str">
        <f>IFERROR(INDEX(Kontoplan!$E$6:$E$1048576,MATCH(B985,Kontoplan!$D$6:$D$125,0)),"")</f>
        <v/>
      </c>
      <c r="F985" s="308">
        <f>INDEX('5. Registrere Transaksjoner'!$E$8:$E$1006,MATCH('Underlag HB'!A985,'5. Registrere Transaksjoner'!$B$8:$B$1006,0))</f>
        <v>0</v>
      </c>
      <c r="G985" s="72">
        <f>INDEX('5. Registrere Transaksjoner'!$F$8:$F$1006,MATCH('Underlag HB'!A985,'5. Registrere Transaksjoner'!$B$8:$B$1006,0))</f>
        <v>0</v>
      </c>
      <c r="H985" s="309" t="str">
        <f t="shared" si="15"/>
        <v/>
      </c>
      <c r="I985" s="310">
        <f>INDEX('5. Registrere Transaksjoner'!$H$8:$H$1006,MATCH('Underlag HB'!A985,'5. Registrere Transaksjoner'!$B$8:$B$1006,0))</f>
        <v>0</v>
      </c>
      <c r="J985" s="72"/>
      <c r="K985" s="72"/>
    </row>
    <row r="986" spans="1:11" x14ac:dyDescent="0.25">
      <c r="A986" s="116">
        <f>'5. Registrere Transaksjoner'!B992</f>
        <v>985</v>
      </c>
      <c r="B986" s="72">
        <f>INDEX('5. Registrere Transaksjoner'!$I$8:$I$1006,MATCH('Underlag HB'!A986,'5. Registrere Transaksjoner'!$B$8:$B$1006))</f>
        <v>0</v>
      </c>
      <c r="C986" s="72">
        <f>INDEX('5. Registrere Transaksjoner'!$Q$8:$Q$1006,MATCH('Underlag HB'!A986,'5. Registrere Transaksjoner'!$B$8:$B$1006))</f>
        <v>0</v>
      </c>
      <c r="D986" s="307">
        <f>INDEX('5. Registrere Transaksjoner'!$D$8:$D$1006,MATCH('Underlag HB'!A986,'5. Registrere Transaksjoner'!$B$8:$B$1006))</f>
        <v>0</v>
      </c>
      <c r="E986" s="72" t="str">
        <f>IFERROR(INDEX(Kontoplan!$E$6:$E$1048576,MATCH(B986,Kontoplan!$D$6:$D$125,0)),"")</f>
        <v/>
      </c>
      <c r="F986" s="308">
        <f>INDEX('5. Registrere Transaksjoner'!$E$8:$E$1006,MATCH('Underlag HB'!A986,'5. Registrere Transaksjoner'!$B$8:$B$1006,0))</f>
        <v>0</v>
      </c>
      <c r="G986" s="72">
        <f>INDEX('5. Registrere Transaksjoner'!$F$8:$F$1006,MATCH('Underlag HB'!A986,'5. Registrere Transaksjoner'!$B$8:$B$1006,0))</f>
        <v>0</v>
      </c>
      <c r="H986" s="309" t="str">
        <f t="shared" si="15"/>
        <v/>
      </c>
      <c r="I986" s="310">
        <f>INDEX('5. Registrere Transaksjoner'!$H$8:$H$1006,MATCH('Underlag HB'!A986,'5. Registrere Transaksjoner'!$B$8:$B$1006,0))</f>
        <v>0</v>
      </c>
      <c r="J986" s="72"/>
      <c r="K986" s="72"/>
    </row>
    <row r="987" spans="1:11" x14ac:dyDescent="0.25">
      <c r="A987" s="116">
        <f>'5. Registrere Transaksjoner'!B993</f>
        <v>986</v>
      </c>
      <c r="B987" s="72">
        <f>INDEX('5. Registrere Transaksjoner'!$I$8:$I$1006,MATCH('Underlag HB'!A987,'5. Registrere Transaksjoner'!$B$8:$B$1006))</f>
        <v>0</v>
      </c>
      <c r="C987" s="72">
        <f>INDEX('5. Registrere Transaksjoner'!$Q$8:$Q$1006,MATCH('Underlag HB'!A987,'5. Registrere Transaksjoner'!$B$8:$B$1006))</f>
        <v>0</v>
      </c>
      <c r="D987" s="307">
        <f>INDEX('5. Registrere Transaksjoner'!$D$8:$D$1006,MATCH('Underlag HB'!A987,'5. Registrere Transaksjoner'!$B$8:$B$1006))</f>
        <v>0</v>
      </c>
      <c r="E987" s="72" t="str">
        <f>IFERROR(INDEX(Kontoplan!$E$6:$E$1048576,MATCH(B987,Kontoplan!$D$6:$D$125,0)),"")</f>
        <v/>
      </c>
      <c r="F987" s="308">
        <f>INDEX('5. Registrere Transaksjoner'!$E$8:$E$1006,MATCH('Underlag HB'!A987,'5. Registrere Transaksjoner'!$B$8:$B$1006,0))</f>
        <v>0</v>
      </c>
      <c r="G987" s="72">
        <f>INDEX('5. Registrere Transaksjoner'!$F$8:$F$1006,MATCH('Underlag HB'!A987,'5. Registrere Transaksjoner'!$B$8:$B$1006,0))</f>
        <v>0</v>
      </c>
      <c r="H987" s="309" t="str">
        <f t="shared" si="15"/>
        <v/>
      </c>
      <c r="I987" s="310">
        <f>INDEX('5. Registrere Transaksjoner'!$H$8:$H$1006,MATCH('Underlag HB'!A987,'5. Registrere Transaksjoner'!$B$8:$B$1006,0))</f>
        <v>0</v>
      </c>
      <c r="J987" s="72"/>
      <c r="K987" s="72"/>
    </row>
    <row r="988" spans="1:11" x14ac:dyDescent="0.25">
      <c r="A988" s="116">
        <f>'5. Registrere Transaksjoner'!B994</f>
        <v>987</v>
      </c>
      <c r="B988" s="72">
        <f>INDEX('5. Registrere Transaksjoner'!$I$8:$I$1006,MATCH('Underlag HB'!A988,'5. Registrere Transaksjoner'!$B$8:$B$1006))</f>
        <v>0</v>
      </c>
      <c r="C988" s="72">
        <f>INDEX('5. Registrere Transaksjoner'!$Q$8:$Q$1006,MATCH('Underlag HB'!A988,'5. Registrere Transaksjoner'!$B$8:$B$1006))</f>
        <v>0</v>
      </c>
      <c r="D988" s="307">
        <f>INDEX('5. Registrere Transaksjoner'!$D$8:$D$1006,MATCH('Underlag HB'!A988,'5. Registrere Transaksjoner'!$B$8:$B$1006))</f>
        <v>0</v>
      </c>
      <c r="E988" s="72" t="str">
        <f>IFERROR(INDEX(Kontoplan!$E$6:$E$1048576,MATCH(B988,Kontoplan!$D$6:$D$125,0)),"")</f>
        <v/>
      </c>
      <c r="F988" s="308">
        <f>INDEX('5. Registrere Transaksjoner'!$E$8:$E$1006,MATCH('Underlag HB'!A988,'5. Registrere Transaksjoner'!$B$8:$B$1006,0))</f>
        <v>0</v>
      </c>
      <c r="G988" s="72">
        <f>INDEX('5. Registrere Transaksjoner'!$F$8:$F$1006,MATCH('Underlag HB'!A988,'5. Registrere Transaksjoner'!$B$8:$B$1006,0))</f>
        <v>0</v>
      </c>
      <c r="H988" s="309" t="str">
        <f t="shared" si="15"/>
        <v/>
      </c>
      <c r="I988" s="310">
        <f>INDEX('5. Registrere Transaksjoner'!$H$8:$H$1006,MATCH('Underlag HB'!A988,'5. Registrere Transaksjoner'!$B$8:$B$1006,0))</f>
        <v>0</v>
      </c>
      <c r="J988" s="72"/>
      <c r="K988" s="72"/>
    </row>
    <row r="989" spans="1:11" x14ac:dyDescent="0.25">
      <c r="A989" s="116">
        <f>'5. Registrere Transaksjoner'!B995</f>
        <v>988</v>
      </c>
      <c r="B989" s="72">
        <f>INDEX('5. Registrere Transaksjoner'!$I$8:$I$1006,MATCH('Underlag HB'!A989,'5. Registrere Transaksjoner'!$B$8:$B$1006))</f>
        <v>0</v>
      </c>
      <c r="C989" s="72">
        <f>INDEX('5. Registrere Transaksjoner'!$Q$8:$Q$1006,MATCH('Underlag HB'!A989,'5. Registrere Transaksjoner'!$B$8:$B$1006))</f>
        <v>0</v>
      </c>
      <c r="D989" s="307">
        <f>INDEX('5. Registrere Transaksjoner'!$D$8:$D$1006,MATCH('Underlag HB'!A989,'5. Registrere Transaksjoner'!$B$8:$B$1006))</f>
        <v>0</v>
      </c>
      <c r="E989" s="72" t="str">
        <f>IFERROR(INDEX(Kontoplan!$E$6:$E$1048576,MATCH(B989,Kontoplan!$D$6:$D$125,0)),"")</f>
        <v/>
      </c>
      <c r="F989" s="308">
        <f>INDEX('5. Registrere Transaksjoner'!$E$8:$E$1006,MATCH('Underlag HB'!A989,'5. Registrere Transaksjoner'!$B$8:$B$1006,0))</f>
        <v>0</v>
      </c>
      <c r="G989" s="72">
        <f>INDEX('5. Registrere Transaksjoner'!$F$8:$F$1006,MATCH('Underlag HB'!A989,'5. Registrere Transaksjoner'!$B$8:$B$1006,0))</f>
        <v>0</v>
      </c>
      <c r="H989" s="309" t="str">
        <f t="shared" si="15"/>
        <v/>
      </c>
      <c r="I989" s="310">
        <f>INDEX('5. Registrere Transaksjoner'!$H$8:$H$1006,MATCH('Underlag HB'!A989,'5. Registrere Transaksjoner'!$B$8:$B$1006,0))</f>
        <v>0</v>
      </c>
      <c r="J989" s="72"/>
      <c r="K989" s="72"/>
    </row>
    <row r="990" spans="1:11" x14ac:dyDescent="0.25">
      <c r="A990" s="116">
        <f>'5. Registrere Transaksjoner'!B996</f>
        <v>989</v>
      </c>
      <c r="B990" s="72">
        <f>INDEX('5. Registrere Transaksjoner'!$I$8:$I$1006,MATCH('Underlag HB'!A990,'5. Registrere Transaksjoner'!$B$8:$B$1006))</f>
        <v>0</v>
      </c>
      <c r="C990" s="72">
        <f>INDEX('5. Registrere Transaksjoner'!$Q$8:$Q$1006,MATCH('Underlag HB'!A990,'5. Registrere Transaksjoner'!$B$8:$B$1006))</f>
        <v>0</v>
      </c>
      <c r="D990" s="307">
        <f>INDEX('5. Registrere Transaksjoner'!$D$8:$D$1006,MATCH('Underlag HB'!A990,'5. Registrere Transaksjoner'!$B$8:$B$1006))</f>
        <v>0</v>
      </c>
      <c r="E990" s="72" t="str">
        <f>IFERROR(INDEX(Kontoplan!$E$6:$E$1048576,MATCH(B990,Kontoplan!$D$6:$D$125,0)),"")</f>
        <v/>
      </c>
      <c r="F990" s="308">
        <f>INDEX('5. Registrere Transaksjoner'!$E$8:$E$1006,MATCH('Underlag HB'!A990,'5. Registrere Transaksjoner'!$B$8:$B$1006,0))</f>
        <v>0</v>
      </c>
      <c r="G990" s="72">
        <f>INDEX('5. Registrere Transaksjoner'!$F$8:$F$1006,MATCH('Underlag HB'!A990,'5. Registrere Transaksjoner'!$B$8:$B$1006,0))</f>
        <v>0</v>
      </c>
      <c r="H990" s="309" t="str">
        <f t="shared" si="15"/>
        <v/>
      </c>
      <c r="I990" s="310">
        <f>INDEX('5. Registrere Transaksjoner'!$H$8:$H$1006,MATCH('Underlag HB'!A990,'5. Registrere Transaksjoner'!$B$8:$B$1006,0))</f>
        <v>0</v>
      </c>
      <c r="J990" s="72"/>
      <c r="K990" s="72"/>
    </row>
    <row r="991" spans="1:11" x14ac:dyDescent="0.25">
      <c r="A991" s="116">
        <f>'5. Registrere Transaksjoner'!B997</f>
        <v>990</v>
      </c>
      <c r="B991" s="72">
        <f>INDEX('5. Registrere Transaksjoner'!$I$8:$I$1006,MATCH('Underlag HB'!A991,'5. Registrere Transaksjoner'!$B$8:$B$1006))</f>
        <v>0</v>
      </c>
      <c r="C991" s="72">
        <f>INDEX('5. Registrere Transaksjoner'!$Q$8:$Q$1006,MATCH('Underlag HB'!A991,'5. Registrere Transaksjoner'!$B$8:$B$1006))</f>
        <v>0</v>
      </c>
      <c r="D991" s="307">
        <f>INDEX('5. Registrere Transaksjoner'!$D$8:$D$1006,MATCH('Underlag HB'!A991,'5. Registrere Transaksjoner'!$B$8:$B$1006))</f>
        <v>0</v>
      </c>
      <c r="E991" s="72" t="str">
        <f>IFERROR(INDEX(Kontoplan!$E$6:$E$1048576,MATCH(B991,Kontoplan!$D$6:$D$125,0)),"")</f>
        <v/>
      </c>
      <c r="F991" s="308">
        <f>INDEX('5. Registrere Transaksjoner'!$E$8:$E$1006,MATCH('Underlag HB'!A991,'5. Registrere Transaksjoner'!$B$8:$B$1006,0))</f>
        <v>0</v>
      </c>
      <c r="G991" s="72">
        <f>INDEX('5. Registrere Transaksjoner'!$F$8:$F$1006,MATCH('Underlag HB'!A991,'5. Registrere Transaksjoner'!$B$8:$B$1006,0))</f>
        <v>0</v>
      </c>
      <c r="H991" s="309" t="str">
        <f t="shared" si="15"/>
        <v/>
      </c>
      <c r="I991" s="310">
        <f>INDEX('5. Registrere Transaksjoner'!$H$8:$H$1006,MATCH('Underlag HB'!A991,'5. Registrere Transaksjoner'!$B$8:$B$1006,0))</f>
        <v>0</v>
      </c>
      <c r="J991" s="72"/>
      <c r="K991" s="72"/>
    </row>
    <row r="992" spans="1:11" x14ac:dyDescent="0.25">
      <c r="A992" s="116">
        <f>'5. Registrere Transaksjoner'!B998</f>
        <v>991</v>
      </c>
      <c r="B992" s="72">
        <f>INDEX('5. Registrere Transaksjoner'!$I$8:$I$1006,MATCH('Underlag HB'!A992,'5. Registrere Transaksjoner'!$B$8:$B$1006))</f>
        <v>0</v>
      </c>
      <c r="C992" s="72">
        <f>INDEX('5. Registrere Transaksjoner'!$Q$8:$Q$1006,MATCH('Underlag HB'!A992,'5. Registrere Transaksjoner'!$B$8:$B$1006))</f>
        <v>0</v>
      </c>
      <c r="D992" s="307">
        <f>INDEX('5. Registrere Transaksjoner'!$D$8:$D$1006,MATCH('Underlag HB'!A992,'5. Registrere Transaksjoner'!$B$8:$B$1006))</f>
        <v>0</v>
      </c>
      <c r="E992" s="72" t="str">
        <f>IFERROR(INDEX(Kontoplan!$E$6:$E$1048576,MATCH(B992,Kontoplan!$D$6:$D$125,0)),"")</f>
        <v/>
      </c>
      <c r="F992" s="308">
        <f>INDEX('5. Registrere Transaksjoner'!$E$8:$E$1006,MATCH('Underlag HB'!A992,'5. Registrere Transaksjoner'!$B$8:$B$1006,0))</f>
        <v>0</v>
      </c>
      <c r="G992" s="72">
        <f>INDEX('5. Registrere Transaksjoner'!$F$8:$F$1006,MATCH('Underlag HB'!A992,'5. Registrere Transaksjoner'!$B$8:$B$1006,0))</f>
        <v>0</v>
      </c>
      <c r="H992" s="309" t="str">
        <f t="shared" si="15"/>
        <v/>
      </c>
      <c r="I992" s="310">
        <f>INDEX('5. Registrere Transaksjoner'!$H$8:$H$1006,MATCH('Underlag HB'!A992,'5. Registrere Transaksjoner'!$B$8:$B$1006,0))</f>
        <v>0</v>
      </c>
      <c r="J992" s="72"/>
      <c r="K992" s="72"/>
    </row>
    <row r="993" spans="1:11" x14ac:dyDescent="0.25">
      <c r="A993" s="116">
        <f>'5. Registrere Transaksjoner'!B999</f>
        <v>992</v>
      </c>
      <c r="B993" s="72">
        <f>INDEX('5. Registrere Transaksjoner'!$I$8:$I$1006,MATCH('Underlag HB'!A993,'5. Registrere Transaksjoner'!$B$8:$B$1006))</f>
        <v>0</v>
      </c>
      <c r="C993" s="72">
        <f>INDEX('5. Registrere Transaksjoner'!$Q$8:$Q$1006,MATCH('Underlag HB'!A993,'5. Registrere Transaksjoner'!$B$8:$B$1006))</f>
        <v>0</v>
      </c>
      <c r="D993" s="307">
        <f>INDEX('5. Registrere Transaksjoner'!$D$8:$D$1006,MATCH('Underlag HB'!A993,'5. Registrere Transaksjoner'!$B$8:$B$1006))</f>
        <v>0</v>
      </c>
      <c r="E993" s="72" t="str">
        <f>IFERROR(INDEX(Kontoplan!$E$6:$E$1048576,MATCH(B993,Kontoplan!$D$6:$D$125,0)),"")</f>
        <v/>
      </c>
      <c r="F993" s="308">
        <f>INDEX('5. Registrere Transaksjoner'!$E$8:$E$1006,MATCH('Underlag HB'!A993,'5. Registrere Transaksjoner'!$B$8:$B$1006,0))</f>
        <v>0</v>
      </c>
      <c r="G993" s="72">
        <f>INDEX('5. Registrere Transaksjoner'!$F$8:$F$1006,MATCH('Underlag HB'!A993,'5. Registrere Transaksjoner'!$B$8:$B$1006,0))</f>
        <v>0</v>
      </c>
      <c r="H993" s="309" t="str">
        <f t="shared" si="15"/>
        <v/>
      </c>
      <c r="I993" s="310">
        <f>INDEX('5. Registrere Transaksjoner'!$H$8:$H$1006,MATCH('Underlag HB'!A993,'5. Registrere Transaksjoner'!$B$8:$B$1006,0))</f>
        <v>0</v>
      </c>
      <c r="J993" s="72"/>
      <c r="K993" s="72"/>
    </row>
    <row r="994" spans="1:11" x14ac:dyDescent="0.25">
      <c r="A994" s="116">
        <f>'5. Registrere Transaksjoner'!B1000</f>
        <v>993</v>
      </c>
      <c r="B994" s="72">
        <f>INDEX('5. Registrere Transaksjoner'!$I$8:$I$1006,MATCH('Underlag HB'!A994,'5. Registrere Transaksjoner'!$B$8:$B$1006))</f>
        <v>0</v>
      </c>
      <c r="C994" s="72">
        <f>INDEX('5. Registrere Transaksjoner'!$Q$8:$Q$1006,MATCH('Underlag HB'!A994,'5. Registrere Transaksjoner'!$B$8:$B$1006))</f>
        <v>0</v>
      </c>
      <c r="D994" s="307">
        <f>INDEX('5. Registrere Transaksjoner'!$D$8:$D$1006,MATCH('Underlag HB'!A994,'5. Registrere Transaksjoner'!$B$8:$B$1006))</f>
        <v>0</v>
      </c>
      <c r="E994" s="72" t="str">
        <f>IFERROR(INDEX(Kontoplan!$E$6:$E$1048576,MATCH(B994,Kontoplan!$D$6:$D$125,0)),"")</f>
        <v/>
      </c>
      <c r="F994" s="308">
        <f>INDEX('5. Registrere Transaksjoner'!$E$8:$E$1006,MATCH('Underlag HB'!A994,'5. Registrere Transaksjoner'!$B$8:$B$1006,0))</f>
        <v>0</v>
      </c>
      <c r="G994" s="72">
        <f>INDEX('5. Registrere Transaksjoner'!$F$8:$F$1006,MATCH('Underlag HB'!A994,'5. Registrere Transaksjoner'!$B$8:$B$1006,0))</f>
        <v>0</v>
      </c>
      <c r="H994" s="309" t="str">
        <f t="shared" si="15"/>
        <v/>
      </c>
      <c r="I994" s="310">
        <f>INDEX('5. Registrere Transaksjoner'!$H$8:$H$1006,MATCH('Underlag HB'!A994,'5. Registrere Transaksjoner'!$B$8:$B$1006,0))</f>
        <v>0</v>
      </c>
      <c r="J994" s="72"/>
      <c r="K994" s="72"/>
    </row>
    <row r="995" spans="1:11" x14ac:dyDescent="0.25">
      <c r="A995" s="116">
        <f>'5. Registrere Transaksjoner'!B1001</f>
        <v>994</v>
      </c>
      <c r="B995" s="72">
        <f>INDEX('5. Registrere Transaksjoner'!$I$8:$I$1006,MATCH('Underlag HB'!A995,'5. Registrere Transaksjoner'!$B$8:$B$1006))</f>
        <v>0</v>
      </c>
      <c r="C995" s="72">
        <f>INDEX('5. Registrere Transaksjoner'!$Q$8:$Q$1006,MATCH('Underlag HB'!A995,'5. Registrere Transaksjoner'!$B$8:$B$1006))</f>
        <v>0</v>
      </c>
      <c r="D995" s="307">
        <f>INDEX('5. Registrere Transaksjoner'!$D$8:$D$1006,MATCH('Underlag HB'!A995,'5. Registrere Transaksjoner'!$B$8:$B$1006))</f>
        <v>0</v>
      </c>
      <c r="E995" s="72" t="str">
        <f>IFERROR(INDEX(Kontoplan!$E$6:$E$1048576,MATCH(B995,Kontoplan!$D$6:$D$125,0)),"")</f>
        <v/>
      </c>
      <c r="F995" s="308">
        <f>INDEX('5. Registrere Transaksjoner'!$E$8:$E$1006,MATCH('Underlag HB'!A995,'5. Registrere Transaksjoner'!$B$8:$B$1006,0))</f>
        <v>0</v>
      </c>
      <c r="G995" s="72">
        <f>INDEX('5. Registrere Transaksjoner'!$F$8:$F$1006,MATCH('Underlag HB'!A995,'5. Registrere Transaksjoner'!$B$8:$B$1006,0))</f>
        <v>0</v>
      </c>
      <c r="H995" s="309" t="str">
        <f t="shared" si="15"/>
        <v/>
      </c>
      <c r="I995" s="310">
        <f>INDEX('5. Registrere Transaksjoner'!$H$8:$H$1006,MATCH('Underlag HB'!A995,'5. Registrere Transaksjoner'!$B$8:$B$1006,0))</f>
        <v>0</v>
      </c>
      <c r="J995" s="72"/>
      <c r="K995" s="72"/>
    </row>
    <row r="996" spans="1:11" x14ac:dyDescent="0.25">
      <c r="A996" s="116">
        <f>'5. Registrere Transaksjoner'!B1002</f>
        <v>995</v>
      </c>
      <c r="B996" s="72">
        <f>INDEX('5. Registrere Transaksjoner'!$I$8:$I$1006,MATCH('Underlag HB'!A996,'5. Registrere Transaksjoner'!$B$8:$B$1006))</f>
        <v>0</v>
      </c>
      <c r="C996" s="72">
        <f>INDEX('5. Registrere Transaksjoner'!$Q$8:$Q$1006,MATCH('Underlag HB'!A996,'5. Registrere Transaksjoner'!$B$8:$B$1006))</f>
        <v>0</v>
      </c>
      <c r="D996" s="307">
        <f>INDEX('5. Registrere Transaksjoner'!$D$8:$D$1006,MATCH('Underlag HB'!A996,'5. Registrere Transaksjoner'!$B$8:$B$1006))</f>
        <v>0</v>
      </c>
      <c r="E996" s="72" t="str">
        <f>IFERROR(INDEX(Kontoplan!$E$6:$E$1048576,MATCH(B996,Kontoplan!$D$6:$D$125,0)),"")</f>
        <v/>
      </c>
      <c r="F996" s="308">
        <f>INDEX('5. Registrere Transaksjoner'!$E$8:$E$1006,MATCH('Underlag HB'!A996,'5. Registrere Transaksjoner'!$B$8:$B$1006,0))</f>
        <v>0</v>
      </c>
      <c r="G996" s="72">
        <f>INDEX('5. Registrere Transaksjoner'!$F$8:$F$1006,MATCH('Underlag HB'!A996,'5. Registrere Transaksjoner'!$B$8:$B$1006,0))</f>
        <v>0</v>
      </c>
      <c r="H996" s="309" t="str">
        <f t="shared" si="15"/>
        <v/>
      </c>
      <c r="I996" s="310">
        <f>INDEX('5. Registrere Transaksjoner'!$H$8:$H$1006,MATCH('Underlag HB'!A996,'5. Registrere Transaksjoner'!$B$8:$B$1006,0))</f>
        <v>0</v>
      </c>
      <c r="J996" s="72"/>
      <c r="K996" s="72"/>
    </row>
    <row r="997" spans="1:11" x14ac:dyDescent="0.25">
      <c r="A997" s="116">
        <f>'5. Registrere Transaksjoner'!B1003</f>
        <v>996</v>
      </c>
      <c r="B997" s="72">
        <f>INDEX('5. Registrere Transaksjoner'!$I$8:$I$1006,MATCH('Underlag HB'!A997,'5. Registrere Transaksjoner'!$B$8:$B$1006))</f>
        <v>0</v>
      </c>
      <c r="C997" s="72">
        <f>INDEX('5. Registrere Transaksjoner'!$Q$8:$Q$1006,MATCH('Underlag HB'!A997,'5. Registrere Transaksjoner'!$B$8:$B$1006))</f>
        <v>0</v>
      </c>
      <c r="D997" s="307">
        <f>INDEX('5. Registrere Transaksjoner'!$D$8:$D$1006,MATCH('Underlag HB'!A997,'5. Registrere Transaksjoner'!$B$8:$B$1006))</f>
        <v>0</v>
      </c>
      <c r="E997" s="72" t="str">
        <f>IFERROR(INDEX(Kontoplan!$E$6:$E$1048576,MATCH(B997,Kontoplan!$D$6:$D$125,0)),"")</f>
        <v/>
      </c>
      <c r="F997" s="308">
        <f>INDEX('5. Registrere Transaksjoner'!$E$8:$E$1006,MATCH('Underlag HB'!A997,'5. Registrere Transaksjoner'!$B$8:$B$1006,0))</f>
        <v>0</v>
      </c>
      <c r="G997" s="72">
        <f>INDEX('5. Registrere Transaksjoner'!$F$8:$F$1006,MATCH('Underlag HB'!A997,'5. Registrere Transaksjoner'!$B$8:$B$1006,0))</f>
        <v>0</v>
      </c>
      <c r="H997" s="309" t="str">
        <f t="shared" si="15"/>
        <v/>
      </c>
      <c r="I997" s="310">
        <f>INDEX('5. Registrere Transaksjoner'!$H$8:$H$1006,MATCH('Underlag HB'!A997,'5. Registrere Transaksjoner'!$B$8:$B$1006,0))</f>
        <v>0</v>
      </c>
      <c r="J997" s="72"/>
      <c r="K997" s="72"/>
    </row>
    <row r="998" spans="1:11" x14ac:dyDescent="0.25">
      <c r="A998" s="116">
        <f>'5. Registrere Transaksjoner'!B1004</f>
        <v>997</v>
      </c>
      <c r="B998" s="72">
        <f>INDEX('5. Registrere Transaksjoner'!$I$8:$I$1006,MATCH('Underlag HB'!A998,'5. Registrere Transaksjoner'!$B$8:$B$1006))</f>
        <v>0</v>
      </c>
      <c r="C998" s="72">
        <f>INDEX('5. Registrere Transaksjoner'!$Q$8:$Q$1006,MATCH('Underlag HB'!A998,'5. Registrere Transaksjoner'!$B$8:$B$1006))</f>
        <v>0</v>
      </c>
      <c r="D998" s="307">
        <f>INDEX('5. Registrere Transaksjoner'!$D$8:$D$1006,MATCH('Underlag HB'!A998,'5. Registrere Transaksjoner'!$B$8:$B$1006))</f>
        <v>0</v>
      </c>
      <c r="E998" s="72" t="str">
        <f>IFERROR(INDEX(Kontoplan!$E$6:$E$1048576,MATCH(B998,Kontoplan!$D$6:$D$125,0)),"")</f>
        <v/>
      </c>
      <c r="F998" s="308">
        <f>INDEX('5. Registrere Transaksjoner'!$E$8:$E$1006,MATCH('Underlag HB'!A998,'5. Registrere Transaksjoner'!$B$8:$B$1006,0))</f>
        <v>0</v>
      </c>
      <c r="G998" s="72">
        <f>INDEX('5. Registrere Transaksjoner'!$F$8:$F$1006,MATCH('Underlag HB'!A998,'5. Registrere Transaksjoner'!$B$8:$B$1006,0))</f>
        <v>0</v>
      </c>
      <c r="H998" s="309" t="str">
        <f t="shared" si="15"/>
        <v/>
      </c>
      <c r="I998" s="310">
        <f>INDEX('5. Registrere Transaksjoner'!$H$8:$H$1006,MATCH('Underlag HB'!A998,'5. Registrere Transaksjoner'!$B$8:$B$1006,0))</f>
        <v>0</v>
      </c>
      <c r="J998" s="72"/>
      <c r="K998" s="72"/>
    </row>
    <row r="999" spans="1:11" x14ac:dyDescent="0.25">
      <c r="A999" s="116">
        <f>'5. Registrere Transaksjoner'!B1005</f>
        <v>998</v>
      </c>
      <c r="B999" s="72">
        <f>INDEX('5. Registrere Transaksjoner'!$I$8:$I$1006,MATCH('Underlag HB'!A999,'5. Registrere Transaksjoner'!$B$8:$B$1006))</f>
        <v>0</v>
      </c>
      <c r="C999" s="72">
        <f>INDEX('5. Registrere Transaksjoner'!$Q$8:$Q$1006,MATCH('Underlag HB'!A999,'5. Registrere Transaksjoner'!$B$8:$B$1006))</f>
        <v>0</v>
      </c>
      <c r="D999" s="307">
        <f>INDEX('5. Registrere Transaksjoner'!$D$8:$D$1006,MATCH('Underlag HB'!A999,'5. Registrere Transaksjoner'!$B$8:$B$1006))</f>
        <v>0</v>
      </c>
      <c r="E999" s="72" t="str">
        <f>IFERROR(INDEX(Kontoplan!$E$6:$E$1048576,MATCH(B999,Kontoplan!$D$6:$D$125,0)),"")</f>
        <v/>
      </c>
      <c r="F999" s="308">
        <f>INDEX('5. Registrere Transaksjoner'!$E$8:$E$1006,MATCH('Underlag HB'!A999,'5. Registrere Transaksjoner'!$B$8:$B$1006,0))</f>
        <v>0</v>
      </c>
      <c r="G999" s="72">
        <f>INDEX('5. Registrere Transaksjoner'!$F$8:$F$1006,MATCH('Underlag HB'!A999,'5. Registrere Transaksjoner'!$B$8:$B$1006,0))</f>
        <v>0</v>
      </c>
      <c r="H999" s="309" t="str">
        <f t="shared" si="15"/>
        <v/>
      </c>
      <c r="I999" s="310">
        <f>INDEX('5. Registrere Transaksjoner'!$H$8:$H$1006,MATCH('Underlag HB'!A999,'5. Registrere Transaksjoner'!$B$8:$B$1006,0))</f>
        <v>0</v>
      </c>
      <c r="J999" s="72"/>
      <c r="K999" s="72"/>
    </row>
    <row r="1000" spans="1:11" x14ac:dyDescent="0.25">
      <c r="A1000" s="116">
        <f>'5. Registrere Transaksjoner'!B1006</f>
        <v>999</v>
      </c>
      <c r="B1000" s="72">
        <f>INDEX('5. Registrere Transaksjoner'!$I$8:$I$1006,MATCH('Underlag HB'!A1000,'5. Registrere Transaksjoner'!$B$8:$B$1006))</f>
        <v>0</v>
      </c>
      <c r="C1000" s="72">
        <f>INDEX('5. Registrere Transaksjoner'!$Q$8:$Q$1006,MATCH('Underlag HB'!A1000,'5. Registrere Transaksjoner'!$B$8:$B$1006))</f>
        <v>0</v>
      </c>
      <c r="D1000" s="307">
        <f>INDEX('5. Registrere Transaksjoner'!$D$8:$D$1006,MATCH('Underlag HB'!A1000,'5. Registrere Transaksjoner'!$B$8:$B$1006))</f>
        <v>0</v>
      </c>
      <c r="E1000" s="72" t="str">
        <f>IFERROR(INDEX(Kontoplan!$E$6:$E$1048576,MATCH(B1000,Kontoplan!$D$6:$D$125,0)),"")</f>
        <v/>
      </c>
      <c r="F1000" s="308">
        <f>INDEX('5. Registrere Transaksjoner'!$E$8:$E$1006,MATCH('Underlag HB'!A1000,'5. Registrere Transaksjoner'!$B$8:$B$1006,0))</f>
        <v>0</v>
      </c>
      <c r="G1000" s="72">
        <f>INDEX('5. Registrere Transaksjoner'!$F$8:$F$1006,MATCH('Underlag HB'!A1000,'5. Registrere Transaksjoner'!$B$8:$B$1006,0))</f>
        <v>0</v>
      </c>
      <c r="H1000" s="309" t="str">
        <f t="shared" si="15"/>
        <v/>
      </c>
      <c r="I1000" s="310">
        <f>INDEX('5. Registrere Transaksjoner'!$H$8:$H$1006,MATCH('Underlag HB'!A1000,'5. Registrere Transaksjoner'!$B$8:$B$1006,0))</f>
        <v>0</v>
      </c>
      <c r="J1000" s="72"/>
      <c r="K1000" s="72"/>
    </row>
    <row r="1001" spans="1:11" x14ac:dyDescent="0.25">
      <c r="A1001" s="116">
        <f>'5. Registrere Transaksjoner'!B8</f>
        <v>1</v>
      </c>
      <c r="B1001" s="72">
        <f>INDEX('5. Registrere Transaksjoner'!$K$8:$K$1006,MATCH('Underlag HB'!A1001,'5. Registrere Transaksjoner'!$B$8:$B$1006))</f>
        <v>0</v>
      </c>
      <c r="C1001" s="72">
        <f>INDEX('5. Registrere Transaksjoner'!$R$8:$R$1006,MATCH('Underlag HB'!A1001,'5. Registrere Transaksjoner'!$B$8:$B$1006))</f>
        <v>0</v>
      </c>
      <c r="D1001" s="307">
        <f>INDEX('5. Registrere Transaksjoner'!$D$8:$D$1006,MATCH('Underlag HB'!A1001,'5. Registrere Transaksjoner'!$B$8:$B$1006))</f>
        <v>0</v>
      </c>
      <c r="E1001" s="72" t="str">
        <f>IFERROR(INDEX(Kontoplan!$E$6:$E$1048576,MATCH(B1001,Kontoplan!$D$6:$D$125,0)),"")</f>
        <v/>
      </c>
      <c r="F1001" s="308">
        <f>INDEX('5. Registrere Transaksjoner'!$E$8:$E$1006,MATCH('Underlag HB'!A1001,'5. Registrere Transaksjoner'!$B$8:$B$1006,0))</f>
        <v>0</v>
      </c>
      <c r="G1001" s="72">
        <f>INDEX('5. Registrere Transaksjoner'!$F$8:$F$1006,MATCH('Underlag HB'!A1001,'5. Registrere Transaksjoner'!$B$8:$B$1006,0))</f>
        <v>0</v>
      </c>
      <c r="H1001" s="309" t="str">
        <f t="shared" si="15"/>
        <v/>
      </c>
      <c r="I1001" s="310">
        <f>INDEX('5. Registrere Transaksjoner'!$H$8:$H$1006,MATCH('Underlag HB'!A1001,'5. Registrere Transaksjoner'!$B$8:$B$1006,0))</f>
        <v>0</v>
      </c>
      <c r="J1001" s="72"/>
      <c r="K1001" s="72"/>
    </row>
    <row r="1002" spans="1:11" x14ac:dyDescent="0.25">
      <c r="A1002" s="116">
        <f>'5. Registrere Transaksjoner'!B9</f>
        <v>2</v>
      </c>
      <c r="B1002" s="72">
        <f>INDEX('5. Registrere Transaksjoner'!$K$8:$K$1006,MATCH('Underlag HB'!A1002,'5. Registrere Transaksjoner'!$B$8:$B$1006))</f>
        <v>0</v>
      </c>
      <c r="C1002" s="72">
        <f>INDEX('5. Registrere Transaksjoner'!$R$8:$R$1006,MATCH('Underlag HB'!A1002,'5. Registrere Transaksjoner'!$B$8:$B$1006))</f>
        <v>0</v>
      </c>
      <c r="D1002" s="307">
        <f>INDEX('5. Registrere Transaksjoner'!$D$8:$D$1006,MATCH('Underlag HB'!A1002,'5. Registrere Transaksjoner'!$B$8:$B$1006))</f>
        <v>0</v>
      </c>
      <c r="E1002" s="72" t="str">
        <f>IFERROR(INDEX(Kontoplan!$E$6:$E$1048576,MATCH(B1002,Kontoplan!$D$6:$D$125,0)),"")</f>
        <v/>
      </c>
      <c r="F1002" s="308">
        <f>INDEX('5. Registrere Transaksjoner'!$E$8:$E$1006,MATCH('Underlag HB'!A1002,'5. Registrere Transaksjoner'!$B$8:$B$1006,0))</f>
        <v>0</v>
      </c>
      <c r="G1002" s="72">
        <f>INDEX('5. Registrere Transaksjoner'!$F$8:$F$1006,MATCH('Underlag HB'!A1002,'5. Registrere Transaksjoner'!$B$8:$B$1006,0))</f>
        <v>0</v>
      </c>
      <c r="H1002" s="309" t="str">
        <f t="shared" si="15"/>
        <v/>
      </c>
      <c r="I1002" s="310">
        <f>INDEX('5. Registrere Transaksjoner'!$H$8:$H$1006,MATCH('Underlag HB'!A1002,'5. Registrere Transaksjoner'!$B$8:$B$1006,0))</f>
        <v>0</v>
      </c>
      <c r="J1002" s="72"/>
      <c r="K1002" s="72"/>
    </row>
    <row r="1003" spans="1:11" x14ac:dyDescent="0.25">
      <c r="A1003" s="116">
        <f>'5. Registrere Transaksjoner'!B10</f>
        <v>3</v>
      </c>
      <c r="B1003" s="72">
        <f>INDEX('5. Registrere Transaksjoner'!$K$8:$K$1006,MATCH('Underlag HB'!A1003,'5. Registrere Transaksjoner'!$B$8:$B$1006))</f>
        <v>0</v>
      </c>
      <c r="C1003" s="72">
        <f>INDEX('5. Registrere Transaksjoner'!$R$8:$R$1006,MATCH('Underlag HB'!A1003,'5. Registrere Transaksjoner'!$B$8:$B$1006))</f>
        <v>0</v>
      </c>
      <c r="D1003" s="307">
        <f>INDEX('5. Registrere Transaksjoner'!$D$8:$D$1006,MATCH('Underlag HB'!A1003,'5. Registrere Transaksjoner'!$B$8:$B$1006))</f>
        <v>0</v>
      </c>
      <c r="E1003" s="72" t="str">
        <f>IFERROR(INDEX(Kontoplan!$E$6:$E$1048576,MATCH(B1003,Kontoplan!$D$6:$D$125,0)),"")</f>
        <v/>
      </c>
      <c r="F1003" s="308">
        <f>INDEX('5. Registrere Transaksjoner'!$E$8:$E$1006,MATCH('Underlag HB'!A1003,'5. Registrere Transaksjoner'!$B$8:$B$1006,0))</f>
        <v>0</v>
      </c>
      <c r="G1003" s="72">
        <f>INDEX('5. Registrere Transaksjoner'!$F$8:$F$1006,MATCH('Underlag HB'!A1003,'5. Registrere Transaksjoner'!$B$8:$B$1006,0))</f>
        <v>0</v>
      </c>
      <c r="H1003" s="309" t="str">
        <f t="shared" si="15"/>
        <v/>
      </c>
      <c r="I1003" s="310">
        <f>INDEX('5. Registrere Transaksjoner'!$H$8:$H$1006,MATCH('Underlag HB'!A1003,'5. Registrere Transaksjoner'!$B$8:$B$1006,0))</f>
        <v>0</v>
      </c>
      <c r="J1003" s="72"/>
      <c r="K1003" s="72"/>
    </row>
    <row r="1004" spans="1:11" x14ac:dyDescent="0.25">
      <c r="A1004" s="116">
        <f>'5. Registrere Transaksjoner'!B11</f>
        <v>4</v>
      </c>
      <c r="B1004" s="72">
        <f>INDEX('5. Registrere Transaksjoner'!$K$8:$K$1006,MATCH('Underlag HB'!A1004,'5. Registrere Transaksjoner'!$B$8:$B$1006))</f>
        <v>0</v>
      </c>
      <c r="C1004" s="72">
        <f>INDEX('5. Registrere Transaksjoner'!$R$8:$R$1006,MATCH('Underlag HB'!A1004,'5. Registrere Transaksjoner'!$B$8:$B$1006))</f>
        <v>0</v>
      </c>
      <c r="D1004" s="307">
        <f>INDEX('5. Registrere Transaksjoner'!$D$8:$D$1006,MATCH('Underlag HB'!A1004,'5. Registrere Transaksjoner'!$B$8:$B$1006))</f>
        <v>0</v>
      </c>
      <c r="E1004" s="72" t="str">
        <f>IFERROR(INDEX(Kontoplan!$E$6:$E$1048576,MATCH(B1004,Kontoplan!$D$6:$D$125,0)),"")</f>
        <v/>
      </c>
      <c r="F1004" s="308">
        <f>INDEX('5. Registrere Transaksjoner'!$E$8:$E$1006,MATCH('Underlag HB'!A1004,'5. Registrere Transaksjoner'!$B$8:$B$1006,0))</f>
        <v>0</v>
      </c>
      <c r="G1004" s="72">
        <f>INDEX('5. Registrere Transaksjoner'!$F$8:$F$1006,MATCH('Underlag HB'!A1004,'5. Registrere Transaksjoner'!$B$8:$B$1006,0))</f>
        <v>0</v>
      </c>
      <c r="H1004" s="309" t="str">
        <f t="shared" si="15"/>
        <v/>
      </c>
      <c r="I1004" s="310">
        <f>INDEX('5. Registrere Transaksjoner'!$H$8:$H$1006,MATCH('Underlag HB'!A1004,'5. Registrere Transaksjoner'!$B$8:$B$1006,0))</f>
        <v>0</v>
      </c>
      <c r="J1004" s="72"/>
      <c r="K1004" s="72"/>
    </row>
    <row r="1005" spans="1:11" x14ac:dyDescent="0.25">
      <c r="A1005" s="116">
        <f>'5. Registrere Transaksjoner'!B12</f>
        <v>5</v>
      </c>
      <c r="B1005" s="72">
        <f>INDEX('5. Registrere Transaksjoner'!$K$8:$K$1006,MATCH('Underlag HB'!A1005,'5. Registrere Transaksjoner'!$B$8:$B$1006))</f>
        <v>0</v>
      </c>
      <c r="C1005" s="72">
        <f>INDEX('5. Registrere Transaksjoner'!$R$8:$R$1006,MATCH('Underlag HB'!A1005,'5. Registrere Transaksjoner'!$B$8:$B$1006))</f>
        <v>0</v>
      </c>
      <c r="D1005" s="307">
        <f>INDEX('5. Registrere Transaksjoner'!$D$8:$D$1006,MATCH('Underlag HB'!A1005,'5. Registrere Transaksjoner'!$B$8:$B$1006))</f>
        <v>0</v>
      </c>
      <c r="E1005" s="72" t="str">
        <f>IFERROR(INDEX(Kontoplan!$E$6:$E$1048576,MATCH(B1005,Kontoplan!$D$6:$D$125,0)),"")</f>
        <v/>
      </c>
      <c r="F1005" s="308">
        <f>INDEX('5. Registrere Transaksjoner'!$E$8:$E$1006,MATCH('Underlag HB'!A1005,'5. Registrere Transaksjoner'!$B$8:$B$1006,0))</f>
        <v>0</v>
      </c>
      <c r="G1005" s="72">
        <f>INDEX('5. Registrere Transaksjoner'!$F$8:$F$1006,MATCH('Underlag HB'!A1005,'5. Registrere Transaksjoner'!$B$8:$B$1006,0))</f>
        <v>0</v>
      </c>
      <c r="H1005" s="309" t="str">
        <f t="shared" si="15"/>
        <v/>
      </c>
      <c r="I1005" s="310">
        <f>INDEX('5. Registrere Transaksjoner'!$H$8:$H$1006,MATCH('Underlag HB'!A1005,'5. Registrere Transaksjoner'!$B$8:$B$1006,0))</f>
        <v>0</v>
      </c>
      <c r="J1005" s="72"/>
      <c r="K1005" s="72"/>
    </row>
    <row r="1006" spans="1:11" x14ac:dyDescent="0.25">
      <c r="A1006" s="116">
        <f>'5. Registrere Transaksjoner'!B13</f>
        <v>6</v>
      </c>
      <c r="B1006" s="72">
        <f>INDEX('5. Registrere Transaksjoner'!$K$8:$K$1006,MATCH('Underlag HB'!A1006,'5. Registrere Transaksjoner'!$B$8:$B$1006))</f>
        <v>0</v>
      </c>
      <c r="C1006" s="72">
        <f>INDEX('5. Registrere Transaksjoner'!$R$8:$R$1006,MATCH('Underlag HB'!A1006,'5. Registrere Transaksjoner'!$B$8:$B$1006))</f>
        <v>0</v>
      </c>
      <c r="D1006" s="307">
        <f>INDEX('5. Registrere Transaksjoner'!$D$8:$D$1006,MATCH('Underlag HB'!A1006,'5. Registrere Transaksjoner'!$B$8:$B$1006))</f>
        <v>0</v>
      </c>
      <c r="E1006" s="72" t="str">
        <f>IFERROR(INDEX(Kontoplan!$E$6:$E$1048576,MATCH(B1006,Kontoplan!$D$6:$D$125,0)),"")</f>
        <v/>
      </c>
      <c r="F1006" s="308">
        <f>INDEX('5. Registrere Transaksjoner'!$E$8:$E$1006,MATCH('Underlag HB'!A1006,'5. Registrere Transaksjoner'!$B$8:$B$1006,0))</f>
        <v>0</v>
      </c>
      <c r="G1006" s="72">
        <f>INDEX('5. Registrere Transaksjoner'!$F$8:$F$1006,MATCH('Underlag HB'!A1006,'5. Registrere Transaksjoner'!$B$8:$B$1006,0))</f>
        <v>0</v>
      </c>
      <c r="H1006" s="309" t="str">
        <f t="shared" si="15"/>
        <v/>
      </c>
      <c r="I1006" s="310">
        <f>INDEX('5. Registrere Transaksjoner'!$H$8:$H$1006,MATCH('Underlag HB'!A1006,'5. Registrere Transaksjoner'!$B$8:$B$1006,0))</f>
        <v>0</v>
      </c>
      <c r="J1006" s="72"/>
      <c r="K1006" s="72"/>
    </row>
    <row r="1007" spans="1:11" x14ac:dyDescent="0.25">
      <c r="A1007" s="116">
        <f>'5. Registrere Transaksjoner'!B14</f>
        <v>7</v>
      </c>
      <c r="B1007" s="72">
        <f>INDEX('5. Registrere Transaksjoner'!$K$8:$K$1006,MATCH('Underlag HB'!A1007,'5. Registrere Transaksjoner'!$B$8:$B$1006))</f>
        <v>0</v>
      </c>
      <c r="C1007" s="72">
        <f>INDEX('5. Registrere Transaksjoner'!$R$8:$R$1006,MATCH('Underlag HB'!A1007,'5. Registrere Transaksjoner'!$B$8:$B$1006))</f>
        <v>0</v>
      </c>
      <c r="D1007" s="307">
        <f>INDEX('5. Registrere Transaksjoner'!$D$8:$D$1006,MATCH('Underlag HB'!A1007,'5. Registrere Transaksjoner'!$B$8:$B$1006))</f>
        <v>0</v>
      </c>
      <c r="E1007" s="72" t="str">
        <f>IFERROR(INDEX(Kontoplan!$E$6:$E$1048576,MATCH(B1007,Kontoplan!$D$6:$D$125,0)),"")</f>
        <v/>
      </c>
      <c r="F1007" s="308">
        <f>INDEX('5. Registrere Transaksjoner'!$E$8:$E$1006,MATCH('Underlag HB'!A1007,'5. Registrere Transaksjoner'!$B$8:$B$1006,0))</f>
        <v>0</v>
      </c>
      <c r="G1007" s="72">
        <f>INDEX('5. Registrere Transaksjoner'!$F$8:$F$1006,MATCH('Underlag HB'!A1007,'5. Registrere Transaksjoner'!$B$8:$B$1006,0))</f>
        <v>0</v>
      </c>
      <c r="H1007" s="309" t="str">
        <f t="shared" si="15"/>
        <v/>
      </c>
      <c r="I1007" s="310">
        <f>INDEX('5. Registrere Transaksjoner'!$H$8:$H$1006,MATCH('Underlag HB'!A1007,'5. Registrere Transaksjoner'!$B$8:$B$1006,0))</f>
        <v>0</v>
      </c>
      <c r="J1007" s="72"/>
      <c r="K1007" s="72"/>
    </row>
    <row r="1008" spans="1:11" x14ac:dyDescent="0.25">
      <c r="A1008" s="116">
        <f>'5. Registrere Transaksjoner'!B15</f>
        <v>8</v>
      </c>
      <c r="B1008" s="72">
        <f>INDEX('5. Registrere Transaksjoner'!$K$8:$K$1006,MATCH('Underlag HB'!A1008,'5. Registrere Transaksjoner'!$B$8:$B$1006))</f>
        <v>0</v>
      </c>
      <c r="C1008" s="72">
        <f>INDEX('5. Registrere Transaksjoner'!$R$8:$R$1006,MATCH('Underlag HB'!A1008,'5. Registrere Transaksjoner'!$B$8:$B$1006))</f>
        <v>0</v>
      </c>
      <c r="D1008" s="307">
        <f>INDEX('5. Registrere Transaksjoner'!$D$8:$D$1006,MATCH('Underlag HB'!A1008,'5. Registrere Transaksjoner'!$B$8:$B$1006))</f>
        <v>0</v>
      </c>
      <c r="E1008" s="72" t="str">
        <f>IFERROR(INDEX(Kontoplan!$E$6:$E$1048576,MATCH(B1008,Kontoplan!$D$6:$D$125,0)),"")</f>
        <v/>
      </c>
      <c r="F1008" s="308">
        <f>INDEX('5. Registrere Transaksjoner'!$E$8:$E$1006,MATCH('Underlag HB'!A1008,'5. Registrere Transaksjoner'!$B$8:$B$1006,0))</f>
        <v>0</v>
      </c>
      <c r="G1008" s="72">
        <f>INDEX('5. Registrere Transaksjoner'!$F$8:$F$1006,MATCH('Underlag HB'!A1008,'5. Registrere Transaksjoner'!$B$8:$B$1006,0))</f>
        <v>0</v>
      </c>
      <c r="H1008" s="309" t="str">
        <f t="shared" si="15"/>
        <v/>
      </c>
      <c r="I1008" s="310">
        <f>INDEX('5. Registrere Transaksjoner'!$H$8:$H$1006,MATCH('Underlag HB'!A1008,'5. Registrere Transaksjoner'!$B$8:$B$1006,0))</f>
        <v>0</v>
      </c>
      <c r="J1008" s="72"/>
      <c r="K1008" s="72"/>
    </row>
    <row r="1009" spans="1:11" x14ac:dyDescent="0.25">
      <c r="A1009" s="116">
        <f>'5. Registrere Transaksjoner'!B16</f>
        <v>9</v>
      </c>
      <c r="B1009" s="72">
        <f>INDEX('5. Registrere Transaksjoner'!$K$8:$K$1006,MATCH('Underlag HB'!A1009,'5. Registrere Transaksjoner'!$B$8:$B$1006))</f>
        <v>0</v>
      </c>
      <c r="C1009" s="72">
        <f>INDEX('5. Registrere Transaksjoner'!$R$8:$R$1006,MATCH('Underlag HB'!A1009,'5. Registrere Transaksjoner'!$B$8:$B$1006))</f>
        <v>0</v>
      </c>
      <c r="D1009" s="307">
        <f>INDEX('5. Registrere Transaksjoner'!$D$8:$D$1006,MATCH('Underlag HB'!A1009,'5. Registrere Transaksjoner'!$B$8:$B$1006))</f>
        <v>0</v>
      </c>
      <c r="E1009" s="72" t="str">
        <f>IFERROR(INDEX(Kontoplan!$E$6:$E$1048576,MATCH(B1009,Kontoplan!$D$6:$D$125,0)),"")</f>
        <v/>
      </c>
      <c r="F1009" s="308">
        <f>INDEX('5. Registrere Transaksjoner'!$E$8:$E$1006,MATCH('Underlag HB'!A1009,'5. Registrere Transaksjoner'!$B$8:$B$1006,0))</f>
        <v>0</v>
      </c>
      <c r="G1009" s="72">
        <f>INDEX('5. Registrere Transaksjoner'!$F$8:$F$1006,MATCH('Underlag HB'!A1009,'5. Registrere Transaksjoner'!$B$8:$B$1006,0))</f>
        <v>0</v>
      </c>
      <c r="H1009" s="309" t="str">
        <f t="shared" si="15"/>
        <v/>
      </c>
      <c r="I1009" s="310">
        <f>INDEX('5. Registrere Transaksjoner'!$H$8:$H$1006,MATCH('Underlag HB'!A1009,'5. Registrere Transaksjoner'!$B$8:$B$1006,0))</f>
        <v>0</v>
      </c>
      <c r="J1009" s="72"/>
      <c r="K1009" s="72"/>
    </row>
    <row r="1010" spans="1:11" x14ac:dyDescent="0.25">
      <c r="A1010" s="116">
        <f>'5. Registrere Transaksjoner'!B17</f>
        <v>10</v>
      </c>
      <c r="B1010" s="72">
        <f>INDEX('5. Registrere Transaksjoner'!$K$8:$K$1006,MATCH('Underlag HB'!A1010,'5. Registrere Transaksjoner'!$B$8:$B$1006))</f>
        <v>0</v>
      </c>
      <c r="C1010" s="72">
        <f>INDEX('5. Registrere Transaksjoner'!$R$8:$R$1006,MATCH('Underlag HB'!A1010,'5. Registrere Transaksjoner'!$B$8:$B$1006))</f>
        <v>0</v>
      </c>
      <c r="D1010" s="307">
        <f>INDEX('5. Registrere Transaksjoner'!$D$8:$D$1006,MATCH('Underlag HB'!A1010,'5. Registrere Transaksjoner'!$B$8:$B$1006))</f>
        <v>0</v>
      </c>
      <c r="E1010" s="72" t="str">
        <f>IFERROR(INDEX(Kontoplan!$E$6:$E$1048576,MATCH(B1010,Kontoplan!$D$6:$D$125,0)),"")</f>
        <v/>
      </c>
      <c r="F1010" s="308">
        <f>INDEX('5. Registrere Transaksjoner'!$E$8:$E$1006,MATCH('Underlag HB'!A1010,'5. Registrere Transaksjoner'!$B$8:$B$1006,0))</f>
        <v>0</v>
      </c>
      <c r="G1010" s="72">
        <f>INDEX('5. Registrere Transaksjoner'!$F$8:$F$1006,MATCH('Underlag HB'!A1010,'5. Registrere Transaksjoner'!$B$8:$B$1006,0))</f>
        <v>0</v>
      </c>
      <c r="H1010" s="309" t="str">
        <f t="shared" si="15"/>
        <v/>
      </c>
      <c r="I1010" s="310">
        <f>INDEX('5. Registrere Transaksjoner'!$H$8:$H$1006,MATCH('Underlag HB'!A1010,'5. Registrere Transaksjoner'!$B$8:$B$1006,0))</f>
        <v>0</v>
      </c>
      <c r="J1010" s="72"/>
      <c r="K1010" s="72"/>
    </row>
    <row r="1011" spans="1:11" x14ac:dyDescent="0.25">
      <c r="A1011" s="116">
        <f>'5. Registrere Transaksjoner'!B18</f>
        <v>11</v>
      </c>
      <c r="B1011" s="72">
        <f>INDEX('5. Registrere Transaksjoner'!$K$8:$K$1006,MATCH('Underlag HB'!A1011,'5. Registrere Transaksjoner'!$B$8:$B$1006))</f>
        <v>0</v>
      </c>
      <c r="C1011" s="72">
        <f>INDEX('5. Registrere Transaksjoner'!$R$8:$R$1006,MATCH('Underlag HB'!A1011,'5. Registrere Transaksjoner'!$B$8:$B$1006))</f>
        <v>0</v>
      </c>
      <c r="D1011" s="307">
        <f>INDEX('5. Registrere Transaksjoner'!$D$8:$D$1006,MATCH('Underlag HB'!A1011,'5. Registrere Transaksjoner'!$B$8:$B$1006))</f>
        <v>0</v>
      </c>
      <c r="E1011" s="72" t="str">
        <f>IFERROR(INDEX(Kontoplan!$E$6:$E$1048576,MATCH(B1011,Kontoplan!$D$6:$D$125,0)),"")</f>
        <v/>
      </c>
      <c r="F1011" s="308">
        <f>INDEX('5. Registrere Transaksjoner'!$E$8:$E$1006,MATCH('Underlag HB'!A1011,'5. Registrere Transaksjoner'!$B$8:$B$1006,0))</f>
        <v>0</v>
      </c>
      <c r="G1011" s="72">
        <f>INDEX('5. Registrere Transaksjoner'!$F$8:$F$1006,MATCH('Underlag HB'!A1011,'5. Registrere Transaksjoner'!$B$8:$B$1006,0))</f>
        <v>0</v>
      </c>
      <c r="H1011" s="309" t="str">
        <f t="shared" si="15"/>
        <v/>
      </c>
      <c r="I1011" s="310">
        <f>INDEX('5. Registrere Transaksjoner'!$H$8:$H$1006,MATCH('Underlag HB'!A1011,'5. Registrere Transaksjoner'!$B$8:$B$1006,0))</f>
        <v>0</v>
      </c>
      <c r="J1011" s="72"/>
      <c r="K1011" s="72"/>
    </row>
    <row r="1012" spans="1:11" x14ac:dyDescent="0.25">
      <c r="A1012" s="116">
        <f>'5. Registrere Transaksjoner'!B19</f>
        <v>12</v>
      </c>
      <c r="B1012" s="72">
        <f>INDEX('5. Registrere Transaksjoner'!$K$8:$K$1006,MATCH('Underlag HB'!A1012,'5. Registrere Transaksjoner'!$B$8:$B$1006))</f>
        <v>0</v>
      </c>
      <c r="C1012" s="72">
        <f>INDEX('5. Registrere Transaksjoner'!$R$8:$R$1006,MATCH('Underlag HB'!A1012,'5. Registrere Transaksjoner'!$B$8:$B$1006))</f>
        <v>0</v>
      </c>
      <c r="D1012" s="307">
        <f>INDEX('5. Registrere Transaksjoner'!$D$8:$D$1006,MATCH('Underlag HB'!A1012,'5. Registrere Transaksjoner'!$B$8:$B$1006))</f>
        <v>0</v>
      </c>
      <c r="E1012" s="72" t="str">
        <f>IFERROR(INDEX(Kontoplan!$E$6:$E$1048576,MATCH(B1012,Kontoplan!$D$6:$D$125,0)),"")</f>
        <v/>
      </c>
      <c r="F1012" s="308">
        <f>INDEX('5. Registrere Transaksjoner'!$E$8:$E$1006,MATCH('Underlag HB'!A1012,'5. Registrere Transaksjoner'!$B$8:$B$1006,0))</f>
        <v>0</v>
      </c>
      <c r="G1012" s="72">
        <f>INDEX('5. Registrere Transaksjoner'!$F$8:$F$1006,MATCH('Underlag HB'!A1012,'5. Registrere Transaksjoner'!$B$8:$B$1006,0))</f>
        <v>0</v>
      </c>
      <c r="H1012" s="309" t="str">
        <f t="shared" si="15"/>
        <v/>
      </c>
      <c r="I1012" s="310">
        <f>INDEX('5. Registrere Transaksjoner'!$H$8:$H$1006,MATCH('Underlag HB'!A1012,'5. Registrere Transaksjoner'!$B$8:$B$1006,0))</f>
        <v>0</v>
      </c>
      <c r="J1012" s="72"/>
      <c r="K1012" s="72"/>
    </row>
    <row r="1013" spans="1:11" x14ac:dyDescent="0.25">
      <c r="A1013" s="116">
        <f>'5. Registrere Transaksjoner'!B20</f>
        <v>13</v>
      </c>
      <c r="B1013" s="72">
        <f>INDEX('5. Registrere Transaksjoner'!$K$8:$K$1006,MATCH('Underlag HB'!A1013,'5. Registrere Transaksjoner'!$B$8:$B$1006))</f>
        <v>0</v>
      </c>
      <c r="C1013" s="72">
        <f>INDEX('5. Registrere Transaksjoner'!$R$8:$R$1006,MATCH('Underlag HB'!A1013,'5. Registrere Transaksjoner'!$B$8:$B$1006))</f>
        <v>0</v>
      </c>
      <c r="D1013" s="307">
        <f>INDEX('5. Registrere Transaksjoner'!$D$8:$D$1006,MATCH('Underlag HB'!A1013,'5. Registrere Transaksjoner'!$B$8:$B$1006))</f>
        <v>0</v>
      </c>
      <c r="E1013" s="72" t="str">
        <f>IFERROR(INDEX(Kontoplan!$E$6:$E$1048576,MATCH(B1013,Kontoplan!$D$6:$D$125,0)),"")</f>
        <v/>
      </c>
      <c r="F1013" s="308">
        <f>INDEX('5. Registrere Transaksjoner'!$E$8:$E$1006,MATCH('Underlag HB'!A1013,'5. Registrere Transaksjoner'!$B$8:$B$1006,0))</f>
        <v>0</v>
      </c>
      <c r="G1013" s="72">
        <f>INDEX('5. Registrere Transaksjoner'!$F$8:$F$1006,MATCH('Underlag HB'!A1013,'5. Registrere Transaksjoner'!$B$8:$B$1006,0))</f>
        <v>0</v>
      </c>
      <c r="H1013" s="309" t="str">
        <f t="shared" si="15"/>
        <v/>
      </c>
      <c r="I1013" s="310">
        <f>INDEX('5. Registrere Transaksjoner'!$H$8:$H$1006,MATCH('Underlag HB'!A1013,'5. Registrere Transaksjoner'!$B$8:$B$1006,0))</f>
        <v>0</v>
      </c>
      <c r="J1013" s="72"/>
      <c r="K1013" s="72"/>
    </row>
    <row r="1014" spans="1:11" x14ac:dyDescent="0.25">
      <c r="A1014" s="116">
        <f>'5. Registrere Transaksjoner'!B21</f>
        <v>14</v>
      </c>
      <c r="B1014" s="72">
        <f>INDEX('5. Registrere Transaksjoner'!$K$8:$K$1006,MATCH('Underlag HB'!A1014,'5. Registrere Transaksjoner'!$B$8:$B$1006))</f>
        <v>0</v>
      </c>
      <c r="C1014" s="72">
        <f>INDEX('5. Registrere Transaksjoner'!$R$8:$R$1006,MATCH('Underlag HB'!A1014,'5. Registrere Transaksjoner'!$B$8:$B$1006))</f>
        <v>0</v>
      </c>
      <c r="D1014" s="307">
        <f>INDEX('5. Registrere Transaksjoner'!$D$8:$D$1006,MATCH('Underlag HB'!A1014,'5. Registrere Transaksjoner'!$B$8:$B$1006))</f>
        <v>0</v>
      </c>
      <c r="E1014" s="72" t="str">
        <f>IFERROR(INDEX(Kontoplan!$E$6:$E$1048576,MATCH(B1014,Kontoplan!$D$6:$D$125,0)),"")</f>
        <v/>
      </c>
      <c r="F1014" s="308">
        <f>INDEX('5. Registrere Transaksjoner'!$E$8:$E$1006,MATCH('Underlag HB'!A1014,'5. Registrere Transaksjoner'!$B$8:$B$1006,0))</f>
        <v>0</v>
      </c>
      <c r="G1014" s="72">
        <f>INDEX('5. Registrere Transaksjoner'!$F$8:$F$1006,MATCH('Underlag HB'!A1014,'5. Registrere Transaksjoner'!$B$8:$B$1006,0))</f>
        <v>0</v>
      </c>
      <c r="H1014" s="309" t="str">
        <f t="shared" si="15"/>
        <v/>
      </c>
      <c r="I1014" s="310">
        <f>INDEX('5. Registrere Transaksjoner'!$H$8:$H$1006,MATCH('Underlag HB'!A1014,'5. Registrere Transaksjoner'!$B$8:$B$1006,0))</f>
        <v>0</v>
      </c>
      <c r="J1014" s="72"/>
      <c r="K1014" s="72"/>
    </row>
    <row r="1015" spans="1:11" x14ac:dyDescent="0.25">
      <c r="A1015" s="116">
        <f>'5. Registrere Transaksjoner'!B22</f>
        <v>15</v>
      </c>
      <c r="B1015" s="72">
        <f>INDEX('5. Registrere Transaksjoner'!$K$8:$K$1006,MATCH('Underlag HB'!A1015,'5. Registrere Transaksjoner'!$B$8:$B$1006))</f>
        <v>0</v>
      </c>
      <c r="C1015" s="72">
        <f>INDEX('5. Registrere Transaksjoner'!$R$8:$R$1006,MATCH('Underlag HB'!A1015,'5. Registrere Transaksjoner'!$B$8:$B$1006))</f>
        <v>0</v>
      </c>
      <c r="D1015" s="307">
        <f>INDEX('5. Registrere Transaksjoner'!$D$8:$D$1006,MATCH('Underlag HB'!A1015,'5. Registrere Transaksjoner'!$B$8:$B$1006))</f>
        <v>0</v>
      </c>
      <c r="E1015" s="72" t="str">
        <f>IFERROR(INDEX(Kontoplan!$E$6:$E$1048576,MATCH(B1015,Kontoplan!$D$6:$D$125,0)),"")</f>
        <v/>
      </c>
      <c r="F1015" s="308">
        <f>INDEX('5. Registrere Transaksjoner'!$E$8:$E$1006,MATCH('Underlag HB'!A1015,'5. Registrere Transaksjoner'!$B$8:$B$1006,0))</f>
        <v>0</v>
      </c>
      <c r="G1015" s="72">
        <f>INDEX('5. Registrere Transaksjoner'!$F$8:$F$1006,MATCH('Underlag HB'!A1015,'5. Registrere Transaksjoner'!$B$8:$B$1006,0))</f>
        <v>0</v>
      </c>
      <c r="H1015" s="309" t="str">
        <f t="shared" si="15"/>
        <v/>
      </c>
      <c r="I1015" s="310">
        <f>INDEX('5. Registrere Transaksjoner'!$H$8:$H$1006,MATCH('Underlag HB'!A1015,'5. Registrere Transaksjoner'!$B$8:$B$1006,0))</f>
        <v>0</v>
      </c>
      <c r="J1015" s="72"/>
      <c r="K1015" s="72"/>
    </row>
    <row r="1016" spans="1:11" x14ac:dyDescent="0.25">
      <c r="A1016" s="116">
        <f>'5. Registrere Transaksjoner'!B23</f>
        <v>16</v>
      </c>
      <c r="B1016" s="72">
        <f>INDEX('5. Registrere Transaksjoner'!$K$8:$K$1006,MATCH('Underlag HB'!A1016,'5. Registrere Transaksjoner'!$B$8:$B$1006))</f>
        <v>0</v>
      </c>
      <c r="C1016" s="72">
        <f>INDEX('5. Registrere Transaksjoner'!$R$8:$R$1006,MATCH('Underlag HB'!A1016,'5. Registrere Transaksjoner'!$B$8:$B$1006))</f>
        <v>0</v>
      </c>
      <c r="D1016" s="307">
        <f>INDEX('5. Registrere Transaksjoner'!$D$8:$D$1006,MATCH('Underlag HB'!A1016,'5. Registrere Transaksjoner'!$B$8:$B$1006))</f>
        <v>0</v>
      </c>
      <c r="E1016" s="72" t="str">
        <f>IFERROR(INDEX(Kontoplan!$E$6:$E$1048576,MATCH(B1016,Kontoplan!$D$6:$D$125,0)),"")</f>
        <v/>
      </c>
      <c r="F1016" s="308">
        <f>INDEX('5. Registrere Transaksjoner'!$E$8:$E$1006,MATCH('Underlag HB'!A1016,'5. Registrere Transaksjoner'!$B$8:$B$1006,0))</f>
        <v>0</v>
      </c>
      <c r="G1016" s="72">
        <f>INDEX('5. Registrere Transaksjoner'!$F$8:$F$1006,MATCH('Underlag HB'!A1016,'5. Registrere Transaksjoner'!$B$8:$B$1006,0))</f>
        <v>0</v>
      </c>
      <c r="H1016" s="309" t="str">
        <f t="shared" si="15"/>
        <v/>
      </c>
      <c r="I1016" s="310">
        <f>INDEX('5. Registrere Transaksjoner'!$H$8:$H$1006,MATCH('Underlag HB'!A1016,'5. Registrere Transaksjoner'!$B$8:$B$1006,0))</f>
        <v>0</v>
      </c>
      <c r="J1016" s="72"/>
      <c r="K1016" s="72"/>
    </row>
    <row r="1017" spans="1:11" x14ac:dyDescent="0.25">
      <c r="A1017" s="116">
        <f>'5. Registrere Transaksjoner'!B24</f>
        <v>17</v>
      </c>
      <c r="B1017" s="72">
        <f>INDEX('5. Registrere Transaksjoner'!$K$8:$K$1006,MATCH('Underlag HB'!A1017,'5. Registrere Transaksjoner'!$B$8:$B$1006))</f>
        <v>0</v>
      </c>
      <c r="C1017" s="72">
        <f>INDEX('5. Registrere Transaksjoner'!$R$8:$R$1006,MATCH('Underlag HB'!A1017,'5. Registrere Transaksjoner'!$B$8:$B$1006))</f>
        <v>0</v>
      </c>
      <c r="D1017" s="307">
        <f>INDEX('5. Registrere Transaksjoner'!$D$8:$D$1006,MATCH('Underlag HB'!A1017,'5. Registrere Transaksjoner'!$B$8:$B$1006))</f>
        <v>0</v>
      </c>
      <c r="E1017" s="72" t="str">
        <f>IFERROR(INDEX(Kontoplan!$E$6:$E$1048576,MATCH(B1017,Kontoplan!$D$6:$D$125,0)),"")</f>
        <v/>
      </c>
      <c r="F1017" s="308">
        <f>INDEX('5. Registrere Transaksjoner'!$E$8:$E$1006,MATCH('Underlag HB'!A1017,'5. Registrere Transaksjoner'!$B$8:$B$1006,0))</f>
        <v>0</v>
      </c>
      <c r="G1017" s="72">
        <f>INDEX('5. Registrere Transaksjoner'!$F$8:$F$1006,MATCH('Underlag HB'!A1017,'5. Registrere Transaksjoner'!$B$8:$B$1006,0))</f>
        <v>0</v>
      </c>
      <c r="H1017" s="309" t="str">
        <f t="shared" si="15"/>
        <v/>
      </c>
      <c r="I1017" s="310">
        <f>INDEX('5. Registrere Transaksjoner'!$H$8:$H$1006,MATCH('Underlag HB'!A1017,'5. Registrere Transaksjoner'!$B$8:$B$1006,0))</f>
        <v>0</v>
      </c>
      <c r="J1017" s="72"/>
      <c r="K1017" s="72"/>
    </row>
    <row r="1018" spans="1:11" x14ac:dyDescent="0.25">
      <c r="A1018" s="116">
        <f>'5. Registrere Transaksjoner'!B25</f>
        <v>18</v>
      </c>
      <c r="B1018" s="72">
        <f>INDEX('5. Registrere Transaksjoner'!$K$8:$K$1006,MATCH('Underlag HB'!A1018,'5. Registrere Transaksjoner'!$B$8:$B$1006))</f>
        <v>0</v>
      </c>
      <c r="C1018" s="72">
        <f>INDEX('5. Registrere Transaksjoner'!$R$8:$R$1006,MATCH('Underlag HB'!A1018,'5. Registrere Transaksjoner'!$B$8:$B$1006))</f>
        <v>0</v>
      </c>
      <c r="D1018" s="307">
        <f>INDEX('5. Registrere Transaksjoner'!$D$8:$D$1006,MATCH('Underlag HB'!A1018,'5. Registrere Transaksjoner'!$B$8:$B$1006))</f>
        <v>0</v>
      </c>
      <c r="E1018" s="72" t="str">
        <f>IFERROR(INDEX(Kontoplan!$E$6:$E$1048576,MATCH(B1018,Kontoplan!$D$6:$D$125,0)),"")</f>
        <v/>
      </c>
      <c r="F1018" s="308">
        <f>INDEX('5. Registrere Transaksjoner'!$E$8:$E$1006,MATCH('Underlag HB'!A1018,'5. Registrere Transaksjoner'!$B$8:$B$1006,0))</f>
        <v>0</v>
      </c>
      <c r="G1018" s="72">
        <f>INDEX('5. Registrere Transaksjoner'!$F$8:$F$1006,MATCH('Underlag HB'!A1018,'5. Registrere Transaksjoner'!$B$8:$B$1006,0))</f>
        <v>0</v>
      </c>
      <c r="H1018" s="309" t="str">
        <f t="shared" si="15"/>
        <v/>
      </c>
      <c r="I1018" s="310">
        <f>INDEX('5. Registrere Transaksjoner'!$H$8:$H$1006,MATCH('Underlag HB'!A1018,'5. Registrere Transaksjoner'!$B$8:$B$1006,0))</f>
        <v>0</v>
      </c>
      <c r="J1018" s="72"/>
      <c r="K1018" s="72"/>
    </row>
    <row r="1019" spans="1:11" x14ac:dyDescent="0.25">
      <c r="A1019" s="116">
        <f>'5. Registrere Transaksjoner'!B26</f>
        <v>19</v>
      </c>
      <c r="B1019" s="72">
        <f>INDEX('5. Registrere Transaksjoner'!$K$8:$K$1006,MATCH('Underlag HB'!A1019,'5. Registrere Transaksjoner'!$B$8:$B$1006))</f>
        <v>0</v>
      </c>
      <c r="C1019" s="72">
        <f>INDEX('5. Registrere Transaksjoner'!$R$8:$R$1006,MATCH('Underlag HB'!A1019,'5. Registrere Transaksjoner'!$B$8:$B$1006))</f>
        <v>0</v>
      </c>
      <c r="D1019" s="307">
        <f>INDEX('5. Registrere Transaksjoner'!$D$8:$D$1006,MATCH('Underlag HB'!A1019,'5. Registrere Transaksjoner'!$B$8:$B$1006))</f>
        <v>0</v>
      </c>
      <c r="E1019" s="72" t="str">
        <f>IFERROR(INDEX(Kontoplan!$E$6:$E$1048576,MATCH(B1019,Kontoplan!$D$6:$D$125,0)),"")</f>
        <v/>
      </c>
      <c r="F1019" s="308">
        <f>INDEX('5. Registrere Transaksjoner'!$E$8:$E$1006,MATCH('Underlag HB'!A1019,'5. Registrere Transaksjoner'!$B$8:$B$1006,0))</f>
        <v>0</v>
      </c>
      <c r="G1019" s="72">
        <f>INDEX('5. Registrere Transaksjoner'!$F$8:$F$1006,MATCH('Underlag HB'!A1019,'5. Registrere Transaksjoner'!$B$8:$B$1006,0))</f>
        <v>0</v>
      </c>
      <c r="H1019" s="309" t="str">
        <f t="shared" si="15"/>
        <v/>
      </c>
      <c r="I1019" s="310">
        <f>INDEX('5. Registrere Transaksjoner'!$H$8:$H$1006,MATCH('Underlag HB'!A1019,'5. Registrere Transaksjoner'!$B$8:$B$1006,0))</f>
        <v>0</v>
      </c>
      <c r="J1019" s="72"/>
      <c r="K1019" s="72"/>
    </row>
    <row r="1020" spans="1:11" x14ac:dyDescent="0.25">
      <c r="A1020" s="116">
        <f>'5. Registrere Transaksjoner'!B27</f>
        <v>20</v>
      </c>
      <c r="B1020" s="72">
        <f>INDEX('5. Registrere Transaksjoner'!$K$8:$K$1006,MATCH('Underlag HB'!A1020,'5. Registrere Transaksjoner'!$B$8:$B$1006))</f>
        <v>0</v>
      </c>
      <c r="C1020" s="72">
        <f>INDEX('5. Registrere Transaksjoner'!$R$8:$R$1006,MATCH('Underlag HB'!A1020,'5. Registrere Transaksjoner'!$B$8:$B$1006))</f>
        <v>0</v>
      </c>
      <c r="D1020" s="307">
        <f>INDEX('5. Registrere Transaksjoner'!$D$8:$D$1006,MATCH('Underlag HB'!A1020,'5. Registrere Transaksjoner'!$B$8:$B$1006))</f>
        <v>0</v>
      </c>
      <c r="E1020" s="72" t="str">
        <f>IFERROR(INDEX(Kontoplan!$E$6:$E$1048576,MATCH(B1020,Kontoplan!$D$6:$D$125,0)),"")</f>
        <v/>
      </c>
      <c r="F1020" s="308">
        <f>INDEX('5. Registrere Transaksjoner'!$E$8:$E$1006,MATCH('Underlag HB'!A1020,'5. Registrere Transaksjoner'!$B$8:$B$1006,0))</f>
        <v>0</v>
      </c>
      <c r="G1020" s="72">
        <f>INDEX('5. Registrere Transaksjoner'!$F$8:$F$1006,MATCH('Underlag HB'!A1020,'5. Registrere Transaksjoner'!$B$8:$B$1006,0))</f>
        <v>0</v>
      </c>
      <c r="H1020" s="309" t="str">
        <f t="shared" si="15"/>
        <v/>
      </c>
      <c r="I1020" s="310">
        <f>INDEX('5. Registrere Transaksjoner'!$H$8:$H$1006,MATCH('Underlag HB'!A1020,'5. Registrere Transaksjoner'!$B$8:$B$1006,0))</f>
        <v>0</v>
      </c>
      <c r="J1020" s="72"/>
      <c r="K1020" s="72"/>
    </row>
    <row r="1021" spans="1:11" x14ac:dyDescent="0.25">
      <c r="A1021" s="116">
        <f>'5. Registrere Transaksjoner'!B28</f>
        <v>21</v>
      </c>
      <c r="B1021" s="72">
        <f>INDEX('5. Registrere Transaksjoner'!$K$8:$K$1006,MATCH('Underlag HB'!A1021,'5. Registrere Transaksjoner'!$B$8:$B$1006))</f>
        <v>0</v>
      </c>
      <c r="C1021" s="72">
        <f>INDEX('5. Registrere Transaksjoner'!$R$8:$R$1006,MATCH('Underlag HB'!A1021,'5. Registrere Transaksjoner'!$B$8:$B$1006))</f>
        <v>0</v>
      </c>
      <c r="D1021" s="307">
        <f>INDEX('5. Registrere Transaksjoner'!$D$8:$D$1006,MATCH('Underlag HB'!A1021,'5. Registrere Transaksjoner'!$B$8:$B$1006))</f>
        <v>0</v>
      </c>
      <c r="E1021" s="72" t="str">
        <f>IFERROR(INDEX(Kontoplan!$E$6:$E$1048576,MATCH(B1021,Kontoplan!$D$6:$D$125,0)),"")</f>
        <v/>
      </c>
      <c r="F1021" s="308">
        <f>INDEX('5. Registrere Transaksjoner'!$E$8:$E$1006,MATCH('Underlag HB'!A1021,'5. Registrere Transaksjoner'!$B$8:$B$1006,0))</f>
        <v>0</v>
      </c>
      <c r="G1021" s="72">
        <f>INDEX('5. Registrere Transaksjoner'!$F$8:$F$1006,MATCH('Underlag HB'!A1021,'5. Registrere Transaksjoner'!$B$8:$B$1006,0))</f>
        <v>0</v>
      </c>
      <c r="H1021" s="309" t="str">
        <f t="shared" si="15"/>
        <v/>
      </c>
      <c r="I1021" s="310">
        <f>INDEX('5. Registrere Transaksjoner'!$H$8:$H$1006,MATCH('Underlag HB'!A1021,'5. Registrere Transaksjoner'!$B$8:$B$1006,0))</f>
        <v>0</v>
      </c>
      <c r="J1021" s="72"/>
      <c r="K1021" s="72"/>
    </row>
    <row r="1022" spans="1:11" x14ac:dyDescent="0.25">
      <c r="A1022" s="116">
        <f>'5. Registrere Transaksjoner'!B29</f>
        <v>22</v>
      </c>
      <c r="B1022" s="72">
        <f>INDEX('5. Registrere Transaksjoner'!$K$8:$K$1006,MATCH('Underlag HB'!A1022,'5. Registrere Transaksjoner'!$B$8:$B$1006))</f>
        <v>0</v>
      </c>
      <c r="C1022" s="72">
        <f>INDEX('5. Registrere Transaksjoner'!$R$8:$R$1006,MATCH('Underlag HB'!A1022,'5. Registrere Transaksjoner'!$B$8:$B$1006))</f>
        <v>0</v>
      </c>
      <c r="D1022" s="307">
        <f>INDEX('5. Registrere Transaksjoner'!$D$8:$D$1006,MATCH('Underlag HB'!A1022,'5. Registrere Transaksjoner'!$B$8:$B$1006))</f>
        <v>0</v>
      </c>
      <c r="E1022" s="72" t="str">
        <f>IFERROR(INDEX(Kontoplan!$E$6:$E$1048576,MATCH(B1022,Kontoplan!$D$6:$D$125,0)),"")</f>
        <v/>
      </c>
      <c r="F1022" s="308">
        <f>INDEX('5. Registrere Transaksjoner'!$E$8:$E$1006,MATCH('Underlag HB'!A1022,'5. Registrere Transaksjoner'!$B$8:$B$1006,0))</f>
        <v>0</v>
      </c>
      <c r="G1022" s="72">
        <f>INDEX('5. Registrere Transaksjoner'!$F$8:$F$1006,MATCH('Underlag HB'!A1022,'5. Registrere Transaksjoner'!$B$8:$B$1006,0))</f>
        <v>0</v>
      </c>
      <c r="H1022" s="309" t="str">
        <f t="shared" si="15"/>
        <v/>
      </c>
      <c r="I1022" s="310">
        <f>INDEX('5. Registrere Transaksjoner'!$H$8:$H$1006,MATCH('Underlag HB'!A1022,'5. Registrere Transaksjoner'!$B$8:$B$1006,0))</f>
        <v>0</v>
      </c>
      <c r="J1022" s="72"/>
      <c r="K1022" s="72"/>
    </row>
    <row r="1023" spans="1:11" x14ac:dyDescent="0.25">
      <c r="A1023" s="116">
        <f>'5. Registrere Transaksjoner'!B30</f>
        <v>23</v>
      </c>
      <c r="B1023" s="72">
        <f>INDEX('5. Registrere Transaksjoner'!$K$8:$K$1006,MATCH('Underlag HB'!A1023,'5. Registrere Transaksjoner'!$B$8:$B$1006))</f>
        <v>0</v>
      </c>
      <c r="C1023" s="72">
        <f>INDEX('5. Registrere Transaksjoner'!$R$8:$R$1006,MATCH('Underlag HB'!A1023,'5. Registrere Transaksjoner'!$B$8:$B$1006))</f>
        <v>0</v>
      </c>
      <c r="D1023" s="307">
        <f>INDEX('5. Registrere Transaksjoner'!$D$8:$D$1006,MATCH('Underlag HB'!A1023,'5. Registrere Transaksjoner'!$B$8:$B$1006))</f>
        <v>0</v>
      </c>
      <c r="E1023" s="72" t="str">
        <f>IFERROR(INDEX(Kontoplan!$E$6:$E$1048576,MATCH(B1023,Kontoplan!$D$6:$D$125,0)),"")</f>
        <v/>
      </c>
      <c r="F1023" s="308">
        <f>INDEX('5. Registrere Transaksjoner'!$E$8:$E$1006,MATCH('Underlag HB'!A1023,'5. Registrere Transaksjoner'!$B$8:$B$1006,0))</f>
        <v>0</v>
      </c>
      <c r="G1023" s="72">
        <f>INDEX('5. Registrere Transaksjoner'!$F$8:$F$1006,MATCH('Underlag HB'!A1023,'5. Registrere Transaksjoner'!$B$8:$B$1006,0))</f>
        <v>0</v>
      </c>
      <c r="H1023" s="309" t="str">
        <f t="shared" si="15"/>
        <v/>
      </c>
      <c r="I1023" s="310">
        <f>INDEX('5. Registrere Transaksjoner'!$H$8:$H$1006,MATCH('Underlag HB'!A1023,'5. Registrere Transaksjoner'!$B$8:$B$1006,0))</f>
        <v>0</v>
      </c>
      <c r="J1023" s="72"/>
      <c r="K1023" s="72"/>
    </row>
    <row r="1024" spans="1:11" x14ac:dyDescent="0.25">
      <c r="A1024" s="116">
        <f>'5. Registrere Transaksjoner'!B31</f>
        <v>24</v>
      </c>
      <c r="B1024" s="72">
        <f>INDEX('5. Registrere Transaksjoner'!$K$8:$K$1006,MATCH('Underlag HB'!A1024,'5. Registrere Transaksjoner'!$B$8:$B$1006))</f>
        <v>0</v>
      </c>
      <c r="C1024" s="72">
        <f>INDEX('5. Registrere Transaksjoner'!$R$8:$R$1006,MATCH('Underlag HB'!A1024,'5. Registrere Transaksjoner'!$B$8:$B$1006))</f>
        <v>0</v>
      </c>
      <c r="D1024" s="307">
        <f>INDEX('5. Registrere Transaksjoner'!$D$8:$D$1006,MATCH('Underlag HB'!A1024,'5. Registrere Transaksjoner'!$B$8:$B$1006))</f>
        <v>0</v>
      </c>
      <c r="E1024" s="72" t="str">
        <f>IFERROR(INDEX(Kontoplan!$E$6:$E$1048576,MATCH(B1024,Kontoplan!$D$6:$D$125,0)),"")</f>
        <v/>
      </c>
      <c r="F1024" s="308">
        <f>INDEX('5. Registrere Transaksjoner'!$E$8:$E$1006,MATCH('Underlag HB'!A1024,'5. Registrere Transaksjoner'!$B$8:$B$1006,0))</f>
        <v>0</v>
      </c>
      <c r="G1024" s="72">
        <f>INDEX('5. Registrere Transaksjoner'!$F$8:$F$1006,MATCH('Underlag HB'!A1024,'5. Registrere Transaksjoner'!$B$8:$B$1006,0))</f>
        <v>0</v>
      </c>
      <c r="H1024" s="309" t="str">
        <f t="shared" si="15"/>
        <v/>
      </c>
      <c r="I1024" s="310">
        <f>INDEX('5. Registrere Transaksjoner'!$H$8:$H$1006,MATCH('Underlag HB'!A1024,'5. Registrere Transaksjoner'!$B$8:$B$1006,0))</f>
        <v>0</v>
      </c>
      <c r="J1024" s="72"/>
      <c r="K1024" s="72"/>
    </row>
    <row r="1025" spans="1:11" x14ac:dyDescent="0.25">
      <c r="A1025" s="116">
        <f>'5. Registrere Transaksjoner'!B32</f>
        <v>25</v>
      </c>
      <c r="B1025" s="72">
        <f>INDEX('5. Registrere Transaksjoner'!$K$8:$K$1006,MATCH('Underlag HB'!A1025,'5. Registrere Transaksjoner'!$B$8:$B$1006))</f>
        <v>0</v>
      </c>
      <c r="C1025" s="72">
        <f>INDEX('5. Registrere Transaksjoner'!$R$8:$R$1006,MATCH('Underlag HB'!A1025,'5. Registrere Transaksjoner'!$B$8:$B$1006))</f>
        <v>0</v>
      </c>
      <c r="D1025" s="307">
        <f>INDEX('5. Registrere Transaksjoner'!$D$8:$D$1006,MATCH('Underlag HB'!A1025,'5. Registrere Transaksjoner'!$B$8:$B$1006))</f>
        <v>0</v>
      </c>
      <c r="E1025" s="72" t="str">
        <f>IFERROR(INDEX(Kontoplan!$E$6:$E$1048576,MATCH(B1025,Kontoplan!$D$6:$D$125,0)),"")</f>
        <v/>
      </c>
      <c r="F1025" s="308">
        <f>INDEX('5. Registrere Transaksjoner'!$E$8:$E$1006,MATCH('Underlag HB'!A1025,'5. Registrere Transaksjoner'!$B$8:$B$1006,0))</f>
        <v>0</v>
      </c>
      <c r="G1025" s="72">
        <f>INDEX('5. Registrere Transaksjoner'!$F$8:$F$1006,MATCH('Underlag HB'!A1025,'5. Registrere Transaksjoner'!$B$8:$B$1006,0))</f>
        <v>0</v>
      </c>
      <c r="H1025" s="309" t="str">
        <f t="shared" si="15"/>
        <v/>
      </c>
      <c r="I1025" s="310">
        <f>INDEX('5. Registrere Transaksjoner'!$H$8:$H$1006,MATCH('Underlag HB'!A1025,'5. Registrere Transaksjoner'!$B$8:$B$1006,0))</f>
        <v>0</v>
      </c>
      <c r="J1025" s="72"/>
      <c r="K1025" s="72"/>
    </row>
    <row r="1026" spans="1:11" x14ac:dyDescent="0.25">
      <c r="A1026" s="116">
        <f>'5. Registrere Transaksjoner'!B33</f>
        <v>26</v>
      </c>
      <c r="B1026" s="72">
        <f>INDEX('5. Registrere Transaksjoner'!$K$8:$K$1006,MATCH('Underlag HB'!A1026,'5. Registrere Transaksjoner'!$B$8:$B$1006))</f>
        <v>0</v>
      </c>
      <c r="C1026" s="72">
        <f>INDEX('5. Registrere Transaksjoner'!$R$8:$R$1006,MATCH('Underlag HB'!A1026,'5. Registrere Transaksjoner'!$B$8:$B$1006))</f>
        <v>0</v>
      </c>
      <c r="D1026" s="307">
        <f>INDEX('5. Registrere Transaksjoner'!$D$8:$D$1006,MATCH('Underlag HB'!A1026,'5. Registrere Transaksjoner'!$B$8:$B$1006))</f>
        <v>0</v>
      </c>
      <c r="E1026" s="72" t="str">
        <f>IFERROR(INDEX(Kontoplan!$E$6:$E$1048576,MATCH(B1026,Kontoplan!$D$6:$D$125,0)),"")</f>
        <v/>
      </c>
      <c r="F1026" s="308">
        <f>INDEX('5. Registrere Transaksjoner'!$E$8:$E$1006,MATCH('Underlag HB'!A1026,'5. Registrere Transaksjoner'!$B$8:$B$1006,0))</f>
        <v>0</v>
      </c>
      <c r="G1026" s="72">
        <f>INDEX('5. Registrere Transaksjoner'!$F$8:$F$1006,MATCH('Underlag HB'!A1026,'5. Registrere Transaksjoner'!$B$8:$B$1006,0))</f>
        <v>0</v>
      </c>
      <c r="H1026" s="309" t="str">
        <f t="shared" si="15"/>
        <v/>
      </c>
      <c r="I1026" s="310">
        <f>INDEX('5. Registrere Transaksjoner'!$H$8:$H$1006,MATCH('Underlag HB'!A1026,'5. Registrere Transaksjoner'!$B$8:$B$1006,0))</f>
        <v>0</v>
      </c>
      <c r="J1026" s="72"/>
      <c r="K1026" s="72"/>
    </row>
    <row r="1027" spans="1:11" x14ac:dyDescent="0.25">
      <c r="A1027" s="116">
        <f>'5. Registrere Transaksjoner'!B34</f>
        <v>27</v>
      </c>
      <c r="B1027" s="72">
        <f>INDEX('5. Registrere Transaksjoner'!$K$8:$K$1006,MATCH('Underlag HB'!A1027,'5. Registrere Transaksjoner'!$B$8:$B$1006))</f>
        <v>0</v>
      </c>
      <c r="C1027" s="72">
        <f>INDEX('5. Registrere Transaksjoner'!$R$8:$R$1006,MATCH('Underlag HB'!A1027,'5. Registrere Transaksjoner'!$B$8:$B$1006))</f>
        <v>0</v>
      </c>
      <c r="D1027" s="307">
        <f>INDEX('5. Registrere Transaksjoner'!$D$8:$D$1006,MATCH('Underlag HB'!A1027,'5. Registrere Transaksjoner'!$B$8:$B$1006))</f>
        <v>0</v>
      </c>
      <c r="E1027" s="72" t="str">
        <f>IFERROR(INDEX(Kontoplan!$E$6:$E$1048576,MATCH(B1027,Kontoplan!$D$6:$D$125,0)),"")</f>
        <v/>
      </c>
      <c r="F1027" s="308">
        <f>INDEX('5. Registrere Transaksjoner'!$E$8:$E$1006,MATCH('Underlag HB'!A1027,'5. Registrere Transaksjoner'!$B$8:$B$1006,0))</f>
        <v>0</v>
      </c>
      <c r="G1027" s="72">
        <f>INDEX('5. Registrere Transaksjoner'!$F$8:$F$1006,MATCH('Underlag HB'!A1027,'5. Registrere Transaksjoner'!$B$8:$B$1006,0))</f>
        <v>0</v>
      </c>
      <c r="H1027" s="309" t="str">
        <f t="shared" ref="H1027:H1090" si="16">IF(I1027=0,"",I1027)</f>
        <v/>
      </c>
      <c r="I1027" s="310">
        <f>INDEX('5. Registrere Transaksjoner'!$H$8:$H$1006,MATCH('Underlag HB'!A1027,'5. Registrere Transaksjoner'!$B$8:$B$1006,0))</f>
        <v>0</v>
      </c>
      <c r="J1027" s="72"/>
      <c r="K1027" s="72"/>
    </row>
    <row r="1028" spans="1:11" x14ac:dyDescent="0.25">
      <c r="A1028" s="116">
        <f>'5. Registrere Transaksjoner'!B35</f>
        <v>28</v>
      </c>
      <c r="B1028" s="72">
        <f>INDEX('5. Registrere Transaksjoner'!$K$8:$K$1006,MATCH('Underlag HB'!A1028,'5. Registrere Transaksjoner'!$B$8:$B$1006))</f>
        <v>0</v>
      </c>
      <c r="C1028" s="72">
        <f>INDEX('5. Registrere Transaksjoner'!$R$8:$R$1006,MATCH('Underlag HB'!A1028,'5. Registrere Transaksjoner'!$B$8:$B$1006))</f>
        <v>0</v>
      </c>
      <c r="D1028" s="307">
        <f>INDEX('5. Registrere Transaksjoner'!$D$8:$D$1006,MATCH('Underlag HB'!A1028,'5. Registrere Transaksjoner'!$B$8:$B$1006))</f>
        <v>0</v>
      </c>
      <c r="E1028" s="72" t="str">
        <f>IFERROR(INDEX(Kontoplan!$E$6:$E$1048576,MATCH(B1028,Kontoplan!$D$6:$D$125,0)),"")</f>
        <v/>
      </c>
      <c r="F1028" s="308">
        <f>INDEX('5. Registrere Transaksjoner'!$E$8:$E$1006,MATCH('Underlag HB'!A1028,'5. Registrere Transaksjoner'!$B$8:$B$1006,0))</f>
        <v>0</v>
      </c>
      <c r="G1028" s="72">
        <f>INDEX('5. Registrere Transaksjoner'!$F$8:$F$1006,MATCH('Underlag HB'!A1028,'5. Registrere Transaksjoner'!$B$8:$B$1006,0))</f>
        <v>0</v>
      </c>
      <c r="H1028" s="309" t="str">
        <f t="shared" si="16"/>
        <v/>
      </c>
      <c r="I1028" s="310">
        <f>INDEX('5. Registrere Transaksjoner'!$H$8:$H$1006,MATCH('Underlag HB'!A1028,'5. Registrere Transaksjoner'!$B$8:$B$1006,0))</f>
        <v>0</v>
      </c>
      <c r="J1028" s="72"/>
      <c r="K1028" s="72"/>
    </row>
    <row r="1029" spans="1:11" x14ac:dyDescent="0.25">
      <c r="A1029" s="116">
        <f>'5. Registrere Transaksjoner'!B36</f>
        <v>29</v>
      </c>
      <c r="B1029" s="72">
        <f>INDEX('5. Registrere Transaksjoner'!$K$8:$K$1006,MATCH('Underlag HB'!A1029,'5. Registrere Transaksjoner'!$B$8:$B$1006))</f>
        <v>0</v>
      </c>
      <c r="C1029" s="72">
        <f>INDEX('5. Registrere Transaksjoner'!$R$8:$R$1006,MATCH('Underlag HB'!A1029,'5. Registrere Transaksjoner'!$B$8:$B$1006))</f>
        <v>0</v>
      </c>
      <c r="D1029" s="307">
        <f>INDEX('5. Registrere Transaksjoner'!$D$8:$D$1006,MATCH('Underlag HB'!A1029,'5. Registrere Transaksjoner'!$B$8:$B$1006))</f>
        <v>0</v>
      </c>
      <c r="E1029" s="72" t="str">
        <f>IFERROR(INDEX(Kontoplan!$E$6:$E$1048576,MATCH(B1029,Kontoplan!$D$6:$D$125,0)),"")</f>
        <v/>
      </c>
      <c r="F1029" s="308">
        <f>INDEX('5. Registrere Transaksjoner'!$E$8:$E$1006,MATCH('Underlag HB'!A1029,'5. Registrere Transaksjoner'!$B$8:$B$1006,0))</f>
        <v>0</v>
      </c>
      <c r="G1029" s="72">
        <f>INDEX('5. Registrere Transaksjoner'!$F$8:$F$1006,MATCH('Underlag HB'!A1029,'5. Registrere Transaksjoner'!$B$8:$B$1006,0))</f>
        <v>0</v>
      </c>
      <c r="H1029" s="309" t="str">
        <f t="shared" si="16"/>
        <v/>
      </c>
      <c r="I1029" s="310">
        <f>INDEX('5. Registrere Transaksjoner'!$H$8:$H$1006,MATCH('Underlag HB'!A1029,'5. Registrere Transaksjoner'!$B$8:$B$1006,0))</f>
        <v>0</v>
      </c>
      <c r="J1029" s="72"/>
      <c r="K1029" s="72"/>
    </row>
    <row r="1030" spans="1:11" x14ac:dyDescent="0.25">
      <c r="A1030" s="116">
        <f>'5. Registrere Transaksjoner'!B37</f>
        <v>30</v>
      </c>
      <c r="B1030" s="72">
        <f>INDEX('5. Registrere Transaksjoner'!$K$8:$K$1006,MATCH('Underlag HB'!A1030,'5. Registrere Transaksjoner'!$B$8:$B$1006))</f>
        <v>0</v>
      </c>
      <c r="C1030" s="72">
        <f>INDEX('5. Registrere Transaksjoner'!$R$8:$R$1006,MATCH('Underlag HB'!A1030,'5. Registrere Transaksjoner'!$B$8:$B$1006))</f>
        <v>0</v>
      </c>
      <c r="D1030" s="307">
        <f>INDEX('5. Registrere Transaksjoner'!$D$8:$D$1006,MATCH('Underlag HB'!A1030,'5. Registrere Transaksjoner'!$B$8:$B$1006))</f>
        <v>0</v>
      </c>
      <c r="E1030" s="72" t="str">
        <f>IFERROR(INDEX(Kontoplan!$E$6:$E$1048576,MATCH(B1030,Kontoplan!$D$6:$D$125,0)),"")</f>
        <v/>
      </c>
      <c r="F1030" s="308">
        <f>INDEX('5. Registrere Transaksjoner'!$E$8:$E$1006,MATCH('Underlag HB'!A1030,'5. Registrere Transaksjoner'!$B$8:$B$1006,0))</f>
        <v>0</v>
      </c>
      <c r="G1030" s="72">
        <f>INDEX('5. Registrere Transaksjoner'!$F$8:$F$1006,MATCH('Underlag HB'!A1030,'5. Registrere Transaksjoner'!$B$8:$B$1006,0))</f>
        <v>0</v>
      </c>
      <c r="H1030" s="309" t="str">
        <f t="shared" si="16"/>
        <v/>
      </c>
      <c r="I1030" s="310">
        <f>INDEX('5. Registrere Transaksjoner'!$H$8:$H$1006,MATCH('Underlag HB'!A1030,'5. Registrere Transaksjoner'!$B$8:$B$1006,0))</f>
        <v>0</v>
      </c>
      <c r="J1030" s="72"/>
      <c r="K1030" s="72"/>
    </row>
    <row r="1031" spans="1:11" x14ac:dyDescent="0.25">
      <c r="A1031" s="116">
        <f>'5. Registrere Transaksjoner'!B38</f>
        <v>31</v>
      </c>
      <c r="B1031" s="72">
        <f>INDEX('5. Registrere Transaksjoner'!$K$8:$K$1006,MATCH('Underlag HB'!A1031,'5. Registrere Transaksjoner'!$B$8:$B$1006))</f>
        <v>0</v>
      </c>
      <c r="C1031" s="72">
        <f>INDEX('5. Registrere Transaksjoner'!$R$8:$R$1006,MATCH('Underlag HB'!A1031,'5. Registrere Transaksjoner'!$B$8:$B$1006))</f>
        <v>0</v>
      </c>
      <c r="D1031" s="307">
        <f>INDEX('5. Registrere Transaksjoner'!$D$8:$D$1006,MATCH('Underlag HB'!A1031,'5. Registrere Transaksjoner'!$B$8:$B$1006))</f>
        <v>0</v>
      </c>
      <c r="E1031" s="72" t="str">
        <f>IFERROR(INDEX(Kontoplan!$E$6:$E$1048576,MATCH(B1031,Kontoplan!$D$6:$D$125,0)),"")</f>
        <v/>
      </c>
      <c r="F1031" s="308">
        <f>INDEX('5. Registrere Transaksjoner'!$E$8:$E$1006,MATCH('Underlag HB'!A1031,'5. Registrere Transaksjoner'!$B$8:$B$1006,0))</f>
        <v>0</v>
      </c>
      <c r="G1031" s="72">
        <f>INDEX('5. Registrere Transaksjoner'!$F$8:$F$1006,MATCH('Underlag HB'!A1031,'5. Registrere Transaksjoner'!$B$8:$B$1006,0))</f>
        <v>0</v>
      </c>
      <c r="H1031" s="309" t="str">
        <f t="shared" si="16"/>
        <v/>
      </c>
      <c r="I1031" s="310">
        <f>INDEX('5. Registrere Transaksjoner'!$H$8:$H$1006,MATCH('Underlag HB'!A1031,'5. Registrere Transaksjoner'!$B$8:$B$1006,0))</f>
        <v>0</v>
      </c>
      <c r="J1031" s="72"/>
      <c r="K1031" s="72"/>
    </row>
    <row r="1032" spans="1:11" x14ac:dyDescent="0.25">
      <c r="A1032" s="116">
        <f>'5. Registrere Transaksjoner'!B39</f>
        <v>32</v>
      </c>
      <c r="B1032" s="72">
        <f>INDEX('5. Registrere Transaksjoner'!$K$8:$K$1006,MATCH('Underlag HB'!A1032,'5. Registrere Transaksjoner'!$B$8:$B$1006))</f>
        <v>0</v>
      </c>
      <c r="C1032" s="72">
        <f>INDEX('5. Registrere Transaksjoner'!$R$8:$R$1006,MATCH('Underlag HB'!A1032,'5. Registrere Transaksjoner'!$B$8:$B$1006))</f>
        <v>0</v>
      </c>
      <c r="D1032" s="307">
        <f>INDEX('5. Registrere Transaksjoner'!$D$8:$D$1006,MATCH('Underlag HB'!A1032,'5. Registrere Transaksjoner'!$B$8:$B$1006))</f>
        <v>0</v>
      </c>
      <c r="E1032" s="72" t="str">
        <f>IFERROR(INDEX(Kontoplan!$E$6:$E$1048576,MATCH(B1032,Kontoplan!$D$6:$D$125,0)),"")</f>
        <v/>
      </c>
      <c r="F1032" s="308">
        <f>INDEX('5. Registrere Transaksjoner'!$E$8:$E$1006,MATCH('Underlag HB'!A1032,'5. Registrere Transaksjoner'!$B$8:$B$1006,0))</f>
        <v>0</v>
      </c>
      <c r="G1032" s="72">
        <f>INDEX('5. Registrere Transaksjoner'!$F$8:$F$1006,MATCH('Underlag HB'!A1032,'5. Registrere Transaksjoner'!$B$8:$B$1006,0))</f>
        <v>0</v>
      </c>
      <c r="H1032" s="309" t="str">
        <f t="shared" si="16"/>
        <v/>
      </c>
      <c r="I1032" s="310">
        <f>INDEX('5. Registrere Transaksjoner'!$H$8:$H$1006,MATCH('Underlag HB'!A1032,'5. Registrere Transaksjoner'!$B$8:$B$1006,0))</f>
        <v>0</v>
      </c>
      <c r="J1032" s="72"/>
      <c r="K1032" s="72"/>
    </row>
    <row r="1033" spans="1:11" x14ac:dyDescent="0.25">
      <c r="A1033" s="116">
        <f>'5. Registrere Transaksjoner'!B40</f>
        <v>33</v>
      </c>
      <c r="B1033" s="72">
        <f>INDEX('5. Registrere Transaksjoner'!$K$8:$K$1006,MATCH('Underlag HB'!A1033,'5. Registrere Transaksjoner'!$B$8:$B$1006))</f>
        <v>0</v>
      </c>
      <c r="C1033" s="72">
        <f>INDEX('5. Registrere Transaksjoner'!$R$8:$R$1006,MATCH('Underlag HB'!A1033,'5. Registrere Transaksjoner'!$B$8:$B$1006))</f>
        <v>0</v>
      </c>
      <c r="D1033" s="307">
        <f>INDEX('5. Registrere Transaksjoner'!$D$8:$D$1006,MATCH('Underlag HB'!A1033,'5. Registrere Transaksjoner'!$B$8:$B$1006))</f>
        <v>0</v>
      </c>
      <c r="E1033" s="72" t="str">
        <f>IFERROR(INDEX(Kontoplan!$E$6:$E$1048576,MATCH(B1033,Kontoplan!$D$6:$D$125,0)),"")</f>
        <v/>
      </c>
      <c r="F1033" s="308">
        <f>INDEX('5. Registrere Transaksjoner'!$E$8:$E$1006,MATCH('Underlag HB'!A1033,'5. Registrere Transaksjoner'!$B$8:$B$1006,0))</f>
        <v>0</v>
      </c>
      <c r="G1033" s="72">
        <f>INDEX('5. Registrere Transaksjoner'!$F$8:$F$1006,MATCH('Underlag HB'!A1033,'5. Registrere Transaksjoner'!$B$8:$B$1006,0))</f>
        <v>0</v>
      </c>
      <c r="H1033" s="309" t="str">
        <f t="shared" si="16"/>
        <v/>
      </c>
      <c r="I1033" s="310">
        <f>INDEX('5. Registrere Transaksjoner'!$H$8:$H$1006,MATCH('Underlag HB'!A1033,'5. Registrere Transaksjoner'!$B$8:$B$1006,0))</f>
        <v>0</v>
      </c>
      <c r="J1033" s="72"/>
      <c r="K1033" s="72"/>
    </row>
    <row r="1034" spans="1:11" x14ac:dyDescent="0.25">
      <c r="A1034" s="116">
        <f>'5. Registrere Transaksjoner'!B41</f>
        <v>34</v>
      </c>
      <c r="B1034" s="72">
        <f>INDEX('5. Registrere Transaksjoner'!$K$8:$K$1006,MATCH('Underlag HB'!A1034,'5. Registrere Transaksjoner'!$B$8:$B$1006))</f>
        <v>0</v>
      </c>
      <c r="C1034" s="72">
        <f>INDEX('5. Registrere Transaksjoner'!$R$8:$R$1006,MATCH('Underlag HB'!A1034,'5. Registrere Transaksjoner'!$B$8:$B$1006))</f>
        <v>0</v>
      </c>
      <c r="D1034" s="307">
        <f>INDEX('5. Registrere Transaksjoner'!$D$8:$D$1006,MATCH('Underlag HB'!A1034,'5. Registrere Transaksjoner'!$B$8:$B$1006))</f>
        <v>0</v>
      </c>
      <c r="E1034" s="72" t="str">
        <f>IFERROR(INDEX(Kontoplan!$E$6:$E$1048576,MATCH(B1034,Kontoplan!$D$6:$D$125,0)),"")</f>
        <v/>
      </c>
      <c r="F1034" s="308">
        <f>INDEX('5. Registrere Transaksjoner'!$E$8:$E$1006,MATCH('Underlag HB'!A1034,'5. Registrere Transaksjoner'!$B$8:$B$1006,0))</f>
        <v>0</v>
      </c>
      <c r="G1034" s="72">
        <f>INDEX('5. Registrere Transaksjoner'!$F$8:$F$1006,MATCH('Underlag HB'!A1034,'5. Registrere Transaksjoner'!$B$8:$B$1006,0))</f>
        <v>0</v>
      </c>
      <c r="H1034" s="309" t="str">
        <f t="shared" si="16"/>
        <v/>
      </c>
      <c r="I1034" s="310">
        <f>INDEX('5. Registrere Transaksjoner'!$H$8:$H$1006,MATCH('Underlag HB'!A1034,'5. Registrere Transaksjoner'!$B$8:$B$1006,0))</f>
        <v>0</v>
      </c>
      <c r="J1034" s="72"/>
      <c r="K1034" s="72"/>
    </row>
    <row r="1035" spans="1:11" x14ac:dyDescent="0.25">
      <c r="A1035" s="116">
        <f>'5. Registrere Transaksjoner'!B42</f>
        <v>35</v>
      </c>
      <c r="B1035" s="72">
        <f>INDEX('5. Registrere Transaksjoner'!$K$8:$K$1006,MATCH('Underlag HB'!A1035,'5. Registrere Transaksjoner'!$B$8:$B$1006))</f>
        <v>0</v>
      </c>
      <c r="C1035" s="72">
        <f>INDEX('5. Registrere Transaksjoner'!$R$8:$R$1006,MATCH('Underlag HB'!A1035,'5. Registrere Transaksjoner'!$B$8:$B$1006))</f>
        <v>0</v>
      </c>
      <c r="D1035" s="307">
        <f>INDEX('5. Registrere Transaksjoner'!$D$8:$D$1006,MATCH('Underlag HB'!A1035,'5. Registrere Transaksjoner'!$B$8:$B$1006))</f>
        <v>0</v>
      </c>
      <c r="E1035" s="72" t="str">
        <f>IFERROR(INDEX(Kontoplan!$E$6:$E$1048576,MATCH(B1035,Kontoplan!$D$6:$D$125,0)),"")</f>
        <v/>
      </c>
      <c r="F1035" s="308">
        <f>INDEX('5. Registrere Transaksjoner'!$E$8:$E$1006,MATCH('Underlag HB'!A1035,'5. Registrere Transaksjoner'!$B$8:$B$1006,0))</f>
        <v>0</v>
      </c>
      <c r="G1035" s="72">
        <f>INDEX('5. Registrere Transaksjoner'!$F$8:$F$1006,MATCH('Underlag HB'!A1035,'5. Registrere Transaksjoner'!$B$8:$B$1006,0))</f>
        <v>0</v>
      </c>
      <c r="H1035" s="309" t="str">
        <f t="shared" si="16"/>
        <v/>
      </c>
      <c r="I1035" s="310">
        <f>INDEX('5. Registrere Transaksjoner'!$H$8:$H$1006,MATCH('Underlag HB'!A1035,'5. Registrere Transaksjoner'!$B$8:$B$1006,0))</f>
        <v>0</v>
      </c>
      <c r="J1035" s="72"/>
      <c r="K1035" s="72"/>
    </row>
    <row r="1036" spans="1:11" x14ac:dyDescent="0.25">
      <c r="A1036" s="116">
        <f>'5. Registrere Transaksjoner'!B43</f>
        <v>36</v>
      </c>
      <c r="B1036" s="72">
        <f>INDEX('5. Registrere Transaksjoner'!$K$8:$K$1006,MATCH('Underlag HB'!A1036,'5. Registrere Transaksjoner'!$B$8:$B$1006))</f>
        <v>0</v>
      </c>
      <c r="C1036" s="72">
        <f>INDEX('5. Registrere Transaksjoner'!$R$8:$R$1006,MATCH('Underlag HB'!A1036,'5. Registrere Transaksjoner'!$B$8:$B$1006))</f>
        <v>0</v>
      </c>
      <c r="D1036" s="307">
        <f>INDEX('5. Registrere Transaksjoner'!$D$8:$D$1006,MATCH('Underlag HB'!A1036,'5. Registrere Transaksjoner'!$B$8:$B$1006))</f>
        <v>0</v>
      </c>
      <c r="E1036" s="72" t="str">
        <f>IFERROR(INDEX(Kontoplan!$E$6:$E$1048576,MATCH(B1036,Kontoplan!$D$6:$D$125,0)),"")</f>
        <v/>
      </c>
      <c r="F1036" s="308">
        <f>INDEX('5. Registrere Transaksjoner'!$E$8:$E$1006,MATCH('Underlag HB'!A1036,'5. Registrere Transaksjoner'!$B$8:$B$1006,0))</f>
        <v>0</v>
      </c>
      <c r="G1036" s="72">
        <f>INDEX('5. Registrere Transaksjoner'!$F$8:$F$1006,MATCH('Underlag HB'!A1036,'5. Registrere Transaksjoner'!$B$8:$B$1006,0))</f>
        <v>0</v>
      </c>
      <c r="H1036" s="309" t="str">
        <f t="shared" si="16"/>
        <v/>
      </c>
      <c r="I1036" s="310">
        <f>INDEX('5. Registrere Transaksjoner'!$H$8:$H$1006,MATCH('Underlag HB'!A1036,'5. Registrere Transaksjoner'!$B$8:$B$1006,0))</f>
        <v>0</v>
      </c>
      <c r="J1036" s="72"/>
      <c r="K1036" s="72"/>
    </row>
    <row r="1037" spans="1:11" x14ac:dyDescent="0.25">
      <c r="A1037" s="116">
        <f>'5. Registrere Transaksjoner'!B44</f>
        <v>37</v>
      </c>
      <c r="B1037" s="72">
        <f>INDEX('5. Registrere Transaksjoner'!$K$8:$K$1006,MATCH('Underlag HB'!A1037,'5. Registrere Transaksjoner'!$B$8:$B$1006))</f>
        <v>0</v>
      </c>
      <c r="C1037" s="72">
        <f>INDEX('5. Registrere Transaksjoner'!$R$8:$R$1006,MATCH('Underlag HB'!A1037,'5. Registrere Transaksjoner'!$B$8:$B$1006))</f>
        <v>0</v>
      </c>
      <c r="D1037" s="307">
        <f>INDEX('5. Registrere Transaksjoner'!$D$8:$D$1006,MATCH('Underlag HB'!A1037,'5. Registrere Transaksjoner'!$B$8:$B$1006))</f>
        <v>0</v>
      </c>
      <c r="E1037" s="72" t="str">
        <f>IFERROR(INDEX(Kontoplan!$E$6:$E$1048576,MATCH(B1037,Kontoplan!$D$6:$D$125,0)),"")</f>
        <v/>
      </c>
      <c r="F1037" s="308">
        <f>INDEX('5. Registrere Transaksjoner'!$E$8:$E$1006,MATCH('Underlag HB'!A1037,'5. Registrere Transaksjoner'!$B$8:$B$1006,0))</f>
        <v>0</v>
      </c>
      <c r="G1037" s="72">
        <f>INDEX('5. Registrere Transaksjoner'!$F$8:$F$1006,MATCH('Underlag HB'!A1037,'5. Registrere Transaksjoner'!$B$8:$B$1006,0))</f>
        <v>0</v>
      </c>
      <c r="H1037" s="309" t="str">
        <f t="shared" si="16"/>
        <v/>
      </c>
      <c r="I1037" s="310">
        <f>INDEX('5. Registrere Transaksjoner'!$H$8:$H$1006,MATCH('Underlag HB'!A1037,'5. Registrere Transaksjoner'!$B$8:$B$1006,0))</f>
        <v>0</v>
      </c>
      <c r="J1037" s="72"/>
      <c r="K1037" s="72"/>
    </row>
    <row r="1038" spans="1:11" x14ac:dyDescent="0.25">
      <c r="A1038" s="116">
        <f>'5. Registrere Transaksjoner'!B45</f>
        <v>38</v>
      </c>
      <c r="B1038" s="72">
        <f>INDEX('5. Registrere Transaksjoner'!$K$8:$K$1006,MATCH('Underlag HB'!A1038,'5. Registrere Transaksjoner'!$B$8:$B$1006))</f>
        <v>0</v>
      </c>
      <c r="C1038" s="72">
        <f>INDEX('5. Registrere Transaksjoner'!$R$8:$R$1006,MATCH('Underlag HB'!A1038,'5. Registrere Transaksjoner'!$B$8:$B$1006))</f>
        <v>0</v>
      </c>
      <c r="D1038" s="307">
        <f>INDEX('5. Registrere Transaksjoner'!$D$8:$D$1006,MATCH('Underlag HB'!A1038,'5. Registrere Transaksjoner'!$B$8:$B$1006))</f>
        <v>0</v>
      </c>
      <c r="E1038" s="72" t="str">
        <f>IFERROR(INDEX(Kontoplan!$E$6:$E$1048576,MATCH(B1038,Kontoplan!$D$6:$D$125,0)),"")</f>
        <v/>
      </c>
      <c r="F1038" s="308">
        <f>INDEX('5. Registrere Transaksjoner'!$E$8:$E$1006,MATCH('Underlag HB'!A1038,'5. Registrere Transaksjoner'!$B$8:$B$1006,0))</f>
        <v>0</v>
      </c>
      <c r="G1038" s="72">
        <f>INDEX('5. Registrere Transaksjoner'!$F$8:$F$1006,MATCH('Underlag HB'!A1038,'5. Registrere Transaksjoner'!$B$8:$B$1006,0))</f>
        <v>0</v>
      </c>
      <c r="H1038" s="309" t="str">
        <f t="shared" si="16"/>
        <v/>
      </c>
      <c r="I1038" s="310">
        <f>INDEX('5. Registrere Transaksjoner'!$H$8:$H$1006,MATCH('Underlag HB'!A1038,'5. Registrere Transaksjoner'!$B$8:$B$1006,0))</f>
        <v>0</v>
      </c>
      <c r="J1038" s="72"/>
      <c r="K1038" s="72"/>
    </row>
    <row r="1039" spans="1:11" x14ac:dyDescent="0.25">
      <c r="A1039" s="116">
        <f>'5. Registrere Transaksjoner'!B46</f>
        <v>39</v>
      </c>
      <c r="B1039" s="72">
        <f>INDEX('5. Registrere Transaksjoner'!$K$8:$K$1006,MATCH('Underlag HB'!A1039,'5. Registrere Transaksjoner'!$B$8:$B$1006))</f>
        <v>0</v>
      </c>
      <c r="C1039" s="72">
        <f>INDEX('5. Registrere Transaksjoner'!$R$8:$R$1006,MATCH('Underlag HB'!A1039,'5. Registrere Transaksjoner'!$B$8:$B$1006))</f>
        <v>0</v>
      </c>
      <c r="D1039" s="307">
        <f>INDEX('5. Registrere Transaksjoner'!$D$8:$D$1006,MATCH('Underlag HB'!A1039,'5. Registrere Transaksjoner'!$B$8:$B$1006))</f>
        <v>0</v>
      </c>
      <c r="E1039" s="72" t="str">
        <f>IFERROR(INDEX(Kontoplan!$E$6:$E$1048576,MATCH(B1039,Kontoplan!$D$6:$D$125,0)),"")</f>
        <v/>
      </c>
      <c r="F1039" s="308">
        <f>INDEX('5. Registrere Transaksjoner'!$E$8:$E$1006,MATCH('Underlag HB'!A1039,'5. Registrere Transaksjoner'!$B$8:$B$1006,0))</f>
        <v>0</v>
      </c>
      <c r="G1039" s="72">
        <f>INDEX('5. Registrere Transaksjoner'!$F$8:$F$1006,MATCH('Underlag HB'!A1039,'5. Registrere Transaksjoner'!$B$8:$B$1006,0))</f>
        <v>0</v>
      </c>
      <c r="H1039" s="309" t="str">
        <f t="shared" si="16"/>
        <v/>
      </c>
      <c r="I1039" s="310">
        <f>INDEX('5. Registrere Transaksjoner'!$H$8:$H$1006,MATCH('Underlag HB'!A1039,'5. Registrere Transaksjoner'!$B$8:$B$1006,0))</f>
        <v>0</v>
      </c>
      <c r="J1039" s="72"/>
      <c r="K1039" s="72"/>
    </row>
    <row r="1040" spans="1:11" x14ac:dyDescent="0.25">
      <c r="A1040" s="116">
        <f>'5. Registrere Transaksjoner'!B47</f>
        <v>40</v>
      </c>
      <c r="B1040" s="72">
        <f>INDEX('5. Registrere Transaksjoner'!$K$8:$K$1006,MATCH('Underlag HB'!A1040,'5. Registrere Transaksjoner'!$B$8:$B$1006))</f>
        <v>0</v>
      </c>
      <c r="C1040" s="72">
        <f>INDEX('5. Registrere Transaksjoner'!$R$8:$R$1006,MATCH('Underlag HB'!A1040,'5. Registrere Transaksjoner'!$B$8:$B$1006))</f>
        <v>0</v>
      </c>
      <c r="D1040" s="307">
        <f>INDEX('5. Registrere Transaksjoner'!$D$8:$D$1006,MATCH('Underlag HB'!A1040,'5. Registrere Transaksjoner'!$B$8:$B$1006))</f>
        <v>0</v>
      </c>
      <c r="E1040" s="72" t="str">
        <f>IFERROR(INDEX(Kontoplan!$E$6:$E$1048576,MATCH(B1040,Kontoplan!$D$6:$D$125,0)),"")</f>
        <v/>
      </c>
      <c r="F1040" s="308">
        <f>INDEX('5. Registrere Transaksjoner'!$E$8:$E$1006,MATCH('Underlag HB'!A1040,'5. Registrere Transaksjoner'!$B$8:$B$1006,0))</f>
        <v>0</v>
      </c>
      <c r="G1040" s="72">
        <f>INDEX('5. Registrere Transaksjoner'!$F$8:$F$1006,MATCH('Underlag HB'!A1040,'5. Registrere Transaksjoner'!$B$8:$B$1006,0))</f>
        <v>0</v>
      </c>
      <c r="H1040" s="309" t="str">
        <f t="shared" si="16"/>
        <v/>
      </c>
      <c r="I1040" s="310">
        <f>INDEX('5. Registrere Transaksjoner'!$H$8:$H$1006,MATCH('Underlag HB'!A1040,'5. Registrere Transaksjoner'!$B$8:$B$1006,0))</f>
        <v>0</v>
      </c>
      <c r="J1040" s="72"/>
      <c r="K1040" s="72"/>
    </row>
    <row r="1041" spans="1:11" x14ac:dyDescent="0.25">
      <c r="A1041" s="116">
        <f>'5. Registrere Transaksjoner'!B48</f>
        <v>41</v>
      </c>
      <c r="B1041" s="72">
        <f>INDEX('5. Registrere Transaksjoner'!$K$8:$K$1006,MATCH('Underlag HB'!A1041,'5. Registrere Transaksjoner'!$B$8:$B$1006))</f>
        <v>0</v>
      </c>
      <c r="C1041" s="72">
        <f>INDEX('5. Registrere Transaksjoner'!$R$8:$R$1006,MATCH('Underlag HB'!A1041,'5. Registrere Transaksjoner'!$B$8:$B$1006))</f>
        <v>0</v>
      </c>
      <c r="D1041" s="307">
        <f>INDEX('5. Registrere Transaksjoner'!$D$8:$D$1006,MATCH('Underlag HB'!A1041,'5. Registrere Transaksjoner'!$B$8:$B$1006))</f>
        <v>0</v>
      </c>
      <c r="E1041" s="72" t="str">
        <f>IFERROR(INDEX(Kontoplan!$E$6:$E$1048576,MATCH(B1041,Kontoplan!$D$6:$D$125,0)),"")</f>
        <v/>
      </c>
      <c r="F1041" s="308">
        <f>INDEX('5. Registrere Transaksjoner'!$E$8:$E$1006,MATCH('Underlag HB'!A1041,'5. Registrere Transaksjoner'!$B$8:$B$1006,0))</f>
        <v>0</v>
      </c>
      <c r="G1041" s="72">
        <f>INDEX('5. Registrere Transaksjoner'!$F$8:$F$1006,MATCH('Underlag HB'!A1041,'5. Registrere Transaksjoner'!$B$8:$B$1006,0))</f>
        <v>0</v>
      </c>
      <c r="H1041" s="309" t="str">
        <f t="shared" si="16"/>
        <v/>
      </c>
      <c r="I1041" s="310">
        <f>INDEX('5. Registrere Transaksjoner'!$H$8:$H$1006,MATCH('Underlag HB'!A1041,'5. Registrere Transaksjoner'!$B$8:$B$1006,0))</f>
        <v>0</v>
      </c>
      <c r="J1041" s="72"/>
      <c r="K1041" s="72"/>
    </row>
    <row r="1042" spans="1:11" x14ac:dyDescent="0.25">
      <c r="A1042" s="116">
        <f>'5. Registrere Transaksjoner'!B49</f>
        <v>42</v>
      </c>
      <c r="B1042" s="72">
        <f>INDEX('5. Registrere Transaksjoner'!$K$8:$K$1006,MATCH('Underlag HB'!A1042,'5. Registrere Transaksjoner'!$B$8:$B$1006))</f>
        <v>0</v>
      </c>
      <c r="C1042" s="72">
        <f>INDEX('5. Registrere Transaksjoner'!$R$8:$R$1006,MATCH('Underlag HB'!A1042,'5. Registrere Transaksjoner'!$B$8:$B$1006))</f>
        <v>0</v>
      </c>
      <c r="D1042" s="307">
        <f>INDEX('5. Registrere Transaksjoner'!$D$8:$D$1006,MATCH('Underlag HB'!A1042,'5. Registrere Transaksjoner'!$B$8:$B$1006))</f>
        <v>0</v>
      </c>
      <c r="E1042" s="72" t="str">
        <f>IFERROR(INDEX(Kontoplan!$E$6:$E$1048576,MATCH(B1042,Kontoplan!$D$6:$D$125,0)),"")</f>
        <v/>
      </c>
      <c r="F1042" s="308">
        <f>INDEX('5. Registrere Transaksjoner'!$E$8:$E$1006,MATCH('Underlag HB'!A1042,'5. Registrere Transaksjoner'!$B$8:$B$1006,0))</f>
        <v>0</v>
      </c>
      <c r="G1042" s="72">
        <f>INDEX('5. Registrere Transaksjoner'!$F$8:$F$1006,MATCH('Underlag HB'!A1042,'5. Registrere Transaksjoner'!$B$8:$B$1006,0))</f>
        <v>0</v>
      </c>
      <c r="H1042" s="309" t="str">
        <f t="shared" si="16"/>
        <v/>
      </c>
      <c r="I1042" s="310">
        <f>INDEX('5. Registrere Transaksjoner'!$H$8:$H$1006,MATCH('Underlag HB'!A1042,'5. Registrere Transaksjoner'!$B$8:$B$1006,0))</f>
        <v>0</v>
      </c>
      <c r="J1042" s="72"/>
      <c r="K1042" s="72"/>
    </row>
    <row r="1043" spans="1:11" x14ac:dyDescent="0.25">
      <c r="A1043" s="116">
        <f>'5. Registrere Transaksjoner'!B50</f>
        <v>43</v>
      </c>
      <c r="B1043" s="72">
        <f>INDEX('5. Registrere Transaksjoner'!$K$8:$K$1006,MATCH('Underlag HB'!A1043,'5. Registrere Transaksjoner'!$B$8:$B$1006))</f>
        <v>0</v>
      </c>
      <c r="C1043" s="72">
        <f>INDEX('5. Registrere Transaksjoner'!$R$8:$R$1006,MATCH('Underlag HB'!A1043,'5. Registrere Transaksjoner'!$B$8:$B$1006))</f>
        <v>0</v>
      </c>
      <c r="D1043" s="307">
        <f>INDEX('5. Registrere Transaksjoner'!$D$8:$D$1006,MATCH('Underlag HB'!A1043,'5. Registrere Transaksjoner'!$B$8:$B$1006))</f>
        <v>0</v>
      </c>
      <c r="E1043" s="72" t="str">
        <f>IFERROR(INDEX(Kontoplan!$E$6:$E$1048576,MATCH(B1043,Kontoplan!$D$6:$D$125,0)),"")</f>
        <v/>
      </c>
      <c r="F1043" s="308">
        <f>INDEX('5. Registrere Transaksjoner'!$E$8:$E$1006,MATCH('Underlag HB'!A1043,'5. Registrere Transaksjoner'!$B$8:$B$1006,0))</f>
        <v>0</v>
      </c>
      <c r="G1043" s="72">
        <f>INDEX('5. Registrere Transaksjoner'!$F$8:$F$1006,MATCH('Underlag HB'!A1043,'5. Registrere Transaksjoner'!$B$8:$B$1006,0))</f>
        <v>0</v>
      </c>
      <c r="H1043" s="309" t="str">
        <f t="shared" si="16"/>
        <v/>
      </c>
      <c r="I1043" s="310">
        <f>INDEX('5. Registrere Transaksjoner'!$H$8:$H$1006,MATCH('Underlag HB'!A1043,'5. Registrere Transaksjoner'!$B$8:$B$1006,0))</f>
        <v>0</v>
      </c>
      <c r="J1043" s="72"/>
      <c r="K1043" s="72"/>
    </row>
    <row r="1044" spans="1:11" x14ac:dyDescent="0.25">
      <c r="A1044" s="116">
        <f>'5. Registrere Transaksjoner'!B51</f>
        <v>44</v>
      </c>
      <c r="B1044" s="72">
        <f>INDEX('5. Registrere Transaksjoner'!$K$8:$K$1006,MATCH('Underlag HB'!A1044,'5. Registrere Transaksjoner'!$B$8:$B$1006))</f>
        <v>0</v>
      </c>
      <c r="C1044" s="72">
        <f>INDEX('5. Registrere Transaksjoner'!$R$8:$R$1006,MATCH('Underlag HB'!A1044,'5. Registrere Transaksjoner'!$B$8:$B$1006))</f>
        <v>0</v>
      </c>
      <c r="D1044" s="307">
        <f>INDEX('5. Registrere Transaksjoner'!$D$8:$D$1006,MATCH('Underlag HB'!A1044,'5. Registrere Transaksjoner'!$B$8:$B$1006))</f>
        <v>0</v>
      </c>
      <c r="E1044" s="72" t="str">
        <f>IFERROR(INDEX(Kontoplan!$E$6:$E$1048576,MATCH(B1044,Kontoplan!$D$6:$D$125,0)),"")</f>
        <v/>
      </c>
      <c r="F1044" s="308">
        <f>INDEX('5. Registrere Transaksjoner'!$E$8:$E$1006,MATCH('Underlag HB'!A1044,'5. Registrere Transaksjoner'!$B$8:$B$1006,0))</f>
        <v>0</v>
      </c>
      <c r="G1044" s="72">
        <f>INDEX('5. Registrere Transaksjoner'!$F$8:$F$1006,MATCH('Underlag HB'!A1044,'5. Registrere Transaksjoner'!$B$8:$B$1006,0))</f>
        <v>0</v>
      </c>
      <c r="H1044" s="309" t="str">
        <f t="shared" si="16"/>
        <v/>
      </c>
      <c r="I1044" s="310">
        <f>INDEX('5. Registrere Transaksjoner'!$H$8:$H$1006,MATCH('Underlag HB'!A1044,'5. Registrere Transaksjoner'!$B$8:$B$1006,0))</f>
        <v>0</v>
      </c>
      <c r="J1044" s="72"/>
      <c r="K1044" s="72"/>
    </row>
    <row r="1045" spans="1:11" x14ac:dyDescent="0.25">
      <c r="A1045" s="116">
        <f>'5. Registrere Transaksjoner'!B52</f>
        <v>45</v>
      </c>
      <c r="B1045" s="72">
        <f>INDEX('5. Registrere Transaksjoner'!$K$8:$K$1006,MATCH('Underlag HB'!A1045,'5. Registrere Transaksjoner'!$B$8:$B$1006))</f>
        <v>0</v>
      </c>
      <c r="C1045" s="72">
        <f>INDEX('5. Registrere Transaksjoner'!$R$8:$R$1006,MATCH('Underlag HB'!A1045,'5. Registrere Transaksjoner'!$B$8:$B$1006))</f>
        <v>0</v>
      </c>
      <c r="D1045" s="307">
        <f>INDEX('5. Registrere Transaksjoner'!$D$8:$D$1006,MATCH('Underlag HB'!A1045,'5. Registrere Transaksjoner'!$B$8:$B$1006))</f>
        <v>0</v>
      </c>
      <c r="E1045" s="72" t="str">
        <f>IFERROR(INDEX(Kontoplan!$E$6:$E$1048576,MATCH(B1045,Kontoplan!$D$6:$D$125,0)),"")</f>
        <v/>
      </c>
      <c r="F1045" s="308">
        <f>INDEX('5. Registrere Transaksjoner'!$E$8:$E$1006,MATCH('Underlag HB'!A1045,'5. Registrere Transaksjoner'!$B$8:$B$1006,0))</f>
        <v>0</v>
      </c>
      <c r="G1045" s="72">
        <f>INDEX('5. Registrere Transaksjoner'!$F$8:$F$1006,MATCH('Underlag HB'!A1045,'5. Registrere Transaksjoner'!$B$8:$B$1006,0))</f>
        <v>0</v>
      </c>
      <c r="H1045" s="309" t="str">
        <f t="shared" si="16"/>
        <v/>
      </c>
      <c r="I1045" s="310">
        <f>INDEX('5. Registrere Transaksjoner'!$H$8:$H$1006,MATCH('Underlag HB'!A1045,'5. Registrere Transaksjoner'!$B$8:$B$1006,0))</f>
        <v>0</v>
      </c>
      <c r="J1045" s="72"/>
      <c r="K1045" s="72"/>
    </row>
    <row r="1046" spans="1:11" x14ac:dyDescent="0.25">
      <c r="A1046" s="116">
        <f>'5. Registrere Transaksjoner'!B53</f>
        <v>46</v>
      </c>
      <c r="B1046" s="72">
        <f>INDEX('5. Registrere Transaksjoner'!$K$8:$K$1006,MATCH('Underlag HB'!A1046,'5. Registrere Transaksjoner'!$B$8:$B$1006))</f>
        <v>0</v>
      </c>
      <c r="C1046" s="72">
        <f>INDEX('5. Registrere Transaksjoner'!$R$8:$R$1006,MATCH('Underlag HB'!A1046,'5. Registrere Transaksjoner'!$B$8:$B$1006))</f>
        <v>0</v>
      </c>
      <c r="D1046" s="307">
        <f>INDEX('5. Registrere Transaksjoner'!$D$8:$D$1006,MATCH('Underlag HB'!A1046,'5. Registrere Transaksjoner'!$B$8:$B$1006))</f>
        <v>0</v>
      </c>
      <c r="E1046" s="72" t="str">
        <f>IFERROR(INDEX(Kontoplan!$E$6:$E$1048576,MATCH(B1046,Kontoplan!$D$6:$D$125,0)),"")</f>
        <v/>
      </c>
      <c r="F1046" s="308">
        <f>INDEX('5. Registrere Transaksjoner'!$E$8:$E$1006,MATCH('Underlag HB'!A1046,'5. Registrere Transaksjoner'!$B$8:$B$1006,0))</f>
        <v>0</v>
      </c>
      <c r="G1046" s="72">
        <f>INDEX('5. Registrere Transaksjoner'!$F$8:$F$1006,MATCH('Underlag HB'!A1046,'5. Registrere Transaksjoner'!$B$8:$B$1006,0))</f>
        <v>0</v>
      </c>
      <c r="H1046" s="309" t="str">
        <f t="shared" si="16"/>
        <v/>
      </c>
      <c r="I1046" s="310">
        <f>INDEX('5. Registrere Transaksjoner'!$H$8:$H$1006,MATCH('Underlag HB'!A1046,'5. Registrere Transaksjoner'!$B$8:$B$1006,0))</f>
        <v>0</v>
      </c>
      <c r="J1046" s="72"/>
      <c r="K1046" s="72"/>
    </row>
    <row r="1047" spans="1:11" x14ac:dyDescent="0.25">
      <c r="A1047" s="116">
        <f>'5. Registrere Transaksjoner'!B54</f>
        <v>47</v>
      </c>
      <c r="B1047" s="72">
        <f>INDEX('5. Registrere Transaksjoner'!$K$8:$K$1006,MATCH('Underlag HB'!A1047,'5. Registrere Transaksjoner'!$B$8:$B$1006))</f>
        <v>0</v>
      </c>
      <c r="C1047" s="72">
        <f>INDEX('5. Registrere Transaksjoner'!$R$8:$R$1006,MATCH('Underlag HB'!A1047,'5. Registrere Transaksjoner'!$B$8:$B$1006))</f>
        <v>0</v>
      </c>
      <c r="D1047" s="307">
        <f>INDEX('5. Registrere Transaksjoner'!$D$8:$D$1006,MATCH('Underlag HB'!A1047,'5. Registrere Transaksjoner'!$B$8:$B$1006))</f>
        <v>0</v>
      </c>
      <c r="E1047" s="72" t="str">
        <f>IFERROR(INDEX(Kontoplan!$E$6:$E$1048576,MATCH(B1047,Kontoplan!$D$6:$D$125,0)),"")</f>
        <v/>
      </c>
      <c r="F1047" s="308">
        <f>INDEX('5. Registrere Transaksjoner'!$E$8:$E$1006,MATCH('Underlag HB'!A1047,'5. Registrere Transaksjoner'!$B$8:$B$1006,0))</f>
        <v>0</v>
      </c>
      <c r="G1047" s="72">
        <f>INDEX('5. Registrere Transaksjoner'!$F$8:$F$1006,MATCH('Underlag HB'!A1047,'5. Registrere Transaksjoner'!$B$8:$B$1006,0))</f>
        <v>0</v>
      </c>
      <c r="H1047" s="309" t="str">
        <f t="shared" si="16"/>
        <v/>
      </c>
      <c r="I1047" s="310">
        <f>INDEX('5. Registrere Transaksjoner'!$H$8:$H$1006,MATCH('Underlag HB'!A1047,'5. Registrere Transaksjoner'!$B$8:$B$1006,0))</f>
        <v>0</v>
      </c>
      <c r="J1047" s="72"/>
      <c r="K1047" s="72"/>
    </row>
    <row r="1048" spans="1:11" x14ac:dyDescent="0.25">
      <c r="A1048" s="116">
        <f>'5. Registrere Transaksjoner'!B55</f>
        <v>48</v>
      </c>
      <c r="B1048" s="72">
        <f>INDEX('5. Registrere Transaksjoner'!$K$8:$K$1006,MATCH('Underlag HB'!A1048,'5. Registrere Transaksjoner'!$B$8:$B$1006))</f>
        <v>0</v>
      </c>
      <c r="C1048" s="72">
        <f>INDEX('5. Registrere Transaksjoner'!$R$8:$R$1006,MATCH('Underlag HB'!A1048,'5. Registrere Transaksjoner'!$B$8:$B$1006))</f>
        <v>0</v>
      </c>
      <c r="D1048" s="307">
        <f>INDEX('5. Registrere Transaksjoner'!$D$8:$D$1006,MATCH('Underlag HB'!A1048,'5. Registrere Transaksjoner'!$B$8:$B$1006))</f>
        <v>0</v>
      </c>
      <c r="E1048" s="72" t="str">
        <f>IFERROR(INDEX(Kontoplan!$E$6:$E$1048576,MATCH(B1048,Kontoplan!$D$6:$D$125,0)),"")</f>
        <v/>
      </c>
      <c r="F1048" s="308">
        <f>INDEX('5. Registrere Transaksjoner'!$E$8:$E$1006,MATCH('Underlag HB'!A1048,'5. Registrere Transaksjoner'!$B$8:$B$1006,0))</f>
        <v>0</v>
      </c>
      <c r="G1048" s="72">
        <f>INDEX('5. Registrere Transaksjoner'!$F$8:$F$1006,MATCH('Underlag HB'!A1048,'5. Registrere Transaksjoner'!$B$8:$B$1006,0))</f>
        <v>0</v>
      </c>
      <c r="H1048" s="309" t="str">
        <f t="shared" si="16"/>
        <v/>
      </c>
      <c r="I1048" s="310">
        <f>INDEX('5. Registrere Transaksjoner'!$H$8:$H$1006,MATCH('Underlag HB'!A1048,'5. Registrere Transaksjoner'!$B$8:$B$1006,0))</f>
        <v>0</v>
      </c>
      <c r="J1048" s="72"/>
      <c r="K1048" s="72"/>
    </row>
    <row r="1049" spans="1:11" x14ac:dyDescent="0.25">
      <c r="A1049" s="116">
        <f>'5. Registrere Transaksjoner'!B56</f>
        <v>49</v>
      </c>
      <c r="B1049" s="72">
        <f>INDEX('5. Registrere Transaksjoner'!$K$8:$K$1006,MATCH('Underlag HB'!A1049,'5. Registrere Transaksjoner'!$B$8:$B$1006))</f>
        <v>0</v>
      </c>
      <c r="C1049" s="72">
        <f>INDEX('5. Registrere Transaksjoner'!$R$8:$R$1006,MATCH('Underlag HB'!A1049,'5. Registrere Transaksjoner'!$B$8:$B$1006))</f>
        <v>0</v>
      </c>
      <c r="D1049" s="307">
        <f>INDEX('5. Registrere Transaksjoner'!$D$8:$D$1006,MATCH('Underlag HB'!A1049,'5. Registrere Transaksjoner'!$B$8:$B$1006))</f>
        <v>0</v>
      </c>
      <c r="E1049" s="72" t="str">
        <f>IFERROR(INDEX(Kontoplan!$E$6:$E$1048576,MATCH(B1049,Kontoplan!$D$6:$D$125,0)),"")</f>
        <v/>
      </c>
      <c r="F1049" s="308">
        <f>INDEX('5. Registrere Transaksjoner'!$E$8:$E$1006,MATCH('Underlag HB'!A1049,'5. Registrere Transaksjoner'!$B$8:$B$1006,0))</f>
        <v>0</v>
      </c>
      <c r="G1049" s="72">
        <f>INDEX('5. Registrere Transaksjoner'!$F$8:$F$1006,MATCH('Underlag HB'!A1049,'5. Registrere Transaksjoner'!$B$8:$B$1006,0))</f>
        <v>0</v>
      </c>
      <c r="H1049" s="309" t="str">
        <f t="shared" si="16"/>
        <v/>
      </c>
      <c r="I1049" s="310">
        <f>INDEX('5. Registrere Transaksjoner'!$H$8:$H$1006,MATCH('Underlag HB'!A1049,'5. Registrere Transaksjoner'!$B$8:$B$1006,0))</f>
        <v>0</v>
      </c>
      <c r="J1049" s="72"/>
      <c r="K1049" s="72"/>
    </row>
    <row r="1050" spans="1:11" x14ac:dyDescent="0.25">
      <c r="A1050" s="116">
        <f>'5. Registrere Transaksjoner'!B57</f>
        <v>50</v>
      </c>
      <c r="B1050" s="72">
        <f>INDEX('5. Registrere Transaksjoner'!$K$8:$K$1006,MATCH('Underlag HB'!A1050,'5. Registrere Transaksjoner'!$B$8:$B$1006))</f>
        <v>0</v>
      </c>
      <c r="C1050" s="72">
        <f>INDEX('5. Registrere Transaksjoner'!$R$8:$R$1006,MATCH('Underlag HB'!A1050,'5. Registrere Transaksjoner'!$B$8:$B$1006))</f>
        <v>0</v>
      </c>
      <c r="D1050" s="307">
        <f>INDEX('5. Registrere Transaksjoner'!$D$8:$D$1006,MATCH('Underlag HB'!A1050,'5. Registrere Transaksjoner'!$B$8:$B$1006))</f>
        <v>0</v>
      </c>
      <c r="E1050" s="72" t="str">
        <f>IFERROR(INDEX(Kontoplan!$E$6:$E$1048576,MATCH(B1050,Kontoplan!$D$6:$D$125,0)),"")</f>
        <v/>
      </c>
      <c r="F1050" s="308">
        <f>INDEX('5. Registrere Transaksjoner'!$E$8:$E$1006,MATCH('Underlag HB'!A1050,'5. Registrere Transaksjoner'!$B$8:$B$1006,0))</f>
        <v>0</v>
      </c>
      <c r="G1050" s="72">
        <f>INDEX('5. Registrere Transaksjoner'!$F$8:$F$1006,MATCH('Underlag HB'!A1050,'5. Registrere Transaksjoner'!$B$8:$B$1006,0))</f>
        <v>0</v>
      </c>
      <c r="H1050" s="309" t="str">
        <f t="shared" si="16"/>
        <v/>
      </c>
      <c r="I1050" s="310">
        <f>INDEX('5. Registrere Transaksjoner'!$H$8:$H$1006,MATCH('Underlag HB'!A1050,'5. Registrere Transaksjoner'!$B$8:$B$1006,0))</f>
        <v>0</v>
      </c>
      <c r="J1050" s="72"/>
      <c r="K1050" s="72"/>
    </row>
    <row r="1051" spans="1:11" x14ac:dyDescent="0.25">
      <c r="A1051" s="116">
        <f>'5. Registrere Transaksjoner'!B58</f>
        <v>51</v>
      </c>
      <c r="B1051" s="72">
        <f>INDEX('5. Registrere Transaksjoner'!$K$8:$K$1006,MATCH('Underlag HB'!A1051,'5. Registrere Transaksjoner'!$B$8:$B$1006))</f>
        <v>0</v>
      </c>
      <c r="C1051" s="72">
        <f>INDEX('5. Registrere Transaksjoner'!$R$8:$R$1006,MATCH('Underlag HB'!A1051,'5. Registrere Transaksjoner'!$B$8:$B$1006))</f>
        <v>0</v>
      </c>
      <c r="D1051" s="307">
        <f>INDEX('5. Registrere Transaksjoner'!$D$8:$D$1006,MATCH('Underlag HB'!A1051,'5. Registrere Transaksjoner'!$B$8:$B$1006))</f>
        <v>0</v>
      </c>
      <c r="E1051" s="72" t="str">
        <f>IFERROR(INDEX(Kontoplan!$E$6:$E$1048576,MATCH(B1051,Kontoplan!$D$6:$D$125,0)),"")</f>
        <v/>
      </c>
      <c r="F1051" s="308">
        <f>INDEX('5. Registrere Transaksjoner'!$E$8:$E$1006,MATCH('Underlag HB'!A1051,'5. Registrere Transaksjoner'!$B$8:$B$1006,0))</f>
        <v>0</v>
      </c>
      <c r="G1051" s="72">
        <f>INDEX('5. Registrere Transaksjoner'!$F$8:$F$1006,MATCH('Underlag HB'!A1051,'5. Registrere Transaksjoner'!$B$8:$B$1006,0))</f>
        <v>0</v>
      </c>
      <c r="H1051" s="309" t="str">
        <f t="shared" si="16"/>
        <v/>
      </c>
      <c r="I1051" s="310">
        <f>INDEX('5. Registrere Transaksjoner'!$H$8:$H$1006,MATCH('Underlag HB'!A1051,'5. Registrere Transaksjoner'!$B$8:$B$1006,0))</f>
        <v>0</v>
      </c>
      <c r="J1051" s="72"/>
      <c r="K1051" s="72"/>
    </row>
    <row r="1052" spans="1:11" x14ac:dyDescent="0.25">
      <c r="A1052" s="116">
        <f>'5. Registrere Transaksjoner'!B59</f>
        <v>52</v>
      </c>
      <c r="B1052" s="72">
        <f>INDEX('5. Registrere Transaksjoner'!$K$8:$K$1006,MATCH('Underlag HB'!A1052,'5. Registrere Transaksjoner'!$B$8:$B$1006))</f>
        <v>0</v>
      </c>
      <c r="C1052" s="72">
        <f>INDEX('5. Registrere Transaksjoner'!$R$8:$R$1006,MATCH('Underlag HB'!A1052,'5. Registrere Transaksjoner'!$B$8:$B$1006))</f>
        <v>0</v>
      </c>
      <c r="D1052" s="307">
        <f>INDEX('5. Registrere Transaksjoner'!$D$8:$D$1006,MATCH('Underlag HB'!A1052,'5. Registrere Transaksjoner'!$B$8:$B$1006))</f>
        <v>0</v>
      </c>
      <c r="E1052" s="72" t="str">
        <f>IFERROR(INDEX(Kontoplan!$E$6:$E$1048576,MATCH(B1052,Kontoplan!$D$6:$D$125,0)),"")</f>
        <v/>
      </c>
      <c r="F1052" s="308">
        <f>INDEX('5. Registrere Transaksjoner'!$E$8:$E$1006,MATCH('Underlag HB'!A1052,'5. Registrere Transaksjoner'!$B$8:$B$1006,0))</f>
        <v>0</v>
      </c>
      <c r="G1052" s="72">
        <f>INDEX('5. Registrere Transaksjoner'!$F$8:$F$1006,MATCH('Underlag HB'!A1052,'5. Registrere Transaksjoner'!$B$8:$B$1006,0))</f>
        <v>0</v>
      </c>
      <c r="H1052" s="309" t="str">
        <f t="shared" si="16"/>
        <v/>
      </c>
      <c r="I1052" s="310">
        <f>INDEX('5. Registrere Transaksjoner'!$H$8:$H$1006,MATCH('Underlag HB'!A1052,'5. Registrere Transaksjoner'!$B$8:$B$1006,0))</f>
        <v>0</v>
      </c>
      <c r="J1052" s="72"/>
      <c r="K1052" s="72"/>
    </row>
    <row r="1053" spans="1:11" x14ac:dyDescent="0.25">
      <c r="A1053" s="116">
        <f>'5. Registrere Transaksjoner'!B60</f>
        <v>53</v>
      </c>
      <c r="B1053" s="72">
        <f>INDEX('5. Registrere Transaksjoner'!$K$8:$K$1006,MATCH('Underlag HB'!A1053,'5. Registrere Transaksjoner'!$B$8:$B$1006))</f>
        <v>0</v>
      </c>
      <c r="C1053" s="72">
        <f>INDEX('5. Registrere Transaksjoner'!$R$8:$R$1006,MATCH('Underlag HB'!A1053,'5. Registrere Transaksjoner'!$B$8:$B$1006))</f>
        <v>0</v>
      </c>
      <c r="D1053" s="307">
        <f>INDEX('5. Registrere Transaksjoner'!$D$8:$D$1006,MATCH('Underlag HB'!A1053,'5. Registrere Transaksjoner'!$B$8:$B$1006))</f>
        <v>0</v>
      </c>
      <c r="E1053" s="72" t="str">
        <f>IFERROR(INDEX(Kontoplan!$E$6:$E$1048576,MATCH(B1053,Kontoplan!$D$6:$D$125,0)),"")</f>
        <v/>
      </c>
      <c r="F1053" s="308">
        <f>INDEX('5. Registrere Transaksjoner'!$E$8:$E$1006,MATCH('Underlag HB'!A1053,'5. Registrere Transaksjoner'!$B$8:$B$1006,0))</f>
        <v>0</v>
      </c>
      <c r="G1053" s="72">
        <f>INDEX('5. Registrere Transaksjoner'!$F$8:$F$1006,MATCH('Underlag HB'!A1053,'5. Registrere Transaksjoner'!$B$8:$B$1006,0))</f>
        <v>0</v>
      </c>
      <c r="H1053" s="309" t="str">
        <f t="shared" si="16"/>
        <v/>
      </c>
      <c r="I1053" s="310">
        <f>INDEX('5. Registrere Transaksjoner'!$H$8:$H$1006,MATCH('Underlag HB'!A1053,'5. Registrere Transaksjoner'!$B$8:$B$1006,0))</f>
        <v>0</v>
      </c>
      <c r="J1053" s="72"/>
      <c r="K1053" s="72"/>
    </row>
    <row r="1054" spans="1:11" x14ac:dyDescent="0.25">
      <c r="A1054" s="116">
        <f>'5. Registrere Transaksjoner'!B61</f>
        <v>54</v>
      </c>
      <c r="B1054" s="72">
        <f>INDEX('5. Registrere Transaksjoner'!$K$8:$K$1006,MATCH('Underlag HB'!A1054,'5. Registrere Transaksjoner'!$B$8:$B$1006))</f>
        <v>0</v>
      </c>
      <c r="C1054" s="72">
        <f>INDEX('5. Registrere Transaksjoner'!$R$8:$R$1006,MATCH('Underlag HB'!A1054,'5. Registrere Transaksjoner'!$B$8:$B$1006))</f>
        <v>0</v>
      </c>
      <c r="D1054" s="307">
        <f>INDEX('5. Registrere Transaksjoner'!$D$8:$D$1006,MATCH('Underlag HB'!A1054,'5. Registrere Transaksjoner'!$B$8:$B$1006))</f>
        <v>0</v>
      </c>
      <c r="E1054" s="72" t="str">
        <f>IFERROR(INDEX(Kontoplan!$E$6:$E$1048576,MATCH(B1054,Kontoplan!$D$6:$D$125,0)),"")</f>
        <v/>
      </c>
      <c r="F1054" s="308">
        <f>INDEX('5. Registrere Transaksjoner'!$E$8:$E$1006,MATCH('Underlag HB'!A1054,'5. Registrere Transaksjoner'!$B$8:$B$1006,0))</f>
        <v>0</v>
      </c>
      <c r="G1054" s="72">
        <f>INDEX('5. Registrere Transaksjoner'!$F$8:$F$1006,MATCH('Underlag HB'!A1054,'5. Registrere Transaksjoner'!$B$8:$B$1006,0))</f>
        <v>0</v>
      </c>
      <c r="H1054" s="309" t="str">
        <f t="shared" si="16"/>
        <v/>
      </c>
      <c r="I1054" s="310">
        <f>INDEX('5. Registrere Transaksjoner'!$H$8:$H$1006,MATCH('Underlag HB'!A1054,'5. Registrere Transaksjoner'!$B$8:$B$1006,0))</f>
        <v>0</v>
      </c>
      <c r="J1054" s="72"/>
      <c r="K1054" s="72"/>
    </row>
    <row r="1055" spans="1:11" x14ac:dyDescent="0.25">
      <c r="A1055" s="116">
        <f>'5. Registrere Transaksjoner'!B62</f>
        <v>55</v>
      </c>
      <c r="B1055" s="72">
        <f>INDEX('5. Registrere Transaksjoner'!$K$8:$K$1006,MATCH('Underlag HB'!A1055,'5. Registrere Transaksjoner'!$B$8:$B$1006))</f>
        <v>0</v>
      </c>
      <c r="C1055" s="72">
        <f>INDEX('5. Registrere Transaksjoner'!$R$8:$R$1006,MATCH('Underlag HB'!A1055,'5. Registrere Transaksjoner'!$B$8:$B$1006))</f>
        <v>0</v>
      </c>
      <c r="D1055" s="307">
        <f>INDEX('5. Registrere Transaksjoner'!$D$8:$D$1006,MATCH('Underlag HB'!A1055,'5. Registrere Transaksjoner'!$B$8:$B$1006))</f>
        <v>0</v>
      </c>
      <c r="E1055" s="72" t="str">
        <f>IFERROR(INDEX(Kontoplan!$E$6:$E$1048576,MATCH(B1055,Kontoplan!$D$6:$D$125,0)),"")</f>
        <v/>
      </c>
      <c r="F1055" s="308">
        <f>INDEX('5. Registrere Transaksjoner'!$E$8:$E$1006,MATCH('Underlag HB'!A1055,'5. Registrere Transaksjoner'!$B$8:$B$1006,0))</f>
        <v>0</v>
      </c>
      <c r="G1055" s="72">
        <f>INDEX('5. Registrere Transaksjoner'!$F$8:$F$1006,MATCH('Underlag HB'!A1055,'5. Registrere Transaksjoner'!$B$8:$B$1006,0))</f>
        <v>0</v>
      </c>
      <c r="H1055" s="309" t="str">
        <f t="shared" si="16"/>
        <v/>
      </c>
      <c r="I1055" s="310">
        <f>INDEX('5. Registrere Transaksjoner'!$H$8:$H$1006,MATCH('Underlag HB'!A1055,'5. Registrere Transaksjoner'!$B$8:$B$1006,0))</f>
        <v>0</v>
      </c>
      <c r="J1055" s="72"/>
      <c r="K1055" s="72"/>
    </row>
    <row r="1056" spans="1:11" x14ac:dyDescent="0.25">
      <c r="A1056" s="116">
        <f>'5. Registrere Transaksjoner'!B63</f>
        <v>56</v>
      </c>
      <c r="B1056" s="72">
        <f>INDEX('5. Registrere Transaksjoner'!$K$8:$K$1006,MATCH('Underlag HB'!A1056,'5. Registrere Transaksjoner'!$B$8:$B$1006))</f>
        <v>0</v>
      </c>
      <c r="C1056" s="72">
        <f>INDEX('5. Registrere Transaksjoner'!$R$8:$R$1006,MATCH('Underlag HB'!A1056,'5. Registrere Transaksjoner'!$B$8:$B$1006))</f>
        <v>0</v>
      </c>
      <c r="D1056" s="307">
        <f>INDEX('5. Registrere Transaksjoner'!$D$8:$D$1006,MATCH('Underlag HB'!A1056,'5. Registrere Transaksjoner'!$B$8:$B$1006))</f>
        <v>0</v>
      </c>
      <c r="E1056" s="72" t="str">
        <f>IFERROR(INDEX(Kontoplan!$E$6:$E$1048576,MATCH(B1056,Kontoplan!$D$6:$D$125,0)),"")</f>
        <v/>
      </c>
      <c r="F1056" s="308">
        <f>INDEX('5. Registrere Transaksjoner'!$E$8:$E$1006,MATCH('Underlag HB'!A1056,'5. Registrere Transaksjoner'!$B$8:$B$1006,0))</f>
        <v>0</v>
      </c>
      <c r="G1056" s="72">
        <f>INDEX('5. Registrere Transaksjoner'!$F$8:$F$1006,MATCH('Underlag HB'!A1056,'5. Registrere Transaksjoner'!$B$8:$B$1006,0))</f>
        <v>0</v>
      </c>
      <c r="H1056" s="309" t="str">
        <f t="shared" si="16"/>
        <v/>
      </c>
      <c r="I1056" s="310">
        <f>INDEX('5. Registrere Transaksjoner'!$H$8:$H$1006,MATCH('Underlag HB'!A1056,'5. Registrere Transaksjoner'!$B$8:$B$1006,0))</f>
        <v>0</v>
      </c>
      <c r="J1056" s="72"/>
      <c r="K1056" s="72"/>
    </row>
    <row r="1057" spans="1:11" x14ac:dyDescent="0.25">
      <c r="A1057" s="116">
        <f>'5. Registrere Transaksjoner'!B64</f>
        <v>57</v>
      </c>
      <c r="B1057" s="72">
        <f>INDEX('5. Registrere Transaksjoner'!$K$8:$K$1006,MATCH('Underlag HB'!A1057,'5. Registrere Transaksjoner'!$B$8:$B$1006))</f>
        <v>0</v>
      </c>
      <c r="C1057" s="72">
        <f>INDEX('5. Registrere Transaksjoner'!$R$8:$R$1006,MATCH('Underlag HB'!A1057,'5. Registrere Transaksjoner'!$B$8:$B$1006))</f>
        <v>0</v>
      </c>
      <c r="D1057" s="307">
        <f>INDEX('5. Registrere Transaksjoner'!$D$8:$D$1006,MATCH('Underlag HB'!A1057,'5. Registrere Transaksjoner'!$B$8:$B$1006))</f>
        <v>0</v>
      </c>
      <c r="E1057" s="72" t="str">
        <f>IFERROR(INDEX(Kontoplan!$E$6:$E$1048576,MATCH(B1057,Kontoplan!$D$6:$D$125,0)),"")</f>
        <v/>
      </c>
      <c r="F1057" s="308">
        <f>INDEX('5. Registrere Transaksjoner'!$E$8:$E$1006,MATCH('Underlag HB'!A1057,'5. Registrere Transaksjoner'!$B$8:$B$1006,0))</f>
        <v>0</v>
      </c>
      <c r="G1057" s="72">
        <f>INDEX('5. Registrere Transaksjoner'!$F$8:$F$1006,MATCH('Underlag HB'!A1057,'5. Registrere Transaksjoner'!$B$8:$B$1006,0))</f>
        <v>0</v>
      </c>
      <c r="H1057" s="309" t="str">
        <f t="shared" si="16"/>
        <v/>
      </c>
      <c r="I1057" s="310">
        <f>INDEX('5. Registrere Transaksjoner'!$H$8:$H$1006,MATCH('Underlag HB'!A1057,'5. Registrere Transaksjoner'!$B$8:$B$1006,0))</f>
        <v>0</v>
      </c>
      <c r="J1057" s="72"/>
      <c r="K1057" s="72"/>
    </row>
    <row r="1058" spans="1:11" x14ac:dyDescent="0.25">
      <c r="A1058" s="116">
        <f>'5. Registrere Transaksjoner'!B65</f>
        <v>58</v>
      </c>
      <c r="B1058" s="72">
        <f>INDEX('5. Registrere Transaksjoner'!$K$8:$K$1006,MATCH('Underlag HB'!A1058,'5. Registrere Transaksjoner'!$B$8:$B$1006))</f>
        <v>0</v>
      </c>
      <c r="C1058" s="72">
        <f>INDEX('5. Registrere Transaksjoner'!$R$8:$R$1006,MATCH('Underlag HB'!A1058,'5. Registrere Transaksjoner'!$B$8:$B$1006))</f>
        <v>0</v>
      </c>
      <c r="D1058" s="307">
        <f>INDEX('5. Registrere Transaksjoner'!$D$8:$D$1006,MATCH('Underlag HB'!A1058,'5. Registrere Transaksjoner'!$B$8:$B$1006))</f>
        <v>0</v>
      </c>
      <c r="E1058" s="72" t="str">
        <f>IFERROR(INDEX(Kontoplan!$E$6:$E$1048576,MATCH(B1058,Kontoplan!$D$6:$D$125,0)),"")</f>
        <v/>
      </c>
      <c r="F1058" s="308">
        <f>INDEX('5. Registrere Transaksjoner'!$E$8:$E$1006,MATCH('Underlag HB'!A1058,'5. Registrere Transaksjoner'!$B$8:$B$1006,0))</f>
        <v>0</v>
      </c>
      <c r="G1058" s="72">
        <f>INDEX('5. Registrere Transaksjoner'!$F$8:$F$1006,MATCH('Underlag HB'!A1058,'5. Registrere Transaksjoner'!$B$8:$B$1006,0))</f>
        <v>0</v>
      </c>
      <c r="H1058" s="309" t="str">
        <f t="shared" si="16"/>
        <v/>
      </c>
      <c r="I1058" s="310">
        <f>INDEX('5. Registrere Transaksjoner'!$H$8:$H$1006,MATCH('Underlag HB'!A1058,'5. Registrere Transaksjoner'!$B$8:$B$1006,0))</f>
        <v>0</v>
      </c>
      <c r="J1058" s="72"/>
      <c r="K1058" s="72"/>
    </row>
    <row r="1059" spans="1:11" x14ac:dyDescent="0.25">
      <c r="A1059" s="116">
        <f>'5. Registrere Transaksjoner'!B66</f>
        <v>59</v>
      </c>
      <c r="B1059" s="72">
        <f>INDEX('5. Registrere Transaksjoner'!$K$8:$K$1006,MATCH('Underlag HB'!A1059,'5. Registrere Transaksjoner'!$B$8:$B$1006))</f>
        <v>0</v>
      </c>
      <c r="C1059" s="72">
        <f>INDEX('5. Registrere Transaksjoner'!$R$8:$R$1006,MATCH('Underlag HB'!A1059,'5. Registrere Transaksjoner'!$B$8:$B$1006))</f>
        <v>0</v>
      </c>
      <c r="D1059" s="307">
        <f>INDEX('5. Registrere Transaksjoner'!$D$8:$D$1006,MATCH('Underlag HB'!A1059,'5. Registrere Transaksjoner'!$B$8:$B$1006))</f>
        <v>0</v>
      </c>
      <c r="E1059" s="72" t="str">
        <f>IFERROR(INDEX(Kontoplan!$E$6:$E$1048576,MATCH(B1059,Kontoplan!$D$6:$D$125,0)),"")</f>
        <v/>
      </c>
      <c r="F1059" s="308">
        <f>INDEX('5. Registrere Transaksjoner'!$E$8:$E$1006,MATCH('Underlag HB'!A1059,'5. Registrere Transaksjoner'!$B$8:$B$1006,0))</f>
        <v>0</v>
      </c>
      <c r="G1059" s="72">
        <f>INDEX('5. Registrere Transaksjoner'!$F$8:$F$1006,MATCH('Underlag HB'!A1059,'5. Registrere Transaksjoner'!$B$8:$B$1006,0))</f>
        <v>0</v>
      </c>
      <c r="H1059" s="309" t="str">
        <f t="shared" si="16"/>
        <v/>
      </c>
      <c r="I1059" s="310">
        <f>INDEX('5. Registrere Transaksjoner'!$H$8:$H$1006,MATCH('Underlag HB'!A1059,'5. Registrere Transaksjoner'!$B$8:$B$1006,0))</f>
        <v>0</v>
      </c>
      <c r="J1059" s="72"/>
      <c r="K1059" s="72"/>
    </row>
    <row r="1060" spans="1:11" x14ac:dyDescent="0.25">
      <c r="A1060" s="116">
        <f>'5. Registrere Transaksjoner'!B67</f>
        <v>60</v>
      </c>
      <c r="B1060" s="72">
        <f>INDEX('5. Registrere Transaksjoner'!$K$8:$K$1006,MATCH('Underlag HB'!A1060,'5. Registrere Transaksjoner'!$B$8:$B$1006))</f>
        <v>0</v>
      </c>
      <c r="C1060" s="72">
        <f>INDEX('5. Registrere Transaksjoner'!$R$8:$R$1006,MATCH('Underlag HB'!A1060,'5. Registrere Transaksjoner'!$B$8:$B$1006))</f>
        <v>0</v>
      </c>
      <c r="D1060" s="307">
        <f>INDEX('5. Registrere Transaksjoner'!$D$8:$D$1006,MATCH('Underlag HB'!A1060,'5. Registrere Transaksjoner'!$B$8:$B$1006))</f>
        <v>0</v>
      </c>
      <c r="E1060" s="72" t="str">
        <f>IFERROR(INDEX(Kontoplan!$E$6:$E$1048576,MATCH(B1060,Kontoplan!$D$6:$D$125,0)),"")</f>
        <v/>
      </c>
      <c r="F1060" s="308">
        <f>INDEX('5. Registrere Transaksjoner'!$E$8:$E$1006,MATCH('Underlag HB'!A1060,'5. Registrere Transaksjoner'!$B$8:$B$1006,0))</f>
        <v>0</v>
      </c>
      <c r="G1060" s="72">
        <f>INDEX('5. Registrere Transaksjoner'!$F$8:$F$1006,MATCH('Underlag HB'!A1060,'5. Registrere Transaksjoner'!$B$8:$B$1006,0))</f>
        <v>0</v>
      </c>
      <c r="H1060" s="309" t="str">
        <f t="shared" si="16"/>
        <v/>
      </c>
      <c r="I1060" s="310">
        <f>INDEX('5. Registrere Transaksjoner'!$H$8:$H$1006,MATCH('Underlag HB'!A1060,'5. Registrere Transaksjoner'!$B$8:$B$1006,0))</f>
        <v>0</v>
      </c>
      <c r="J1060" s="72"/>
      <c r="K1060" s="72"/>
    </row>
    <row r="1061" spans="1:11" x14ac:dyDescent="0.25">
      <c r="A1061" s="116">
        <f>'5. Registrere Transaksjoner'!B68</f>
        <v>61</v>
      </c>
      <c r="B1061" s="72">
        <f>INDEX('5. Registrere Transaksjoner'!$K$8:$K$1006,MATCH('Underlag HB'!A1061,'5. Registrere Transaksjoner'!$B$8:$B$1006))</f>
        <v>0</v>
      </c>
      <c r="C1061" s="72">
        <f>INDEX('5. Registrere Transaksjoner'!$R$8:$R$1006,MATCH('Underlag HB'!A1061,'5. Registrere Transaksjoner'!$B$8:$B$1006))</f>
        <v>0</v>
      </c>
      <c r="D1061" s="307">
        <f>INDEX('5. Registrere Transaksjoner'!$D$8:$D$1006,MATCH('Underlag HB'!A1061,'5. Registrere Transaksjoner'!$B$8:$B$1006))</f>
        <v>0</v>
      </c>
      <c r="E1061" s="72" t="str">
        <f>IFERROR(INDEX(Kontoplan!$E$6:$E$1048576,MATCH(B1061,Kontoplan!$D$6:$D$125,0)),"")</f>
        <v/>
      </c>
      <c r="F1061" s="308">
        <f>INDEX('5. Registrere Transaksjoner'!$E$8:$E$1006,MATCH('Underlag HB'!A1061,'5. Registrere Transaksjoner'!$B$8:$B$1006,0))</f>
        <v>0</v>
      </c>
      <c r="G1061" s="72">
        <f>INDEX('5. Registrere Transaksjoner'!$F$8:$F$1006,MATCH('Underlag HB'!A1061,'5. Registrere Transaksjoner'!$B$8:$B$1006,0))</f>
        <v>0</v>
      </c>
      <c r="H1061" s="309" t="str">
        <f t="shared" si="16"/>
        <v/>
      </c>
      <c r="I1061" s="310">
        <f>INDEX('5. Registrere Transaksjoner'!$H$8:$H$1006,MATCH('Underlag HB'!A1061,'5. Registrere Transaksjoner'!$B$8:$B$1006,0))</f>
        <v>0</v>
      </c>
      <c r="J1061" s="72"/>
      <c r="K1061" s="72"/>
    </row>
    <row r="1062" spans="1:11" x14ac:dyDescent="0.25">
      <c r="A1062" s="116">
        <f>'5. Registrere Transaksjoner'!B69</f>
        <v>62</v>
      </c>
      <c r="B1062" s="72">
        <f>INDEX('5. Registrere Transaksjoner'!$K$8:$K$1006,MATCH('Underlag HB'!A1062,'5. Registrere Transaksjoner'!$B$8:$B$1006))</f>
        <v>0</v>
      </c>
      <c r="C1062" s="72">
        <f>INDEX('5. Registrere Transaksjoner'!$R$8:$R$1006,MATCH('Underlag HB'!A1062,'5. Registrere Transaksjoner'!$B$8:$B$1006))</f>
        <v>0</v>
      </c>
      <c r="D1062" s="307">
        <f>INDEX('5. Registrere Transaksjoner'!$D$8:$D$1006,MATCH('Underlag HB'!A1062,'5. Registrere Transaksjoner'!$B$8:$B$1006))</f>
        <v>0</v>
      </c>
      <c r="E1062" s="72" t="str">
        <f>IFERROR(INDEX(Kontoplan!$E$6:$E$1048576,MATCH(B1062,Kontoplan!$D$6:$D$125,0)),"")</f>
        <v/>
      </c>
      <c r="F1062" s="308">
        <f>INDEX('5. Registrere Transaksjoner'!$E$8:$E$1006,MATCH('Underlag HB'!A1062,'5. Registrere Transaksjoner'!$B$8:$B$1006,0))</f>
        <v>0</v>
      </c>
      <c r="G1062" s="72">
        <f>INDEX('5. Registrere Transaksjoner'!$F$8:$F$1006,MATCH('Underlag HB'!A1062,'5. Registrere Transaksjoner'!$B$8:$B$1006,0))</f>
        <v>0</v>
      </c>
      <c r="H1062" s="309" t="str">
        <f t="shared" si="16"/>
        <v/>
      </c>
      <c r="I1062" s="310">
        <f>INDEX('5. Registrere Transaksjoner'!$H$8:$H$1006,MATCH('Underlag HB'!A1062,'5. Registrere Transaksjoner'!$B$8:$B$1006,0))</f>
        <v>0</v>
      </c>
      <c r="J1062" s="72"/>
      <c r="K1062" s="72"/>
    </row>
    <row r="1063" spans="1:11" x14ac:dyDescent="0.25">
      <c r="A1063" s="116">
        <f>'5. Registrere Transaksjoner'!B70</f>
        <v>63</v>
      </c>
      <c r="B1063" s="72">
        <f>INDEX('5. Registrere Transaksjoner'!$K$8:$K$1006,MATCH('Underlag HB'!A1063,'5. Registrere Transaksjoner'!$B$8:$B$1006))</f>
        <v>0</v>
      </c>
      <c r="C1063" s="72">
        <f>INDEX('5. Registrere Transaksjoner'!$R$8:$R$1006,MATCH('Underlag HB'!A1063,'5. Registrere Transaksjoner'!$B$8:$B$1006))</f>
        <v>0</v>
      </c>
      <c r="D1063" s="307">
        <f>INDEX('5. Registrere Transaksjoner'!$D$8:$D$1006,MATCH('Underlag HB'!A1063,'5. Registrere Transaksjoner'!$B$8:$B$1006))</f>
        <v>0</v>
      </c>
      <c r="E1063" s="72" t="str">
        <f>IFERROR(INDEX(Kontoplan!$E$6:$E$1048576,MATCH(B1063,Kontoplan!$D$6:$D$125,0)),"")</f>
        <v/>
      </c>
      <c r="F1063" s="308">
        <f>INDEX('5. Registrere Transaksjoner'!$E$8:$E$1006,MATCH('Underlag HB'!A1063,'5. Registrere Transaksjoner'!$B$8:$B$1006,0))</f>
        <v>0</v>
      </c>
      <c r="G1063" s="72">
        <f>INDEX('5. Registrere Transaksjoner'!$F$8:$F$1006,MATCH('Underlag HB'!A1063,'5. Registrere Transaksjoner'!$B$8:$B$1006,0))</f>
        <v>0</v>
      </c>
      <c r="H1063" s="309" t="str">
        <f t="shared" si="16"/>
        <v/>
      </c>
      <c r="I1063" s="310">
        <f>INDEX('5. Registrere Transaksjoner'!$H$8:$H$1006,MATCH('Underlag HB'!A1063,'5. Registrere Transaksjoner'!$B$8:$B$1006,0))</f>
        <v>0</v>
      </c>
      <c r="J1063" s="72"/>
      <c r="K1063" s="72"/>
    </row>
    <row r="1064" spans="1:11" x14ac:dyDescent="0.25">
      <c r="A1064" s="116">
        <f>'5. Registrere Transaksjoner'!B71</f>
        <v>64</v>
      </c>
      <c r="B1064" s="72">
        <f>INDEX('5. Registrere Transaksjoner'!$K$8:$K$1006,MATCH('Underlag HB'!A1064,'5. Registrere Transaksjoner'!$B$8:$B$1006))</f>
        <v>0</v>
      </c>
      <c r="C1064" s="72">
        <f>INDEX('5. Registrere Transaksjoner'!$R$8:$R$1006,MATCH('Underlag HB'!A1064,'5. Registrere Transaksjoner'!$B$8:$B$1006))</f>
        <v>0</v>
      </c>
      <c r="D1064" s="307">
        <f>INDEX('5. Registrere Transaksjoner'!$D$8:$D$1006,MATCH('Underlag HB'!A1064,'5. Registrere Transaksjoner'!$B$8:$B$1006))</f>
        <v>0</v>
      </c>
      <c r="E1064" s="72" t="str">
        <f>IFERROR(INDEX(Kontoplan!$E$6:$E$1048576,MATCH(B1064,Kontoplan!$D$6:$D$125,0)),"")</f>
        <v/>
      </c>
      <c r="F1064" s="308">
        <f>INDEX('5. Registrere Transaksjoner'!$E$8:$E$1006,MATCH('Underlag HB'!A1064,'5. Registrere Transaksjoner'!$B$8:$B$1006,0))</f>
        <v>0</v>
      </c>
      <c r="G1064" s="72">
        <f>INDEX('5. Registrere Transaksjoner'!$F$8:$F$1006,MATCH('Underlag HB'!A1064,'5. Registrere Transaksjoner'!$B$8:$B$1006,0))</f>
        <v>0</v>
      </c>
      <c r="H1064" s="309" t="str">
        <f t="shared" si="16"/>
        <v/>
      </c>
      <c r="I1064" s="310">
        <f>INDEX('5. Registrere Transaksjoner'!$H$8:$H$1006,MATCH('Underlag HB'!A1064,'5. Registrere Transaksjoner'!$B$8:$B$1006,0))</f>
        <v>0</v>
      </c>
      <c r="J1064" s="72"/>
      <c r="K1064" s="72"/>
    </row>
    <row r="1065" spans="1:11" x14ac:dyDescent="0.25">
      <c r="A1065" s="116">
        <f>'5. Registrere Transaksjoner'!B72</f>
        <v>65</v>
      </c>
      <c r="B1065" s="72">
        <f>INDEX('5. Registrere Transaksjoner'!$K$8:$K$1006,MATCH('Underlag HB'!A1065,'5. Registrere Transaksjoner'!$B$8:$B$1006))</f>
        <v>0</v>
      </c>
      <c r="C1065" s="72">
        <f>INDEX('5. Registrere Transaksjoner'!$R$8:$R$1006,MATCH('Underlag HB'!A1065,'5. Registrere Transaksjoner'!$B$8:$B$1006))</f>
        <v>0</v>
      </c>
      <c r="D1065" s="307">
        <f>INDEX('5. Registrere Transaksjoner'!$D$8:$D$1006,MATCH('Underlag HB'!A1065,'5. Registrere Transaksjoner'!$B$8:$B$1006))</f>
        <v>0</v>
      </c>
      <c r="E1065" s="72" t="str">
        <f>IFERROR(INDEX(Kontoplan!$E$6:$E$1048576,MATCH(B1065,Kontoplan!$D$6:$D$125,0)),"")</f>
        <v/>
      </c>
      <c r="F1065" s="308">
        <f>INDEX('5. Registrere Transaksjoner'!$E$8:$E$1006,MATCH('Underlag HB'!A1065,'5. Registrere Transaksjoner'!$B$8:$B$1006,0))</f>
        <v>0</v>
      </c>
      <c r="G1065" s="72">
        <f>INDEX('5. Registrere Transaksjoner'!$F$8:$F$1006,MATCH('Underlag HB'!A1065,'5. Registrere Transaksjoner'!$B$8:$B$1006,0))</f>
        <v>0</v>
      </c>
      <c r="H1065" s="309" t="str">
        <f t="shared" si="16"/>
        <v/>
      </c>
      <c r="I1065" s="310">
        <f>INDEX('5. Registrere Transaksjoner'!$H$8:$H$1006,MATCH('Underlag HB'!A1065,'5. Registrere Transaksjoner'!$B$8:$B$1006,0))</f>
        <v>0</v>
      </c>
      <c r="J1065" s="72"/>
      <c r="K1065" s="72"/>
    </row>
    <row r="1066" spans="1:11" x14ac:dyDescent="0.25">
      <c r="A1066" s="116">
        <f>'5. Registrere Transaksjoner'!B73</f>
        <v>66</v>
      </c>
      <c r="B1066" s="72">
        <f>INDEX('5. Registrere Transaksjoner'!$K$8:$K$1006,MATCH('Underlag HB'!A1066,'5. Registrere Transaksjoner'!$B$8:$B$1006))</f>
        <v>0</v>
      </c>
      <c r="C1066" s="72">
        <f>INDEX('5. Registrere Transaksjoner'!$R$8:$R$1006,MATCH('Underlag HB'!A1066,'5. Registrere Transaksjoner'!$B$8:$B$1006))</f>
        <v>0</v>
      </c>
      <c r="D1066" s="307">
        <f>INDEX('5. Registrere Transaksjoner'!$D$8:$D$1006,MATCH('Underlag HB'!A1066,'5. Registrere Transaksjoner'!$B$8:$B$1006))</f>
        <v>0</v>
      </c>
      <c r="E1066" s="72" t="str">
        <f>IFERROR(INDEX(Kontoplan!$E$6:$E$1048576,MATCH(B1066,Kontoplan!$D$6:$D$125,0)),"")</f>
        <v/>
      </c>
      <c r="F1066" s="308">
        <f>INDEX('5. Registrere Transaksjoner'!$E$8:$E$1006,MATCH('Underlag HB'!A1066,'5. Registrere Transaksjoner'!$B$8:$B$1006,0))</f>
        <v>0</v>
      </c>
      <c r="G1066" s="72">
        <f>INDEX('5. Registrere Transaksjoner'!$F$8:$F$1006,MATCH('Underlag HB'!A1066,'5. Registrere Transaksjoner'!$B$8:$B$1006,0))</f>
        <v>0</v>
      </c>
      <c r="H1066" s="309" t="str">
        <f t="shared" si="16"/>
        <v/>
      </c>
      <c r="I1066" s="310">
        <f>INDEX('5. Registrere Transaksjoner'!$H$8:$H$1006,MATCH('Underlag HB'!A1066,'5. Registrere Transaksjoner'!$B$8:$B$1006,0))</f>
        <v>0</v>
      </c>
      <c r="J1066" s="72"/>
      <c r="K1066" s="72"/>
    </row>
    <row r="1067" spans="1:11" x14ac:dyDescent="0.25">
      <c r="A1067" s="116">
        <f>'5. Registrere Transaksjoner'!B74</f>
        <v>67</v>
      </c>
      <c r="B1067" s="72">
        <f>INDEX('5. Registrere Transaksjoner'!$K$8:$K$1006,MATCH('Underlag HB'!A1067,'5. Registrere Transaksjoner'!$B$8:$B$1006))</f>
        <v>0</v>
      </c>
      <c r="C1067" s="72">
        <f>INDEX('5. Registrere Transaksjoner'!$R$8:$R$1006,MATCH('Underlag HB'!A1067,'5. Registrere Transaksjoner'!$B$8:$B$1006))</f>
        <v>0</v>
      </c>
      <c r="D1067" s="307">
        <f>INDEX('5. Registrere Transaksjoner'!$D$8:$D$1006,MATCH('Underlag HB'!A1067,'5. Registrere Transaksjoner'!$B$8:$B$1006))</f>
        <v>0</v>
      </c>
      <c r="E1067" s="72" t="str">
        <f>IFERROR(INDEX(Kontoplan!$E$6:$E$1048576,MATCH(B1067,Kontoplan!$D$6:$D$125,0)),"")</f>
        <v/>
      </c>
      <c r="F1067" s="308">
        <f>INDEX('5. Registrere Transaksjoner'!$E$8:$E$1006,MATCH('Underlag HB'!A1067,'5. Registrere Transaksjoner'!$B$8:$B$1006,0))</f>
        <v>0</v>
      </c>
      <c r="G1067" s="72">
        <f>INDEX('5. Registrere Transaksjoner'!$F$8:$F$1006,MATCH('Underlag HB'!A1067,'5. Registrere Transaksjoner'!$B$8:$B$1006,0))</f>
        <v>0</v>
      </c>
      <c r="H1067" s="309" t="str">
        <f t="shared" si="16"/>
        <v/>
      </c>
      <c r="I1067" s="310">
        <f>INDEX('5. Registrere Transaksjoner'!$H$8:$H$1006,MATCH('Underlag HB'!A1067,'5. Registrere Transaksjoner'!$B$8:$B$1006,0))</f>
        <v>0</v>
      </c>
      <c r="J1067" s="72"/>
      <c r="K1067" s="72"/>
    </row>
    <row r="1068" spans="1:11" x14ac:dyDescent="0.25">
      <c r="A1068" s="116">
        <f>'5. Registrere Transaksjoner'!B75</f>
        <v>68</v>
      </c>
      <c r="B1068" s="72">
        <f>INDEX('5. Registrere Transaksjoner'!$K$8:$K$1006,MATCH('Underlag HB'!A1068,'5. Registrere Transaksjoner'!$B$8:$B$1006))</f>
        <v>0</v>
      </c>
      <c r="C1068" s="72">
        <f>INDEX('5. Registrere Transaksjoner'!$R$8:$R$1006,MATCH('Underlag HB'!A1068,'5. Registrere Transaksjoner'!$B$8:$B$1006))</f>
        <v>0</v>
      </c>
      <c r="D1068" s="307">
        <f>INDEX('5. Registrere Transaksjoner'!$D$8:$D$1006,MATCH('Underlag HB'!A1068,'5. Registrere Transaksjoner'!$B$8:$B$1006))</f>
        <v>0</v>
      </c>
      <c r="E1068" s="72" t="str">
        <f>IFERROR(INDEX(Kontoplan!$E$6:$E$1048576,MATCH(B1068,Kontoplan!$D$6:$D$125,0)),"")</f>
        <v/>
      </c>
      <c r="F1068" s="308">
        <f>INDEX('5. Registrere Transaksjoner'!$E$8:$E$1006,MATCH('Underlag HB'!A1068,'5. Registrere Transaksjoner'!$B$8:$B$1006,0))</f>
        <v>0</v>
      </c>
      <c r="G1068" s="72">
        <f>INDEX('5. Registrere Transaksjoner'!$F$8:$F$1006,MATCH('Underlag HB'!A1068,'5. Registrere Transaksjoner'!$B$8:$B$1006,0))</f>
        <v>0</v>
      </c>
      <c r="H1068" s="309" t="str">
        <f t="shared" si="16"/>
        <v/>
      </c>
      <c r="I1068" s="310">
        <f>INDEX('5. Registrere Transaksjoner'!$H$8:$H$1006,MATCH('Underlag HB'!A1068,'5. Registrere Transaksjoner'!$B$8:$B$1006,0))</f>
        <v>0</v>
      </c>
      <c r="J1068" s="72"/>
      <c r="K1068" s="72"/>
    </row>
    <row r="1069" spans="1:11" x14ac:dyDescent="0.25">
      <c r="A1069" s="116">
        <f>'5. Registrere Transaksjoner'!B76</f>
        <v>69</v>
      </c>
      <c r="B1069" s="72">
        <f>INDEX('5. Registrere Transaksjoner'!$K$8:$K$1006,MATCH('Underlag HB'!A1069,'5. Registrere Transaksjoner'!$B$8:$B$1006))</f>
        <v>0</v>
      </c>
      <c r="C1069" s="72">
        <f>INDEX('5. Registrere Transaksjoner'!$R$8:$R$1006,MATCH('Underlag HB'!A1069,'5. Registrere Transaksjoner'!$B$8:$B$1006))</f>
        <v>0</v>
      </c>
      <c r="D1069" s="307">
        <f>INDEX('5. Registrere Transaksjoner'!$D$8:$D$1006,MATCH('Underlag HB'!A1069,'5. Registrere Transaksjoner'!$B$8:$B$1006))</f>
        <v>0</v>
      </c>
      <c r="E1069" s="72" t="str">
        <f>IFERROR(INDEX(Kontoplan!$E$6:$E$1048576,MATCH(B1069,Kontoplan!$D$6:$D$125,0)),"")</f>
        <v/>
      </c>
      <c r="F1069" s="308">
        <f>INDEX('5. Registrere Transaksjoner'!$E$8:$E$1006,MATCH('Underlag HB'!A1069,'5. Registrere Transaksjoner'!$B$8:$B$1006,0))</f>
        <v>0</v>
      </c>
      <c r="G1069" s="72">
        <f>INDEX('5. Registrere Transaksjoner'!$F$8:$F$1006,MATCH('Underlag HB'!A1069,'5. Registrere Transaksjoner'!$B$8:$B$1006,0))</f>
        <v>0</v>
      </c>
      <c r="H1069" s="309" t="str">
        <f t="shared" si="16"/>
        <v/>
      </c>
      <c r="I1069" s="310">
        <f>INDEX('5. Registrere Transaksjoner'!$H$8:$H$1006,MATCH('Underlag HB'!A1069,'5. Registrere Transaksjoner'!$B$8:$B$1006,0))</f>
        <v>0</v>
      </c>
      <c r="J1069" s="72"/>
      <c r="K1069" s="72"/>
    </row>
    <row r="1070" spans="1:11" x14ac:dyDescent="0.25">
      <c r="A1070" s="116">
        <f>'5. Registrere Transaksjoner'!B77</f>
        <v>70</v>
      </c>
      <c r="B1070" s="72">
        <f>INDEX('5. Registrere Transaksjoner'!$K$8:$K$1006,MATCH('Underlag HB'!A1070,'5. Registrere Transaksjoner'!$B$8:$B$1006))</f>
        <v>0</v>
      </c>
      <c r="C1070" s="72">
        <f>INDEX('5. Registrere Transaksjoner'!$R$8:$R$1006,MATCH('Underlag HB'!A1070,'5. Registrere Transaksjoner'!$B$8:$B$1006))</f>
        <v>0</v>
      </c>
      <c r="D1070" s="307">
        <f>INDEX('5. Registrere Transaksjoner'!$D$8:$D$1006,MATCH('Underlag HB'!A1070,'5. Registrere Transaksjoner'!$B$8:$B$1006))</f>
        <v>0</v>
      </c>
      <c r="E1070" s="72" t="str">
        <f>IFERROR(INDEX(Kontoplan!$E$6:$E$1048576,MATCH(B1070,Kontoplan!$D$6:$D$125,0)),"")</f>
        <v/>
      </c>
      <c r="F1070" s="308">
        <f>INDEX('5. Registrere Transaksjoner'!$E$8:$E$1006,MATCH('Underlag HB'!A1070,'5. Registrere Transaksjoner'!$B$8:$B$1006,0))</f>
        <v>0</v>
      </c>
      <c r="G1070" s="72">
        <f>INDEX('5. Registrere Transaksjoner'!$F$8:$F$1006,MATCH('Underlag HB'!A1070,'5. Registrere Transaksjoner'!$B$8:$B$1006,0))</f>
        <v>0</v>
      </c>
      <c r="H1070" s="309" t="str">
        <f t="shared" si="16"/>
        <v/>
      </c>
      <c r="I1070" s="310">
        <f>INDEX('5. Registrere Transaksjoner'!$H$8:$H$1006,MATCH('Underlag HB'!A1070,'5. Registrere Transaksjoner'!$B$8:$B$1006,0))</f>
        <v>0</v>
      </c>
      <c r="J1070" s="72"/>
      <c r="K1070" s="72"/>
    </row>
    <row r="1071" spans="1:11" x14ac:dyDescent="0.25">
      <c r="A1071" s="116">
        <f>'5. Registrere Transaksjoner'!B78</f>
        <v>71</v>
      </c>
      <c r="B1071" s="72">
        <f>INDEX('5. Registrere Transaksjoner'!$K$8:$K$1006,MATCH('Underlag HB'!A1071,'5. Registrere Transaksjoner'!$B$8:$B$1006))</f>
        <v>0</v>
      </c>
      <c r="C1071" s="72">
        <f>INDEX('5. Registrere Transaksjoner'!$R$8:$R$1006,MATCH('Underlag HB'!A1071,'5. Registrere Transaksjoner'!$B$8:$B$1006))</f>
        <v>0</v>
      </c>
      <c r="D1071" s="307">
        <f>INDEX('5. Registrere Transaksjoner'!$D$8:$D$1006,MATCH('Underlag HB'!A1071,'5. Registrere Transaksjoner'!$B$8:$B$1006))</f>
        <v>0</v>
      </c>
      <c r="E1071" s="72" t="str">
        <f>IFERROR(INDEX(Kontoplan!$E$6:$E$1048576,MATCH(B1071,Kontoplan!$D$6:$D$125,0)),"")</f>
        <v/>
      </c>
      <c r="F1071" s="308">
        <f>INDEX('5. Registrere Transaksjoner'!$E$8:$E$1006,MATCH('Underlag HB'!A1071,'5. Registrere Transaksjoner'!$B$8:$B$1006,0))</f>
        <v>0</v>
      </c>
      <c r="G1071" s="72">
        <f>INDEX('5. Registrere Transaksjoner'!$F$8:$F$1006,MATCH('Underlag HB'!A1071,'5. Registrere Transaksjoner'!$B$8:$B$1006,0))</f>
        <v>0</v>
      </c>
      <c r="H1071" s="309" t="str">
        <f t="shared" si="16"/>
        <v/>
      </c>
      <c r="I1071" s="310">
        <f>INDEX('5. Registrere Transaksjoner'!$H$8:$H$1006,MATCH('Underlag HB'!A1071,'5. Registrere Transaksjoner'!$B$8:$B$1006,0))</f>
        <v>0</v>
      </c>
      <c r="J1071" s="72"/>
      <c r="K1071" s="72"/>
    </row>
    <row r="1072" spans="1:11" x14ac:dyDescent="0.25">
      <c r="A1072" s="116">
        <f>'5. Registrere Transaksjoner'!B79</f>
        <v>72</v>
      </c>
      <c r="B1072" s="72">
        <f>INDEX('5. Registrere Transaksjoner'!$K$8:$K$1006,MATCH('Underlag HB'!A1072,'5. Registrere Transaksjoner'!$B$8:$B$1006))</f>
        <v>0</v>
      </c>
      <c r="C1072" s="72">
        <f>INDEX('5. Registrere Transaksjoner'!$R$8:$R$1006,MATCH('Underlag HB'!A1072,'5. Registrere Transaksjoner'!$B$8:$B$1006))</f>
        <v>0</v>
      </c>
      <c r="D1072" s="307">
        <f>INDEX('5. Registrere Transaksjoner'!$D$8:$D$1006,MATCH('Underlag HB'!A1072,'5. Registrere Transaksjoner'!$B$8:$B$1006))</f>
        <v>0</v>
      </c>
      <c r="E1072" s="72" t="str">
        <f>IFERROR(INDEX(Kontoplan!$E$6:$E$1048576,MATCH(B1072,Kontoplan!$D$6:$D$125,0)),"")</f>
        <v/>
      </c>
      <c r="F1072" s="308">
        <f>INDEX('5. Registrere Transaksjoner'!$E$8:$E$1006,MATCH('Underlag HB'!A1072,'5. Registrere Transaksjoner'!$B$8:$B$1006,0))</f>
        <v>0</v>
      </c>
      <c r="G1072" s="72">
        <f>INDEX('5. Registrere Transaksjoner'!$F$8:$F$1006,MATCH('Underlag HB'!A1072,'5. Registrere Transaksjoner'!$B$8:$B$1006,0))</f>
        <v>0</v>
      </c>
      <c r="H1072" s="309" t="str">
        <f t="shared" si="16"/>
        <v/>
      </c>
      <c r="I1072" s="310">
        <f>INDEX('5. Registrere Transaksjoner'!$H$8:$H$1006,MATCH('Underlag HB'!A1072,'5. Registrere Transaksjoner'!$B$8:$B$1006,0))</f>
        <v>0</v>
      </c>
      <c r="J1072" s="72"/>
      <c r="K1072" s="72"/>
    </row>
    <row r="1073" spans="1:11" x14ac:dyDescent="0.25">
      <c r="A1073" s="116">
        <f>'5. Registrere Transaksjoner'!B80</f>
        <v>73</v>
      </c>
      <c r="B1073" s="72">
        <f>INDEX('5. Registrere Transaksjoner'!$K$8:$K$1006,MATCH('Underlag HB'!A1073,'5. Registrere Transaksjoner'!$B$8:$B$1006))</f>
        <v>0</v>
      </c>
      <c r="C1073" s="72">
        <f>INDEX('5. Registrere Transaksjoner'!$R$8:$R$1006,MATCH('Underlag HB'!A1073,'5. Registrere Transaksjoner'!$B$8:$B$1006))</f>
        <v>0</v>
      </c>
      <c r="D1073" s="307">
        <f>INDEX('5. Registrere Transaksjoner'!$D$8:$D$1006,MATCH('Underlag HB'!A1073,'5. Registrere Transaksjoner'!$B$8:$B$1006))</f>
        <v>0</v>
      </c>
      <c r="E1073" s="72" t="str">
        <f>IFERROR(INDEX(Kontoplan!$E$6:$E$1048576,MATCH(B1073,Kontoplan!$D$6:$D$125,0)),"")</f>
        <v/>
      </c>
      <c r="F1073" s="308">
        <f>INDEX('5. Registrere Transaksjoner'!$E$8:$E$1006,MATCH('Underlag HB'!A1073,'5. Registrere Transaksjoner'!$B$8:$B$1006,0))</f>
        <v>0</v>
      </c>
      <c r="G1073" s="72">
        <f>INDEX('5. Registrere Transaksjoner'!$F$8:$F$1006,MATCH('Underlag HB'!A1073,'5. Registrere Transaksjoner'!$B$8:$B$1006,0))</f>
        <v>0</v>
      </c>
      <c r="H1073" s="309" t="str">
        <f t="shared" si="16"/>
        <v/>
      </c>
      <c r="I1073" s="310">
        <f>INDEX('5. Registrere Transaksjoner'!$H$8:$H$1006,MATCH('Underlag HB'!A1073,'5. Registrere Transaksjoner'!$B$8:$B$1006,0))</f>
        <v>0</v>
      </c>
      <c r="J1073" s="72"/>
      <c r="K1073" s="72"/>
    </row>
    <row r="1074" spans="1:11" x14ac:dyDescent="0.25">
      <c r="A1074" s="116">
        <f>'5. Registrere Transaksjoner'!B81</f>
        <v>74</v>
      </c>
      <c r="B1074" s="72">
        <f>INDEX('5. Registrere Transaksjoner'!$K$8:$K$1006,MATCH('Underlag HB'!A1074,'5. Registrere Transaksjoner'!$B$8:$B$1006))</f>
        <v>0</v>
      </c>
      <c r="C1074" s="72">
        <f>INDEX('5. Registrere Transaksjoner'!$R$8:$R$1006,MATCH('Underlag HB'!A1074,'5. Registrere Transaksjoner'!$B$8:$B$1006))</f>
        <v>0</v>
      </c>
      <c r="D1074" s="307">
        <f>INDEX('5. Registrere Transaksjoner'!$D$8:$D$1006,MATCH('Underlag HB'!A1074,'5. Registrere Transaksjoner'!$B$8:$B$1006))</f>
        <v>0</v>
      </c>
      <c r="E1074" s="72" t="str">
        <f>IFERROR(INDEX(Kontoplan!$E$6:$E$1048576,MATCH(B1074,Kontoplan!$D$6:$D$125,0)),"")</f>
        <v/>
      </c>
      <c r="F1074" s="308">
        <f>INDEX('5. Registrere Transaksjoner'!$E$8:$E$1006,MATCH('Underlag HB'!A1074,'5. Registrere Transaksjoner'!$B$8:$B$1006,0))</f>
        <v>0</v>
      </c>
      <c r="G1074" s="72">
        <f>INDEX('5. Registrere Transaksjoner'!$F$8:$F$1006,MATCH('Underlag HB'!A1074,'5. Registrere Transaksjoner'!$B$8:$B$1006,0))</f>
        <v>0</v>
      </c>
      <c r="H1074" s="309" t="str">
        <f t="shared" si="16"/>
        <v/>
      </c>
      <c r="I1074" s="310">
        <f>INDEX('5. Registrere Transaksjoner'!$H$8:$H$1006,MATCH('Underlag HB'!A1074,'5. Registrere Transaksjoner'!$B$8:$B$1006,0))</f>
        <v>0</v>
      </c>
      <c r="J1074" s="72"/>
      <c r="K1074" s="72"/>
    </row>
    <row r="1075" spans="1:11" x14ac:dyDescent="0.25">
      <c r="A1075" s="116">
        <f>'5. Registrere Transaksjoner'!B82</f>
        <v>75</v>
      </c>
      <c r="B1075" s="72">
        <f>INDEX('5. Registrere Transaksjoner'!$K$8:$K$1006,MATCH('Underlag HB'!A1075,'5. Registrere Transaksjoner'!$B$8:$B$1006))</f>
        <v>0</v>
      </c>
      <c r="C1075" s="72">
        <f>INDEX('5. Registrere Transaksjoner'!$R$8:$R$1006,MATCH('Underlag HB'!A1075,'5. Registrere Transaksjoner'!$B$8:$B$1006))</f>
        <v>0</v>
      </c>
      <c r="D1075" s="307">
        <f>INDEX('5. Registrere Transaksjoner'!$D$8:$D$1006,MATCH('Underlag HB'!A1075,'5. Registrere Transaksjoner'!$B$8:$B$1006))</f>
        <v>0</v>
      </c>
      <c r="E1075" s="72" t="str">
        <f>IFERROR(INDEX(Kontoplan!$E$6:$E$1048576,MATCH(B1075,Kontoplan!$D$6:$D$125,0)),"")</f>
        <v/>
      </c>
      <c r="F1075" s="308">
        <f>INDEX('5. Registrere Transaksjoner'!$E$8:$E$1006,MATCH('Underlag HB'!A1075,'5. Registrere Transaksjoner'!$B$8:$B$1006,0))</f>
        <v>0</v>
      </c>
      <c r="G1075" s="72">
        <f>INDEX('5. Registrere Transaksjoner'!$F$8:$F$1006,MATCH('Underlag HB'!A1075,'5. Registrere Transaksjoner'!$B$8:$B$1006,0))</f>
        <v>0</v>
      </c>
      <c r="H1075" s="309" t="str">
        <f t="shared" si="16"/>
        <v/>
      </c>
      <c r="I1075" s="310">
        <f>INDEX('5. Registrere Transaksjoner'!$H$8:$H$1006,MATCH('Underlag HB'!A1075,'5. Registrere Transaksjoner'!$B$8:$B$1006,0))</f>
        <v>0</v>
      </c>
      <c r="J1075" s="72"/>
      <c r="K1075" s="72"/>
    </row>
    <row r="1076" spans="1:11" x14ac:dyDescent="0.25">
      <c r="A1076" s="116">
        <f>'5. Registrere Transaksjoner'!B83</f>
        <v>76</v>
      </c>
      <c r="B1076" s="72">
        <f>INDEX('5. Registrere Transaksjoner'!$K$8:$K$1006,MATCH('Underlag HB'!A1076,'5. Registrere Transaksjoner'!$B$8:$B$1006))</f>
        <v>0</v>
      </c>
      <c r="C1076" s="72">
        <f>INDEX('5. Registrere Transaksjoner'!$R$8:$R$1006,MATCH('Underlag HB'!A1076,'5. Registrere Transaksjoner'!$B$8:$B$1006))</f>
        <v>0</v>
      </c>
      <c r="D1076" s="307">
        <f>INDEX('5. Registrere Transaksjoner'!$D$8:$D$1006,MATCH('Underlag HB'!A1076,'5. Registrere Transaksjoner'!$B$8:$B$1006))</f>
        <v>0</v>
      </c>
      <c r="E1076" s="72" t="str">
        <f>IFERROR(INDEX(Kontoplan!$E$6:$E$1048576,MATCH(B1076,Kontoplan!$D$6:$D$125,0)),"")</f>
        <v/>
      </c>
      <c r="F1076" s="308">
        <f>INDEX('5. Registrere Transaksjoner'!$E$8:$E$1006,MATCH('Underlag HB'!A1076,'5. Registrere Transaksjoner'!$B$8:$B$1006,0))</f>
        <v>0</v>
      </c>
      <c r="G1076" s="72">
        <f>INDEX('5. Registrere Transaksjoner'!$F$8:$F$1006,MATCH('Underlag HB'!A1076,'5. Registrere Transaksjoner'!$B$8:$B$1006,0))</f>
        <v>0</v>
      </c>
      <c r="H1076" s="309" t="str">
        <f t="shared" si="16"/>
        <v/>
      </c>
      <c r="I1076" s="310">
        <f>INDEX('5. Registrere Transaksjoner'!$H$8:$H$1006,MATCH('Underlag HB'!A1076,'5. Registrere Transaksjoner'!$B$8:$B$1006,0))</f>
        <v>0</v>
      </c>
      <c r="J1076" s="72"/>
      <c r="K1076" s="72"/>
    </row>
    <row r="1077" spans="1:11" x14ac:dyDescent="0.25">
      <c r="A1077" s="116">
        <f>'5. Registrere Transaksjoner'!B84</f>
        <v>77</v>
      </c>
      <c r="B1077" s="72">
        <f>INDEX('5. Registrere Transaksjoner'!$K$8:$K$1006,MATCH('Underlag HB'!A1077,'5. Registrere Transaksjoner'!$B$8:$B$1006))</f>
        <v>0</v>
      </c>
      <c r="C1077" s="72">
        <f>INDEX('5. Registrere Transaksjoner'!$R$8:$R$1006,MATCH('Underlag HB'!A1077,'5. Registrere Transaksjoner'!$B$8:$B$1006))</f>
        <v>0</v>
      </c>
      <c r="D1077" s="307">
        <f>INDEX('5. Registrere Transaksjoner'!$D$8:$D$1006,MATCH('Underlag HB'!A1077,'5. Registrere Transaksjoner'!$B$8:$B$1006))</f>
        <v>0</v>
      </c>
      <c r="E1077" s="72" t="str">
        <f>IFERROR(INDEX(Kontoplan!$E$6:$E$1048576,MATCH(B1077,Kontoplan!$D$6:$D$125,0)),"")</f>
        <v/>
      </c>
      <c r="F1077" s="308">
        <f>INDEX('5. Registrere Transaksjoner'!$E$8:$E$1006,MATCH('Underlag HB'!A1077,'5. Registrere Transaksjoner'!$B$8:$B$1006,0))</f>
        <v>0</v>
      </c>
      <c r="G1077" s="72">
        <f>INDEX('5. Registrere Transaksjoner'!$F$8:$F$1006,MATCH('Underlag HB'!A1077,'5. Registrere Transaksjoner'!$B$8:$B$1006,0))</f>
        <v>0</v>
      </c>
      <c r="H1077" s="309" t="str">
        <f t="shared" si="16"/>
        <v/>
      </c>
      <c r="I1077" s="310">
        <f>INDEX('5. Registrere Transaksjoner'!$H$8:$H$1006,MATCH('Underlag HB'!A1077,'5. Registrere Transaksjoner'!$B$8:$B$1006,0))</f>
        <v>0</v>
      </c>
      <c r="J1077" s="72"/>
      <c r="K1077" s="72"/>
    </row>
    <row r="1078" spans="1:11" x14ac:dyDescent="0.25">
      <c r="A1078" s="116">
        <f>'5. Registrere Transaksjoner'!B85</f>
        <v>78</v>
      </c>
      <c r="B1078" s="72">
        <f>INDEX('5. Registrere Transaksjoner'!$K$8:$K$1006,MATCH('Underlag HB'!A1078,'5. Registrere Transaksjoner'!$B$8:$B$1006))</f>
        <v>0</v>
      </c>
      <c r="C1078" s="72">
        <f>INDEX('5. Registrere Transaksjoner'!$R$8:$R$1006,MATCH('Underlag HB'!A1078,'5. Registrere Transaksjoner'!$B$8:$B$1006))</f>
        <v>0</v>
      </c>
      <c r="D1078" s="307">
        <f>INDEX('5. Registrere Transaksjoner'!$D$8:$D$1006,MATCH('Underlag HB'!A1078,'5. Registrere Transaksjoner'!$B$8:$B$1006))</f>
        <v>0</v>
      </c>
      <c r="E1078" s="72" t="str">
        <f>IFERROR(INDEX(Kontoplan!$E$6:$E$1048576,MATCH(B1078,Kontoplan!$D$6:$D$125,0)),"")</f>
        <v/>
      </c>
      <c r="F1078" s="308">
        <f>INDEX('5. Registrere Transaksjoner'!$E$8:$E$1006,MATCH('Underlag HB'!A1078,'5. Registrere Transaksjoner'!$B$8:$B$1006,0))</f>
        <v>0</v>
      </c>
      <c r="G1078" s="72">
        <f>INDEX('5. Registrere Transaksjoner'!$F$8:$F$1006,MATCH('Underlag HB'!A1078,'5. Registrere Transaksjoner'!$B$8:$B$1006,0))</f>
        <v>0</v>
      </c>
      <c r="H1078" s="309" t="str">
        <f t="shared" si="16"/>
        <v/>
      </c>
      <c r="I1078" s="310">
        <f>INDEX('5. Registrere Transaksjoner'!$H$8:$H$1006,MATCH('Underlag HB'!A1078,'5. Registrere Transaksjoner'!$B$8:$B$1006,0))</f>
        <v>0</v>
      </c>
      <c r="J1078" s="72"/>
      <c r="K1078" s="72"/>
    </row>
    <row r="1079" spans="1:11" x14ac:dyDescent="0.25">
      <c r="A1079" s="116">
        <f>'5. Registrere Transaksjoner'!B86</f>
        <v>79</v>
      </c>
      <c r="B1079" s="72">
        <f>INDEX('5. Registrere Transaksjoner'!$K$8:$K$1006,MATCH('Underlag HB'!A1079,'5. Registrere Transaksjoner'!$B$8:$B$1006))</f>
        <v>0</v>
      </c>
      <c r="C1079" s="72">
        <f>INDEX('5. Registrere Transaksjoner'!$R$8:$R$1006,MATCH('Underlag HB'!A1079,'5. Registrere Transaksjoner'!$B$8:$B$1006))</f>
        <v>0</v>
      </c>
      <c r="D1079" s="307">
        <f>INDEX('5. Registrere Transaksjoner'!$D$8:$D$1006,MATCH('Underlag HB'!A1079,'5. Registrere Transaksjoner'!$B$8:$B$1006))</f>
        <v>0</v>
      </c>
      <c r="E1079" s="72" t="str">
        <f>IFERROR(INDEX(Kontoplan!$E$6:$E$1048576,MATCH(B1079,Kontoplan!$D$6:$D$125,0)),"")</f>
        <v/>
      </c>
      <c r="F1079" s="308">
        <f>INDEX('5. Registrere Transaksjoner'!$E$8:$E$1006,MATCH('Underlag HB'!A1079,'5. Registrere Transaksjoner'!$B$8:$B$1006,0))</f>
        <v>0</v>
      </c>
      <c r="G1079" s="72">
        <f>INDEX('5. Registrere Transaksjoner'!$F$8:$F$1006,MATCH('Underlag HB'!A1079,'5. Registrere Transaksjoner'!$B$8:$B$1006,0))</f>
        <v>0</v>
      </c>
      <c r="H1079" s="309" t="str">
        <f t="shared" si="16"/>
        <v/>
      </c>
      <c r="I1079" s="310">
        <f>INDEX('5. Registrere Transaksjoner'!$H$8:$H$1006,MATCH('Underlag HB'!A1079,'5. Registrere Transaksjoner'!$B$8:$B$1006,0))</f>
        <v>0</v>
      </c>
      <c r="J1079" s="72"/>
      <c r="K1079" s="72"/>
    </row>
    <row r="1080" spans="1:11" x14ac:dyDescent="0.25">
      <c r="A1080" s="116">
        <f>'5. Registrere Transaksjoner'!B87</f>
        <v>80</v>
      </c>
      <c r="B1080" s="72">
        <f>INDEX('5. Registrere Transaksjoner'!$K$8:$K$1006,MATCH('Underlag HB'!A1080,'5. Registrere Transaksjoner'!$B$8:$B$1006))</f>
        <v>0</v>
      </c>
      <c r="C1080" s="72">
        <f>INDEX('5. Registrere Transaksjoner'!$R$8:$R$1006,MATCH('Underlag HB'!A1080,'5. Registrere Transaksjoner'!$B$8:$B$1006))</f>
        <v>0</v>
      </c>
      <c r="D1080" s="307">
        <f>INDEX('5. Registrere Transaksjoner'!$D$8:$D$1006,MATCH('Underlag HB'!A1080,'5. Registrere Transaksjoner'!$B$8:$B$1006))</f>
        <v>0</v>
      </c>
      <c r="E1080" s="72" t="str">
        <f>IFERROR(INDEX(Kontoplan!$E$6:$E$1048576,MATCH(B1080,Kontoplan!$D$6:$D$125,0)),"")</f>
        <v/>
      </c>
      <c r="F1080" s="308">
        <f>INDEX('5. Registrere Transaksjoner'!$E$8:$E$1006,MATCH('Underlag HB'!A1080,'5. Registrere Transaksjoner'!$B$8:$B$1006,0))</f>
        <v>0</v>
      </c>
      <c r="G1080" s="72">
        <f>INDEX('5. Registrere Transaksjoner'!$F$8:$F$1006,MATCH('Underlag HB'!A1080,'5. Registrere Transaksjoner'!$B$8:$B$1006,0))</f>
        <v>0</v>
      </c>
      <c r="H1080" s="309" t="str">
        <f t="shared" si="16"/>
        <v/>
      </c>
      <c r="I1080" s="310">
        <f>INDEX('5. Registrere Transaksjoner'!$H$8:$H$1006,MATCH('Underlag HB'!A1080,'5. Registrere Transaksjoner'!$B$8:$B$1006,0))</f>
        <v>0</v>
      </c>
      <c r="J1080" s="72"/>
      <c r="K1080" s="72"/>
    </row>
    <row r="1081" spans="1:11" x14ac:dyDescent="0.25">
      <c r="A1081" s="116">
        <f>'5. Registrere Transaksjoner'!B88</f>
        <v>81</v>
      </c>
      <c r="B1081" s="72">
        <f>INDEX('5. Registrere Transaksjoner'!$K$8:$K$1006,MATCH('Underlag HB'!A1081,'5. Registrere Transaksjoner'!$B$8:$B$1006))</f>
        <v>0</v>
      </c>
      <c r="C1081" s="72">
        <f>INDEX('5. Registrere Transaksjoner'!$R$8:$R$1006,MATCH('Underlag HB'!A1081,'5. Registrere Transaksjoner'!$B$8:$B$1006))</f>
        <v>0</v>
      </c>
      <c r="D1081" s="307">
        <f>INDEX('5. Registrere Transaksjoner'!$D$8:$D$1006,MATCH('Underlag HB'!A1081,'5. Registrere Transaksjoner'!$B$8:$B$1006))</f>
        <v>0</v>
      </c>
      <c r="E1081" s="72" t="str">
        <f>IFERROR(INDEX(Kontoplan!$E$6:$E$1048576,MATCH(B1081,Kontoplan!$D$6:$D$125,0)),"")</f>
        <v/>
      </c>
      <c r="F1081" s="308">
        <f>INDEX('5. Registrere Transaksjoner'!$E$8:$E$1006,MATCH('Underlag HB'!A1081,'5. Registrere Transaksjoner'!$B$8:$B$1006,0))</f>
        <v>0</v>
      </c>
      <c r="G1081" s="72">
        <f>INDEX('5. Registrere Transaksjoner'!$F$8:$F$1006,MATCH('Underlag HB'!A1081,'5. Registrere Transaksjoner'!$B$8:$B$1006,0))</f>
        <v>0</v>
      </c>
      <c r="H1081" s="309" t="str">
        <f t="shared" si="16"/>
        <v/>
      </c>
      <c r="I1081" s="310">
        <f>INDEX('5. Registrere Transaksjoner'!$H$8:$H$1006,MATCH('Underlag HB'!A1081,'5. Registrere Transaksjoner'!$B$8:$B$1006,0))</f>
        <v>0</v>
      </c>
      <c r="J1081" s="72"/>
      <c r="K1081" s="72"/>
    </row>
    <row r="1082" spans="1:11" x14ac:dyDescent="0.25">
      <c r="A1082" s="116">
        <f>'5. Registrere Transaksjoner'!B89</f>
        <v>82</v>
      </c>
      <c r="B1082" s="72">
        <f>INDEX('5. Registrere Transaksjoner'!$K$8:$K$1006,MATCH('Underlag HB'!A1082,'5. Registrere Transaksjoner'!$B$8:$B$1006))</f>
        <v>0</v>
      </c>
      <c r="C1082" s="72">
        <f>INDEX('5. Registrere Transaksjoner'!$R$8:$R$1006,MATCH('Underlag HB'!A1082,'5. Registrere Transaksjoner'!$B$8:$B$1006))</f>
        <v>0</v>
      </c>
      <c r="D1082" s="307">
        <f>INDEX('5. Registrere Transaksjoner'!$D$8:$D$1006,MATCH('Underlag HB'!A1082,'5. Registrere Transaksjoner'!$B$8:$B$1006))</f>
        <v>0</v>
      </c>
      <c r="E1082" s="72" t="str">
        <f>IFERROR(INDEX(Kontoplan!$E$6:$E$1048576,MATCH(B1082,Kontoplan!$D$6:$D$125,0)),"")</f>
        <v/>
      </c>
      <c r="F1082" s="308">
        <f>INDEX('5. Registrere Transaksjoner'!$E$8:$E$1006,MATCH('Underlag HB'!A1082,'5. Registrere Transaksjoner'!$B$8:$B$1006,0))</f>
        <v>0</v>
      </c>
      <c r="G1082" s="72">
        <f>INDEX('5. Registrere Transaksjoner'!$F$8:$F$1006,MATCH('Underlag HB'!A1082,'5. Registrere Transaksjoner'!$B$8:$B$1006,0))</f>
        <v>0</v>
      </c>
      <c r="H1082" s="309" t="str">
        <f t="shared" si="16"/>
        <v/>
      </c>
      <c r="I1082" s="310">
        <f>INDEX('5. Registrere Transaksjoner'!$H$8:$H$1006,MATCH('Underlag HB'!A1082,'5. Registrere Transaksjoner'!$B$8:$B$1006,0))</f>
        <v>0</v>
      </c>
      <c r="J1082" s="72"/>
      <c r="K1082" s="72"/>
    </row>
    <row r="1083" spans="1:11" x14ac:dyDescent="0.25">
      <c r="A1083" s="116">
        <f>'5. Registrere Transaksjoner'!B90</f>
        <v>83</v>
      </c>
      <c r="B1083" s="72">
        <f>INDEX('5. Registrere Transaksjoner'!$K$8:$K$1006,MATCH('Underlag HB'!A1083,'5. Registrere Transaksjoner'!$B$8:$B$1006))</f>
        <v>0</v>
      </c>
      <c r="C1083" s="72">
        <f>INDEX('5. Registrere Transaksjoner'!$R$8:$R$1006,MATCH('Underlag HB'!A1083,'5. Registrere Transaksjoner'!$B$8:$B$1006))</f>
        <v>0</v>
      </c>
      <c r="D1083" s="307">
        <f>INDEX('5. Registrere Transaksjoner'!$D$8:$D$1006,MATCH('Underlag HB'!A1083,'5. Registrere Transaksjoner'!$B$8:$B$1006))</f>
        <v>0</v>
      </c>
      <c r="E1083" s="72" t="str">
        <f>IFERROR(INDEX(Kontoplan!$E$6:$E$1048576,MATCH(B1083,Kontoplan!$D$6:$D$125,0)),"")</f>
        <v/>
      </c>
      <c r="F1083" s="308">
        <f>INDEX('5. Registrere Transaksjoner'!$E$8:$E$1006,MATCH('Underlag HB'!A1083,'5. Registrere Transaksjoner'!$B$8:$B$1006,0))</f>
        <v>0</v>
      </c>
      <c r="G1083" s="72">
        <f>INDEX('5. Registrere Transaksjoner'!$F$8:$F$1006,MATCH('Underlag HB'!A1083,'5. Registrere Transaksjoner'!$B$8:$B$1006,0))</f>
        <v>0</v>
      </c>
      <c r="H1083" s="309" t="str">
        <f t="shared" si="16"/>
        <v/>
      </c>
      <c r="I1083" s="310">
        <f>INDEX('5. Registrere Transaksjoner'!$H$8:$H$1006,MATCH('Underlag HB'!A1083,'5. Registrere Transaksjoner'!$B$8:$B$1006,0))</f>
        <v>0</v>
      </c>
      <c r="J1083" s="72"/>
      <c r="K1083" s="72"/>
    </row>
    <row r="1084" spans="1:11" x14ac:dyDescent="0.25">
      <c r="A1084" s="116">
        <f>'5. Registrere Transaksjoner'!B91</f>
        <v>84</v>
      </c>
      <c r="B1084" s="72">
        <f>INDEX('5. Registrere Transaksjoner'!$K$8:$K$1006,MATCH('Underlag HB'!A1084,'5. Registrere Transaksjoner'!$B$8:$B$1006))</f>
        <v>0</v>
      </c>
      <c r="C1084" s="72">
        <f>INDEX('5. Registrere Transaksjoner'!$R$8:$R$1006,MATCH('Underlag HB'!A1084,'5. Registrere Transaksjoner'!$B$8:$B$1006))</f>
        <v>0</v>
      </c>
      <c r="D1084" s="307">
        <f>INDEX('5. Registrere Transaksjoner'!$D$8:$D$1006,MATCH('Underlag HB'!A1084,'5. Registrere Transaksjoner'!$B$8:$B$1006))</f>
        <v>0</v>
      </c>
      <c r="E1084" s="72" t="str">
        <f>IFERROR(INDEX(Kontoplan!$E$6:$E$1048576,MATCH(B1084,Kontoplan!$D$6:$D$125,0)),"")</f>
        <v/>
      </c>
      <c r="F1084" s="308">
        <f>INDEX('5. Registrere Transaksjoner'!$E$8:$E$1006,MATCH('Underlag HB'!A1084,'5. Registrere Transaksjoner'!$B$8:$B$1006,0))</f>
        <v>0</v>
      </c>
      <c r="G1084" s="72">
        <f>INDEX('5. Registrere Transaksjoner'!$F$8:$F$1006,MATCH('Underlag HB'!A1084,'5. Registrere Transaksjoner'!$B$8:$B$1006,0))</f>
        <v>0</v>
      </c>
      <c r="H1084" s="309" t="str">
        <f t="shared" si="16"/>
        <v/>
      </c>
      <c r="I1084" s="310">
        <f>INDEX('5. Registrere Transaksjoner'!$H$8:$H$1006,MATCH('Underlag HB'!A1084,'5. Registrere Transaksjoner'!$B$8:$B$1006,0))</f>
        <v>0</v>
      </c>
      <c r="J1084" s="72"/>
      <c r="K1084" s="72"/>
    </row>
    <row r="1085" spans="1:11" x14ac:dyDescent="0.25">
      <c r="A1085" s="116">
        <f>'5. Registrere Transaksjoner'!B92</f>
        <v>85</v>
      </c>
      <c r="B1085" s="72">
        <f>INDEX('5. Registrere Transaksjoner'!$K$8:$K$1006,MATCH('Underlag HB'!A1085,'5. Registrere Transaksjoner'!$B$8:$B$1006))</f>
        <v>0</v>
      </c>
      <c r="C1085" s="72">
        <f>INDEX('5. Registrere Transaksjoner'!$R$8:$R$1006,MATCH('Underlag HB'!A1085,'5. Registrere Transaksjoner'!$B$8:$B$1006))</f>
        <v>0</v>
      </c>
      <c r="D1085" s="307">
        <f>INDEX('5. Registrere Transaksjoner'!$D$8:$D$1006,MATCH('Underlag HB'!A1085,'5. Registrere Transaksjoner'!$B$8:$B$1006))</f>
        <v>0</v>
      </c>
      <c r="E1085" s="72" t="str">
        <f>IFERROR(INDEX(Kontoplan!$E$6:$E$1048576,MATCH(B1085,Kontoplan!$D$6:$D$125,0)),"")</f>
        <v/>
      </c>
      <c r="F1085" s="308">
        <f>INDEX('5. Registrere Transaksjoner'!$E$8:$E$1006,MATCH('Underlag HB'!A1085,'5. Registrere Transaksjoner'!$B$8:$B$1006,0))</f>
        <v>0</v>
      </c>
      <c r="G1085" s="72">
        <f>INDEX('5. Registrere Transaksjoner'!$F$8:$F$1006,MATCH('Underlag HB'!A1085,'5. Registrere Transaksjoner'!$B$8:$B$1006,0))</f>
        <v>0</v>
      </c>
      <c r="H1085" s="309" t="str">
        <f t="shared" si="16"/>
        <v/>
      </c>
      <c r="I1085" s="310">
        <f>INDEX('5. Registrere Transaksjoner'!$H$8:$H$1006,MATCH('Underlag HB'!A1085,'5. Registrere Transaksjoner'!$B$8:$B$1006,0))</f>
        <v>0</v>
      </c>
      <c r="J1085" s="72"/>
      <c r="K1085" s="72"/>
    </row>
    <row r="1086" spans="1:11" x14ac:dyDescent="0.25">
      <c r="A1086" s="116">
        <f>'5. Registrere Transaksjoner'!B93</f>
        <v>86</v>
      </c>
      <c r="B1086" s="72">
        <f>INDEX('5. Registrere Transaksjoner'!$K$8:$K$1006,MATCH('Underlag HB'!A1086,'5. Registrere Transaksjoner'!$B$8:$B$1006))</f>
        <v>0</v>
      </c>
      <c r="C1086" s="72">
        <f>INDEX('5. Registrere Transaksjoner'!$R$8:$R$1006,MATCH('Underlag HB'!A1086,'5. Registrere Transaksjoner'!$B$8:$B$1006))</f>
        <v>0</v>
      </c>
      <c r="D1086" s="307">
        <f>INDEX('5. Registrere Transaksjoner'!$D$8:$D$1006,MATCH('Underlag HB'!A1086,'5. Registrere Transaksjoner'!$B$8:$B$1006))</f>
        <v>0</v>
      </c>
      <c r="E1086" s="72" t="str">
        <f>IFERROR(INDEX(Kontoplan!$E$6:$E$1048576,MATCH(B1086,Kontoplan!$D$6:$D$125,0)),"")</f>
        <v/>
      </c>
      <c r="F1086" s="308">
        <f>INDEX('5. Registrere Transaksjoner'!$E$8:$E$1006,MATCH('Underlag HB'!A1086,'5. Registrere Transaksjoner'!$B$8:$B$1006,0))</f>
        <v>0</v>
      </c>
      <c r="G1086" s="72">
        <f>INDEX('5. Registrere Transaksjoner'!$F$8:$F$1006,MATCH('Underlag HB'!A1086,'5. Registrere Transaksjoner'!$B$8:$B$1006,0))</f>
        <v>0</v>
      </c>
      <c r="H1086" s="309" t="str">
        <f t="shared" si="16"/>
        <v/>
      </c>
      <c r="I1086" s="310">
        <f>INDEX('5. Registrere Transaksjoner'!$H$8:$H$1006,MATCH('Underlag HB'!A1086,'5. Registrere Transaksjoner'!$B$8:$B$1006,0))</f>
        <v>0</v>
      </c>
      <c r="J1086" s="72"/>
      <c r="K1086" s="72"/>
    </row>
    <row r="1087" spans="1:11" x14ac:dyDescent="0.25">
      <c r="A1087" s="116">
        <f>'5. Registrere Transaksjoner'!B94</f>
        <v>87</v>
      </c>
      <c r="B1087" s="72">
        <f>INDEX('5. Registrere Transaksjoner'!$K$8:$K$1006,MATCH('Underlag HB'!A1087,'5. Registrere Transaksjoner'!$B$8:$B$1006))</f>
        <v>0</v>
      </c>
      <c r="C1087" s="72">
        <f>INDEX('5. Registrere Transaksjoner'!$R$8:$R$1006,MATCH('Underlag HB'!A1087,'5. Registrere Transaksjoner'!$B$8:$B$1006))</f>
        <v>0</v>
      </c>
      <c r="D1087" s="307">
        <f>INDEX('5. Registrere Transaksjoner'!$D$8:$D$1006,MATCH('Underlag HB'!A1087,'5. Registrere Transaksjoner'!$B$8:$B$1006))</f>
        <v>0</v>
      </c>
      <c r="E1087" s="72" t="str">
        <f>IFERROR(INDEX(Kontoplan!$E$6:$E$1048576,MATCH(B1087,Kontoplan!$D$6:$D$125,0)),"")</f>
        <v/>
      </c>
      <c r="F1087" s="308">
        <f>INDEX('5. Registrere Transaksjoner'!$E$8:$E$1006,MATCH('Underlag HB'!A1087,'5. Registrere Transaksjoner'!$B$8:$B$1006,0))</f>
        <v>0</v>
      </c>
      <c r="G1087" s="72">
        <f>INDEX('5. Registrere Transaksjoner'!$F$8:$F$1006,MATCH('Underlag HB'!A1087,'5. Registrere Transaksjoner'!$B$8:$B$1006,0))</f>
        <v>0</v>
      </c>
      <c r="H1087" s="309" t="str">
        <f t="shared" si="16"/>
        <v/>
      </c>
      <c r="I1087" s="310">
        <f>INDEX('5. Registrere Transaksjoner'!$H$8:$H$1006,MATCH('Underlag HB'!A1087,'5. Registrere Transaksjoner'!$B$8:$B$1006,0))</f>
        <v>0</v>
      </c>
      <c r="J1087" s="72"/>
      <c r="K1087" s="72"/>
    </row>
    <row r="1088" spans="1:11" x14ac:dyDescent="0.25">
      <c r="A1088" s="116">
        <f>'5. Registrere Transaksjoner'!B95</f>
        <v>88</v>
      </c>
      <c r="B1088" s="72">
        <f>INDEX('5. Registrere Transaksjoner'!$K$8:$K$1006,MATCH('Underlag HB'!A1088,'5. Registrere Transaksjoner'!$B$8:$B$1006))</f>
        <v>0</v>
      </c>
      <c r="C1088" s="72">
        <f>INDEX('5. Registrere Transaksjoner'!$R$8:$R$1006,MATCH('Underlag HB'!A1088,'5. Registrere Transaksjoner'!$B$8:$B$1006))</f>
        <v>0</v>
      </c>
      <c r="D1088" s="307">
        <f>INDEX('5. Registrere Transaksjoner'!$D$8:$D$1006,MATCH('Underlag HB'!A1088,'5. Registrere Transaksjoner'!$B$8:$B$1006))</f>
        <v>0</v>
      </c>
      <c r="E1088" s="72" t="str">
        <f>IFERROR(INDEX(Kontoplan!$E$6:$E$1048576,MATCH(B1088,Kontoplan!$D$6:$D$125,0)),"")</f>
        <v/>
      </c>
      <c r="F1088" s="308">
        <f>INDEX('5. Registrere Transaksjoner'!$E$8:$E$1006,MATCH('Underlag HB'!A1088,'5. Registrere Transaksjoner'!$B$8:$B$1006,0))</f>
        <v>0</v>
      </c>
      <c r="G1088" s="72">
        <f>INDEX('5. Registrere Transaksjoner'!$F$8:$F$1006,MATCH('Underlag HB'!A1088,'5. Registrere Transaksjoner'!$B$8:$B$1006,0))</f>
        <v>0</v>
      </c>
      <c r="H1088" s="309" t="str">
        <f t="shared" si="16"/>
        <v/>
      </c>
      <c r="I1088" s="310">
        <f>INDEX('5. Registrere Transaksjoner'!$H$8:$H$1006,MATCH('Underlag HB'!A1088,'5. Registrere Transaksjoner'!$B$8:$B$1006,0))</f>
        <v>0</v>
      </c>
      <c r="J1088" s="72"/>
      <c r="K1088" s="72"/>
    </row>
    <row r="1089" spans="1:11" x14ac:dyDescent="0.25">
      <c r="A1089" s="116">
        <f>'5. Registrere Transaksjoner'!B96</f>
        <v>89</v>
      </c>
      <c r="B1089" s="72">
        <f>INDEX('5. Registrere Transaksjoner'!$K$8:$K$1006,MATCH('Underlag HB'!A1089,'5. Registrere Transaksjoner'!$B$8:$B$1006))</f>
        <v>0</v>
      </c>
      <c r="C1089" s="72">
        <f>INDEX('5. Registrere Transaksjoner'!$R$8:$R$1006,MATCH('Underlag HB'!A1089,'5. Registrere Transaksjoner'!$B$8:$B$1006))</f>
        <v>0</v>
      </c>
      <c r="D1089" s="307">
        <f>INDEX('5. Registrere Transaksjoner'!$D$8:$D$1006,MATCH('Underlag HB'!A1089,'5. Registrere Transaksjoner'!$B$8:$B$1006))</f>
        <v>0</v>
      </c>
      <c r="E1089" s="72" t="str">
        <f>IFERROR(INDEX(Kontoplan!$E$6:$E$1048576,MATCH(B1089,Kontoplan!$D$6:$D$125,0)),"")</f>
        <v/>
      </c>
      <c r="F1089" s="308">
        <f>INDEX('5. Registrere Transaksjoner'!$E$8:$E$1006,MATCH('Underlag HB'!A1089,'5. Registrere Transaksjoner'!$B$8:$B$1006,0))</f>
        <v>0</v>
      </c>
      <c r="G1089" s="72">
        <f>INDEX('5. Registrere Transaksjoner'!$F$8:$F$1006,MATCH('Underlag HB'!A1089,'5. Registrere Transaksjoner'!$B$8:$B$1006,0))</f>
        <v>0</v>
      </c>
      <c r="H1089" s="309" t="str">
        <f t="shared" si="16"/>
        <v/>
      </c>
      <c r="I1089" s="310">
        <f>INDEX('5. Registrere Transaksjoner'!$H$8:$H$1006,MATCH('Underlag HB'!A1089,'5. Registrere Transaksjoner'!$B$8:$B$1006,0))</f>
        <v>0</v>
      </c>
      <c r="J1089" s="72"/>
      <c r="K1089" s="72"/>
    </row>
    <row r="1090" spans="1:11" x14ac:dyDescent="0.25">
      <c r="A1090" s="116">
        <f>'5. Registrere Transaksjoner'!B97</f>
        <v>90</v>
      </c>
      <c r="B1090" s="72">
        <f>INDEX('5. Registrere Transaksjoner'!$K$8:$K$1006,MATCH('Underlag HB'!A1090,'5. Registrere Transaksjoner'!$B$8:$B$1006))</f>
        <v>0</v>
      </c>
      <c r="C1090" s="72">
        <f>INDEX('5. Registrere Transaksjoner'!$R$8:$R$1006,MATCH('Underlag HB'!A1090,'5. Registrere Transaksjoner'!$B$8:$B$1006))</f>
        <v>0</v>
      </c>
      <c r="D1090" s="307">
        <f>INDEX('5. Registrere Transaksjoner'!$D$8:$D$1006,MATCH('Underlag HB'!A1090,'5. Registrere Transaksjoner'!$B$8:$B$1006))</f>
        <v>0</v>
      </c>
      <c r="E1090" s="72" t="str">
        <f>IFERROR(INDEX(Kontoplan!$E$6:$E$1048576,MATCH(B1090,Kontoplan!$D$6:$D$125,0)),"")</f>
        <v/>
      </c>
      <c r="F1090" s="308">
        <f>INDEX('5. Registrere Transaksjoner'!$E$8:$E$1006,MATCH('Underlag HB'!A1090,'5. Registrere Transaksjoner'!$B$8:$B$1006,0))</f>
        <v>0</v>
      </c>
      <c r="G1090" s="72">
        <f>INDEX('5. Registrere Transaksjoner'!$F$8:$F$1006,MATCH('Underlag HB'!A1090,'5. Registrere Transaksjoner'!$B$8:$B$1006,0))</f>
        <v>0</v>
      </c>
      <c r="H1090" s="309" t="str">
        <f t="shared" si="16"/>
        <v/>
      </c>
      <c r="I1090" s="310">
        <f>INDEX('5. Registrere Transaksjoner'!$H$8:$H$1006,MATCH('Underlag HB'!A1090,'5. Registrere Transaksjoner'!$B$8:$B$1006,0))</f>
        <v>0</v>
      </c>
      <c r="J1090" s="72"/>
      <c r="K1090" s="72"/>
    </row>
    <row r="1091" spans="1:11" x14ac:dyDescent="0.25">
      <c r="A1091" s="116">
        <f>'5. Registrere Transaksjoner'!B98</f>
        <v>91</v>
      </c>
      <c r="B1091" s="72">
        <f>INDEX('5. Registrere Transaksjoner'!$K$8:$K$1006,MATCH('Underlag HB'!A1091,'5. Registrere Transaksjoner'!$B$8:$B$1006))</f>
        <v>0</v>
      </c>
      <c r="C1091" s="72">
        <f>INDEX('5. Registrere Transaksjoner'!$R$8:$R$1006,MATCH('Underlag HB'!A1091,'5. Registrere Transaksjoner'!$B$8:$B$1006))</f>
        <v>0</v>
      </c>
      <c r="D1091" s="307">
        <f>INDEX('5. Registrere Transaksjoner'!$D$8:$D$1006,MATCH('Underlag HB'!A1091,'5. Registrere Transaksjoner'!$B$8:$B$1006))</f>
        <v>0</v>
      </c>
      <c r="E1091" s="72" t="str">
        <f>IFERROR(INDEX(Kontoplan!$E$6:$E$1048576,MATCH(B1091,Kontoplan!$D$6:$D$125,0)),"")</f>
        <v/>
      </c>
      <c r="F1091" s="308">
        <f>INDEX('5. Registrere Transaksjoner'!$E$8:$E$1006,MATCH('Underlag HB'!A1091,'5. Registrere Transaksjoner'!$B$8:$B$1006,0))</f>
        <v>0</v>
      </c>
      <c r="G1091" s="72">
        <f>INDEX('5. Registrere Transaksjoner'!$F$8:$F$1006,MATCH('Underlag HB'!A1091,'5. Registrere Transaksjoner'!$B$8:$B$1006,0))</f>
        <v>0</v>
      </c>
      <c r="H1091" s="309" t="str">
        <f t="shared" ref="H1091:H1154" si="17">IF(I1091=0,"",I1091)</f>
        <v/>
      </c>
      <c r="I1091" s="310">
        <f>INDEX('5. Registrere Transaksjoner'!$H$8:$H$1006,MATCH('Underlag HB'!A1091,'5. Registrere Transaksjoner'!$B$8:$B$1006,0))</f>
        <v>0</v>
      </c>
      <c r="J1091" s="72"/>
      <c r="K1091" s="72"/>
    </row>
    <row r="1092" spans="1:11" x14ac:dyDescent="0.25">
      <c r="A1092" s="116">
        <f>'5. Registrere Transaksjoner'!B99</f>
        <v>92</v>
      </c>
      <c r="B1092" s="72">
        <f>INDEX('5. Registrere Transaksjoner'!$K$8:$K$1006,MATCH('Underlag HB'!A1092,'5. Registrere Transaksjoner'!$B$8:$B$1006))</f>
        <v>0</v>
      </c>
      <c r="C1092" s="72">
        <f>INDEX('5. Registrere Transaksjoner'!$R$8:$R$1006,MATCH('Underlag HB'!A1092,'5. Registrere Transaksjoner'!$B$8:$B$1006))</f>
        <v>0</v>
      </c>
      <c r="D1092" s="307">
        <f>INDEX('5. Registrere Transaksjoner'!$D$8:$D$1006,MATCH('Underlag HB'!A1092,'5. Registrere Transaksjoner'!$B$8:$B$1006))</f>
        <v>0</v>
      </c>
      <c r="E1092" s="72" t="str">
        <f>IFERROR(INDEX(Kontoplan!$E$6:$E$1048576,MATCH(B1092,Kontoplan!$D$6:$D$125,0)),"")</f>
        <v/>
      </c>
      <c r="F1092" s="308">
        <f>INDEX('5. Registrere Transaksjoner'!$E$8:$E$1006,MATCH('Underlag HB'!A1092,'5. Registrere Transaksjoner'!$B$8:$B$1006,0))</f>
        <v>0</v>
      </c>
      <c r="G1092" s="72">
        <f>INDEX('5. Registrere Transaksjoner'!$F$8:$F$1006,MATCH('Underlag HB'!A1092,'5. Registrere Transaksjoner'!$B$8:$B$1006,0))</f>
        <v>0</v>
      </c>
      <c r="H1092" s="309" t="str">
        <f t="shared" si="17"/>
        <v/>
      </c>
      <c r="I1092" s="310">
        <f>INDEX('5. Registrere Transaksjoner'!$H$8:$H$1006,MATCH('Underlag HB'!A1092,'5. Registrere Transaksjoner'!$B$8:$B$1006,0))</f>
        <v>0</v>
      </c>
      <c r="J1092" s="72"/>
      <c r="K1092" s="72"/>
    </row>
    <row r="1093" spans="1:11" x14ac:dyDescent="0.25">
      <c r="A1093" s="116">
        <f>'5. Registrere Transaksjoner'!B100</f>
        <v>93</v>
      </c>
      <c r="B1093" s="72">
        <f>INDEX('5. Registrere Transaksjoner'!$K$8:$K$1006,MATCH('Underlag HB'!A1093,'5. Registrere Transaksjoner'!$B$8:$B$1006))</f>
        <v>0</v>
      </c>
      <c r="C1093" s="72">
        <f>INDEX('5. Registrere Transaksjoner'!$R$8:$R$1006,MATCH('Underlag HB'!A1093,'5. Registrere Transaksjoner'!$B$8:$B$1006))</f>
        <v>0</v>
      </c>
      <c r="D1093" s="307">
        <f>INDEX('5. Registrere Transaksjoner'!$D$8:$D$1006,MATCH('Underlag HB'!A1093,'5. Registrere Transaksjoner'!$B$8:$B$1006))</f>
        <v>0</v>
      </c>
      <c r="E1093" s="72" t="str">
        <f>IFERROR(INDEX(Kontoplan!$E$6:$E$1048576,MATCH(B1093,Kontoplan!$D$6:$D$125,0)),"")</f>
        <v/>
      </c>
      <c r="F1093" s="308">
        <f>INDEX('5. Registrere Transaksjoner'!$E$8:$E$1006,MATCH('Underlag HB'!A1093,'5. Registrere Transaksjoner'!$B$8:$B$1006,0))</f>
        <v>0</v>
      </c>
      <c r="G1093" s="72">
        <f>INDEX('5. Registrere Transaksjoner'!$F$8:$F$1006,MATCH('Underlag HB'!A1093,'5. Registrere Transaksjoner'!$B$8:$B$1006,0))</f>
        <v>0</v>
      </c>
      <c r="H1093" s="309" t="str">
        <f t="shared" si="17"/>
        <v/>
      </c>
      <c r="I1093" s="310">
        <f>INDEX('5. Registrere Transaksjoner'!$H$8:$H$1006,MATCH('Underlag HB'!A1093,'5. Registrere Transaksjoner'!$B$8:$B$1006,0))</f>
        <v>0</v>
      </c>
      <c r="J1093" s="72"/>
      <c r="K1093" s="72"/>
    </row>
    <row r="1094" spans="1:11" x14ac:dyDescent="0.25">
      <c r="A1094" s="116">
        <f>'5. Registrere Transaksjoner'!B101</f>
        <v>94</v>
      </c>
      <c r="B1094" s="72">
        <f>INDEX('5. Registrere Transaksjoner'!$K$8:$K$1006,MATCH('Underlag HB'!A1094,'5. Registrere Transaksjoner'!$B$8:$B$1006))</f>
        <v>0</v>
      </c>
      <c r="C1094" s="72">
        <f>INDEX('5. Registrere Transaksjoner'!$R$8:$R$1006,MATCH('Underlag HB'!A1094,'5. Registrere Transaksjoner'!$B$8:$B$1006))</f>
        <v>0</v>
      </c>
      <c r="D1094" s="307">
        <f>INDEX('5. Registrere Transaksjoner'!$D$8:$D$1006,MATCH('Underlag HB'!A1094,'5. Registrere Transaksjoner'!$B$8:$B$1006))</f>
        <v>0</v>
      </c>
      <c r="E1094" s="72" t="str">
        <f>IFERROR(INDEX(Kontoplan!$E$6:$E$1048576,MATCH(B1094,Kontoplan!$D$6:$D$125,0)),"")</f>
        <v/>
      </c>
      <c r="F1094" s="308">
        <f>INDEX('5. Registrere Transaksjoner'!$E$8:$E$1006,MATCH('Underlag HB'!A1094,'5. Registrere Transaksjoner'!$B$8:$B$1006,0))</f>
        <v>0</v>
      </c>
      <c r="G1094" s="72">
        <f>INDEX('5. Registrere Transaksjoner'!$F$8:$F$1006,MATCH('Underlag HB'!A1094,'5. Registrere Transaksjoner'!$B$8:$B$1006,0))</f>
        <v>0</v>
      </c>
      <c r="H1094" s="309" t="str">
        <f t="shared" si="17"/>
        <v/>
      </c>
      <c r="I1094" s="310">
        <f>INDEX('5. Registrere Transaksjoner'!$H$8:$H$1006,MATCH('Underlag HB'!A1094,'5. Registrere Transaksjoner'!$B$8:$B$1006,0))</f>
        <v>0</v>
      </c>
      <c r="J1094" s="72"/>
      <c r="K1094" s="72"/>
    </row>
    <row r="1095" spans="1:11" x14ac:dyDescent="0.25">
      <c r="A1095" s="116">
        <f>'5. Registrere Transaksjoner'!B102</f>
        <v>95</v>
      </c>
      <c r="B1095" s="72">
        <f>INDEX('5. Registrere Transaksjoner'!$K$8:$K$1006,MATCH('Underlag HB'!A1095,'5. Registrere Transaksjoner'!$B$8:$B$1006))</f>
        <v>0</v>
      </c>
      <c r="C1095" s="72">
        <f>INDEX('5. Registrere Transaksjoner'!$R$8:$R$1006,MATCH('Underlag HB'!A1095,'5. Registrere Transaksjoner'!$B$8:$B$1006))</f>
        <v>0</v>
      </c>
      <c r="D1095" s="307">
        <f>INDEX('5. Registrere Transaksjoner'!$D$8:$D$1006,MATCH('Underlag HB'!A1095,'5. Registrere Transaksjoner'!$B$8:$B$1006))</f>
        <v>0</v>
      </c>
      <c r="E1095" s="72" t="str">
        <f>IFERROR(INDEX(Kontoplan!$E$6:$E$1048576,MATCH(B1095,Kontoplan!$D$6:$D$125,0)),"")</f>
        <v/>
      </c>
      <c r="F1095" s="308">
        <f>INDEX('5. Registrere Transaksjoner'!$E$8:$E$1006,MATCH('Underlag HB'!A1095,'5. Registrere Transaksjoner'!$B$8:$B$1006,0))</f>
        <v>0</v>
      </c>
      <c r="G1095" s="72">
        <f>INDEX('5. Registrere Transaksjoner'!$F$8:$F$1006,MATCH('Underlag HB'!A1095,'5. Registrere Transaksjoner'!$B$8:$B$1006,0))</f>
        <v>0</v>
      </c>
      <c r="H1095" s="309" t="str">
        <f t="shared" si="17"/>
        <v/>
      </c>
      <c r="I1095" s="310">
        <f>INDEX('5. Registrere Transaksjoner'!$H$8:$H$1006,MATCH('Underlag HB'!A1095,'5. Registrere Transaksjoner'!$B$8:$B$1006,0))</f>
        <v>0</v>
      </c>
      <c r="J1095" s="72"/>
      <c r="K1095" s="72"/>
    </row>
    <row r="1096" spans="1:11" x14ac:dyDescent="0.25">
      <c r="A1096" s="116">
        <f>'5. Registrere Transaksjoner'!B103</f>
        <v>96</v>
      </c>
      <c r="B1096" s="72">
        <f>INDEX('5. Registrere Transaksjoner'!$K$8:$K$1006,MATCH('Underlag HB'!A1096,'5. Registrere Transaksjoner'!$B$8:$B$1006))</f>
        <v>0</v>
      </c>
      <c r="C1096" s="72">
        <f>INDEX('5. Registrere Transaksjoner'!$R$8:$R$1006,MATCH('Underlag HB'!A1096,'5. Registrere Transaksjoner'!$B$8:$B$1006))</f>
        <v>0</v>
      </c>
      <c r="D1096" s="307">
        <f>INDEX('5. Registrere Transaksjoner'!$D$8:$D$1006,MATCH('Underlag HB'!A1096,'5. Registrere Transaksjoner'!$B$8:$B$1006))</f>
        <v>0</v>
      </c>
      <c r="E1096" s="72" t="str">
        <f>IFERROR(INDEX(Kontoplan!$E$6:$E$1048576,MATCH(B1096,Kontoplan!$D$6:$D$125,0)),"")</f>
        <v/>
      </c>
      <c r="F1096" s="308">
        <f>INDEX('5. Registrere Transaksjoner'!$E$8:$E$1006,MATCH('Underlag HB'!A1096,'5. Registrere Transaksjoner'!$B$8:$B$1006,0))</f>
        <v>0</v>
      </c>
      <c r="G1096" s="72">
        <f>INDEX('5. Registrere Transaksjoner'!$F$8:$F$1006,MATCH('Underlag HB'!A1096,'5. Registrere Transaksjoner'!$B$8:$B$1006,0))</f>
        <v>0</v>
      </c>
      <c r="H1096" s="309" t="str">
        <f t="shared" si="17"/>
        <v/>
      </c>
      <c r="I1096" s="310">
        <f>INDEX('5. Registrere Transaksjoner'!$H$8:$H$1006,MATCH('Underlag HB'!A1096,'5. Registrere Transaksjoner'!$B$8:$B$1006,0))</f>
        <v>0</v>
      </c>
      <c r="J1096" s="72"/>
      <c r="K1096" s="72"/>
    </row>
    <row r="1097" spans="1:11" x14ac:dyDescent="0.25">
      <c r="A1097" s="116">
        <f>'5. Registrere Transaksjoner'!B104</f>
        <v>97</v>
      </c>
      <c r="B1097" s="72">
        <f>INDEX('5. Registrere Transaksjoner'!$K$8:$K$1006,MATCH('Underlag HB'!A1097,'5. Registrere Transaksjoner'!$B$8:$B$1006))</f>
        <v>0</v>
      </c>
      <c r="C1097" s="72">
        <f>INDEX('5. Registrere Transaksjoner'!$R$8:$R$1006,MATCH('Underlag HB'!A1097,'5. Registrere Transaksjoner'!$B$8:$B$1006))</f>
        <v>0</v>
      </c>
      <c r="D1097" s="307">
        <f>INDEX('5. Registrere Transaksjoner'!$D$8:$D$1006,MATCH('Underlag HB'!A1097,'5. Registrere Transaksjoner'!$B$8:$B$1006))</f>
        <v>0</v>
      </c>
      <c r="E1097" s="72" t="str">
        <f>IFERROR(INDEX(Kontoplan!$E$6:$E$1048576,MATCH(B1097,Kontoplan!$D$6:$D$125,0)),"")</f>
        <v/>
      </c>
      <c r="F1097" s="308">
        <f>INDEX('5. Registrere Transaksjoner'!$E$8:$E$1006,MATCH('Underlag HB'!A1097,'5. Registrere Transaksjoner'!$B$8:$B$1006,0))</f>
        <v>0</v>
      </c>
      <c r="G1097" s="72">
        <f>INDEX('5. Registrere Transaksjoner'!$F$8:$F$1006,MATCH('Underlag HB'!A1097,'5. Registrere Transaksjoner'!$B$8:$B$1006,0))</f>
        <v>0</v>
      </c>
      <c r="H1097" s="309" t="str">
        <f t="shared" si="17"/>
        <v/>
      </c>
      <c r="I1097" s="310">
        <f>INDEX('5. Registrere Transaksjoner'!$H$8:$H$1006,MATCH('Underlag HB'!A1097,'5. Registrere Transaksjoner'!$B$8:$B$1006,0))</f>
        <v>0</v>
      </c>
      <c r="J1097" s="72"/>
      <c r="K1097" s="72"/>
    </row>
    <row r="1098" spans="1:11" x14ac:dyDescent="0.25">
      <c r="A1098" s="116">
        <f>'5. Registrere Transaksjoner'!B105</f>
        <v>98</v>
      </c>
      <c r="B1098" s="72">
        <f>INDEX('5. Registrere Transaksjoner'!$K$8:$K$1006,MATCH('Underlag HB'!A1098,'5. Registrere Transaksjoner'!$B$8:$B$1006))</f>
        <v>0</v>
      </c>
      <c r="C1098" s="72">
        <f>INDEX('5. Registrere Transaksjoner'!$R$8:$R$1006,MATCH('Underlag HB'!A1098,'5. Registrere Transaksjoner'!$B$8:$B$1006))</f>
        <v>0</v>
      </c>
      <c r="D1098" s="307">
        <f>INDEX('5. Registrere Transaksjoner'!$D$8:$D$1006,MATCH('Underlag HB'!A1098,'5. Registrere Transaksjoner'!$B$8:$B$1006))</f>
        <v>0</v>
      </c>
      <c r="E1098" s="72" t="str">
        <f>IFERROR(INDEX(Kontoplan!$E$6:$E$1048576,MATCH(B1098,Kontoplan!$D$6:$D$125,0)),"")</f>
        <v/>
      </c>
      <c r="F1098" s="308">
        <f>INDEX('5. Registrere Transaksjoner'!$E$8:$E$1006,MATCH('Underlag HB'!A1098,'5. Registrere Transaksjoner'!$B$8:$B$1006,0))</f>
        <v>0</v>
      </c>
      <c r="G1098" s="72">
        <f>INDEX('5. Registrere Transaksjoner'!$F$8:$F$1006,MATCH('Underlag HB'!A1098,'5. Registrere Transaksjoner'!$B$8:$B$1006,0))</f>
        <v>0</v>
      </c>
      <c r="H1098" s="309" t="str">
        <f t="shared" si="17"/>
        <v/>
      </c>
      <c r="I1098" s="310">
        <f>INDEX('5. Registrere Transaksjoner'!$H$8:$H$1006,MATCH('Underlag HB'!A1098,'5. Registrere Transaksjoner'!$B$8:$B$1006,0))</f>
        <v>0</v>
      </c>
      <c r="J1098" s="72"/>
      <c r="K1098" s="72"/>
    </row>
    <row r="1099" spans="1:11" x14ac:dyDescent="0.25">
      <c r="A1099" s="116">
        <f>'5. Registrere Transaksjoner'!B106</f>
        <v>99</v>
      </c>
      <c r="B1099" s="72">
        <f>INDEX('5. Registrere Transaksjoner'!$K$8:$K$1006,MATCH('Underlag HB'!A1099,'5. Registrere Transaksjoner'!$B$8:$B$1006))</f>
        <v>0</v>
      </c>
      <c r="C1099" s="72">
        <f>INDEX('5. Registrere Transaksjoner'!$R$8:$R$1006,MATCH('Underlag HB'!A1099,'5. Registrere Transaksjoner'!$B$8:$B$1006))</f>
        <v>0</v>
      </c>
      <c r="D1099" s="307">
        <f>INDEX('5. Registrere Transaksjoner'!$D$8:$D$1006,MATCH('Underlag HB'!A1099,'5. Registrere Transaksjoner'!$B$8:$B$1006))</f>
        <v>0</v>
      </c>
      <c r="E1099" s="72" t="str">
        <f>IFERROR(INDEX(Kontoplan!$E$6:$E$1048576,MATCH(B1099,Kontoplan!$D$6:$D$125,0)),"")</f>
        <v/>
      </c>
      <c r="F1099" s="308">
        <f>INDEX('5. Registrere Transaksjoner'!$E$8:$E$1006,MATCH('Underlag HB'!A1099,'5. Registrere Transaksjoner'!$B$8:$B$1006,0))</f>
        <v>0</v>
      </c>
      <c r="G1099" s="72">
        <f>INDEX('5. Registrere Transaksjoner'!$F$8:$F$1006,MATCH('Underlag HB'!A1099,'5. Registrere Transaksjoner'!$B$8:$B$1006,0))</f>
        <v>0</v>
      </c>
      <c r="H1099" s="309" t="str">
        <f t="shared" si="17"/>
        <v/>
      </c>
      <c r="I1099" s="310">
        <f>INDEX('5. Registrere Transaksjoner'!$H$8:$H$1006,MATCH('Underlag HB'!A1099,'5. Registrere Transaksjoner'!$B$8:$B$1006,0))</f>
        <v>0</v>
      </c>
      <c r="J1099" s="72"/>
      <c r="K1099" s="72"/>
    </row>
    <row r="1100" spans="1:11" x14ac:dyDescent="0.25">
      <c r="A1100" s="116">
        <f>'5. Registrere Transaksjoner'!B107</f>
        <v>100</v>
      </c>
      <c r="B1100" s="72">
        <f>INDEX('5. Registrere Transaksjoner'!$K$8:$K$1006,MATCH('Underlag HB'!A1100,'5. Registrere Transaksjoner'!$B$8:$B$1006))</f>
        <v>0</v>
      </c>
      <c r="C1100" s="72">
        <f>INDEX('5. Registrere Transaksjoner'!$R$8:$R$1006,MATCH('Underlag HB'!A1100,'5. Registrere Transaksjoner'!$B$8:$B$1006))</f>
        <v>0</v>
      </c>
      <c r="D1100" s="307">
        <f>INDEX('5. Registrere Transaksjoner'!$D$8:$D$1006,MATCH('Underlag HB'!A1100,'5. Registrere Transaksjoner'!$B$8:$B$1006))</f>
        <v>0</v>
      </c>
      <c r="E1100" s="72" t="str">
        <f>IFERROR(INDEX(Kontoplan!$E$6:$E$1048576,MATCH(B1100,Kontoplan!$D$6:$D$125,0)),"")</f>
        <v/>
      </c>
      <c r="F1100" s="308">
        <f>INDEX('5. Registrere Transaksjoner'!$E$8:$E$1006,MATCH('Underlag HB'!A1100,'5. Registrere Transaksjoner'!$B$8:$B$1006,0))</f>
        <v>0</v>
      </c>
      <c r="G1100" s="72">
        <f>INDEX('5. Registrere Transaksjoner'!$F$8:$F$1006,MATCH('Underlag HB'!A1100,'5. Registrere Transaksjoner'!$B$8:$B$1006,0))</f>
        <v>0</v>
      </c>
      <c r="H1100" s="309" t="str">
        <f t="shared" si="17"/>
        <v/>
      </c>
      <c r="I1100" s="310">
        <f>INDEX('5. Registrere Transaksjoner'!$H$8:$H$1006,MATCH('Underlag HB'!A1100,'5. Registrere Transaksjoner'!$B$8:$B$1006,0))</f>
        <v>0</v>
      </c>
      <c r="J1100" s="72"/>
      <c r="K1100" s="72"/>
    </row>
    <row r="1101" spans="1:11" x14ac:dyDescent="0.25">
      <c r="A1101" s="116">
        <f>'5. Registrere Transaksjoner'!B108</f>
        <v>101</v>
      </c>
      <c r="B1101" s="72">
        <f>INDEX('5. Registrere Transaksjoner'!$K$8:$K$1006,MATCH('Underlag HB'!A1101,'5. Registrere Transaksjoner'!$B$8:$B$1006))</f>
        <v>0</v>
      </c>
      <c r="C1101" s="72">
        <f>INDEX('5. Registrere Transaksjoner'!$R$8:$R$1006,MATCH('Underlag HB'!A1101,'5. Registrere Transaksjoner'!$B$8:$B$1006))</f>
        <v>0</v>
      </c>
      <c r="D1101" s="307">
        <f>INDEX('5. Registrere Transaksjoner'!$D$8:$D$1006,MATCH('Underlag HB'!A1101,'5. Registrere Transaksjoner'!$B$8:$B$1006))</f>
        <v>0</v>
      </c>
      <c r="E1101" s="72" t="str">
        <f>IFERROR(INDEX(Kontoplan!$E$6:$E$1048576,MATCH(B1101,Kontoplan!$D$6:$D$125,0)),"")</f>
        <v/>
      </c>
      <c r="F1101" s="308">
        <f>INDEX('5. Registrere Transaksjoner'!$E$8:$E$1006,MATCH('Underlag HB'!A1101,'5. Registrere Transaksjoner'!$B$8:$B$1006,0))</f>
        <v>0</v>
      </c>
      <c r="G1101" s="72">
        <f>INDEX('5. Registrere Transaksjoner'!$F$8:$F$1006,MATCH('Underlag HB'!A1101,'5. Registrere Transaksjoner'!$B$8:$B$1006,0))</f>
        <v>0</v>
      </c>
      <c r="H1101" s="309" t="str">
        <f t="shared" si="17"/>
        <v/>
      </c>
      <c r="I1101" s="310">
        <f>INDEX('5. Registrere Transaksjoner'!$H$8:$H$1006,MATCH('Underlag HB'!A1101,'5. Registrere Transaksjoner'!$B$8:$B$1006,0))</f>
        <v>0</v>
      </c>
      <c r="J1101" s="72"/>
      <c r="K1101" s="72"/>
    </row>
    <row r="1102" spans="1:11" x14ac:dyDescent="0.25">
      <c r="A1102" s="116">
        <f>'5. Registrere Transaksjoner'!B109</f>
        <v>102</v>
      </c>
      <c r="B1102" s="72">
        <f>INDEX('5. Registrere Transaksjoner'!$K$8:$K$1006,MATCH('Underlag HB'!A1102,'5. Registrere Transaksjoner'!$B$8:$B$1006))</f>
        <v>0</v>
      </c>
      <c r="C1102" s="72">
        <f>INDEX('5. Registrere Transaksjoner'!$R$8:$R$1006,MATCH('Underlag HB'!A1102,'5. Registrere Transaksjoner'!$B$8:$B$1006))</f>
        <v>0</v>
      </c>
      <c r="D1102" s="307">
        <f>INDEX('5. Registrere Transaksjoner'!$D$8:$D$1006,MATCH('Underlag HB'!A1102,'5. Registrere Transaksjoner'!$B$8:$B$1006))</f>
        <v>0</v>
      </c>
      <c r="E1102" s="72" t="str">
        <f>IFERROR(INDEX(Kontoplan!$E$6:$E$1048576,MATCH(B1102,Kontoplan!$D$6:$D$125,0)),"")</f>
        <v/>
      </c>
      <c r="F1102" s="308">
        <f>INDEX('5. Registrere Transaksjoner'!$E$8:$E$1006,MATCH('Underlag HB'!A1102,'5. Registrere Transaksjoner'!$B$8:$B$1006,0))</f>
        <v>0</v>
      </c>
      <c r="G1102" s="72">
        <f>INDEX('5. Registrere Transaksjoner'!$F$8:$F$1006,MATCH('Underlag HB'!A1102,'5. Registrere Transaksjoner'!$B$8:$B$1006,0))</f>
        <v>0</v>
      </c>
      <c r="H1102" s="309" t="str">
        <f t="shared" si="17"/>
        <v/>
      </c>
      <c r="I1102" s="310">
        <f>INDEX('5. Registrere Transaksjoner'!$H$8:$H$1006,MATCH('Underlag HB'!A1102,'5. Registrere Transaksjoner'!$B$8:$B$1006,0))</f>
        <v>0</v>
      </c>
      <c r="J1102" s="72"/>
      <c r="K1102" s="72"/>
    </row>
    <row r="1103" spans="1:11" x14ac:dyDescent="0.25">
      <c r="A1103" s="116">
        <f>'5. Registrere Transaksjoner'!B110</f>
        <v>103</v>
      </c>
      <c r="B1103" s="72">
        <f>INDEX('5. Registrere Transaksjoner'!$K$8:$K$1006,MATCH('Underlag HB'!A1103,'5. Registrere Transaksjoner'!$B$8:$B$1006))</f>
        <v>0</v>
      </c>
      <c r="C1103" s="72">
        <f>INDEX('5. Registrere Transaksjoner'!$R$8:$R$1006,MATCH('Underlag HB'!A1103,'5. Registrere Transaksjoner'!$B$8:$B$1006))</f>
        <v>0</v>
      </c>
      <c r="D1103" s="307">
        <f>INDEX('5. Registrere Transaksjoner'!$D$8:$D$1006,MATCH('Underlag HB'!A1103,'5. Registrere Transaksjoner'!$B$8:$B$1006))</f>
        <v>0</v>
      </c>
      <c r="E1103" s="72" t="str">
        <f>IFERROR(INDEX(Kontoplan!$E$6:$E$1048576,MATCH(B1103,Kontoplan!$D$6:$D$125,0)),"")</f>
        <v/>
      </c>
      <c r="F1103" s="308">
        <f>INDEX('5. Registrere Transaksjoner'!$E$8:$E$1006,MATCH('Underlag HB'!A1103,'5. Registrere Transaksjoner'!$B$8:$B$1006,0))</f>
        <v>0</v>
      </c>
      <c r="G1103" s="72">
        <f>INDEX('5. Registrere Transaksjoner'!$F$8:$F$1006,MATCH('Underlag HB'!A1103,'5. Registrere Transaksjoner'!$B$8:$B$1006,0))</f>
        <v>0</v>
      </c>
      <c r="H1103" s="309" t="str">
        <f t="shared" si="17"/>
        <v/>
      </c>
      <c r="I1103" s="310">
        <f>INDEX('5. Registrere Transaksjoner'!$H$8:$H$1006,MATCH('Underlag HB'!A1103,'5. Registrere Transaksjoner'!$B$8:$B$1006,0))</f>
        <v>0</v>
      </c>
      <c r="J1103" s="72"/>
      <c r="K1103" s="72"/>
    </row>
    <row r="1104" spans="1:11" x14ac:dyDescent="0.25">
      <c r="A1104" s="116">
        <f>'5. Registrere Transaksjoner'!B111</f>
        <v>104</v>
      </c>
      <c r="B1104" s="72">
        <f>INDEX('5. Registrere Transaksjoner'!$K$8:$K$1006,MATCH('Underlag HB'!A1104,'5. Registrere Transaksjoner'!$B$8:$B$1006))</f>
        <v>0</v>
      </c>
      <c r="C1104" s="72">
        <f>INDEX('5. Registrere Transaksjoner'!$R$8:$R$1006,MATCH('Underlag HB'!A1104,'5. Registrere Transaksjoner'!$B$8:$B$1006))</f>
        <v>0</v>
      </c>
      <c r="D1104" s="307">
        <f>INDEX('5. Registrere Transaksjoner'!$D$8:$D$1006,MATCH('Underlag HB'!A1104,'5. Registrere Transaksjoner'!$B$8:$B$1006))</f>
        <v>0</v>
      </c>
      <c r="E1104" s="72" t="str">
        <f>IFERROR(INDEX(Kontoplan!$E$6:$E$1048576,MATCH(B1104,Kontoplan!$D$6:$D$125,0)),"")</f>
        <v/>
      </c>
      <c r="F1104" s="308">
        <f>INDEX('5. Registrere Transaksjoner'!$E$8:$E$1006,MATCH('Underlag HB'!A1104,'5. Registrere Transaksjoner'!$B$8:$B$1006,0))</f>
        <v>0</v>
      </c>
      <c r="G1104" s="72">
        <f>INDEX('5. Registrere Transaksjoner'!$F$8:$F$1006,MATCH('Underlag HB'!A1104,'5. Registrere Transaksjoner'!$B$8:$B$1006,0))</f>
        <v>0</v>
      </c>
      <c r="H1104" s="309" t="str">
        <f t="shared" si="17"/>
        <v/>
      </c>
      <c r="I1104" s="310">
        <f>INDEX('5. Registrere Transaksjoner'!$H$8:$H$1006,MATCH('Underlag HB'!A1104,'5. Registrere Transaksjoner'!$B$8:$B$1006,0))</f>
        <v>0</v>
      </c>
      <c r="J1104" s="72"/>
      <c r="K1104" s="72"/>
    </row>
    <row r="1105" spans="1:11" x14ac:dyDescent="0.25">
      <c r="A1105" s="116">
        <f>'5. Registrere Transaksjoner'!B112</f>
        <v>105</v>
      </c>
      <c r="B1105" s="72">
        <f>INDEX('5. Registrere Transaksjoner'!$K$8:$K$1006,MATCH('Underlag HB'!A1105,'5. Registrere Transaksjoner'!$B$8:$B$1006))</f>
        <v>0</v>
      </c>
      <c r="C1105" s="72">
        <f>INDEX('5. Registrere Transaksjoner'!$R$8:$R$1006,MATCH('Underlag HB'!A1105,'5. Registrere Transaksjoner'!$B$8:$B$1006))</f>
        <v>0</v>
      </c>
      <c r="D1105" s="307">
        <f>INDEX('5. Registrere Transaksjoner'!$D$8:$D$1006,MATCH('Underlag HB'!A1105,'5. Registrere Transaksjoner'!$B$8:$B$1006))</f>
        <v>0</v>
      </c>
      <c r="E1105" s="72" t="str">
        <f>IFERROR(INDEX(Kontoplan!$E$6:$E$1048576,MATCH(B1105,Kontoplan!$D$6:$D$125,0)),"")</f>
        <v/>
      </c>
      <c r="F1105" s="308">
        <f>INDEX('5. Registrere Transaksjoner'!$E$8:$E$1006,MATCH('Underlag HB'!A1105,'5. Registrere Transaksjoner'!$B$8:$B$1006,0))</f>
        <v>0</v>
      </c>
      <c r="G1105" s="72">
        <f>INDEX('5. Registrere Transaksjoner'!$F$8:$F$1006,MATCH('Underlag HB'!A1105,'5. Registrere Transaksjoner'!$B$8:$B$1006,0))</f>
        <v>0</v>
      </c>
      <c r="H1105" s="309" t="str">
        <f t="shared" si="17"/>
        <v/>
      </c>
      <c r="I1105" s="310">
        <f>INDEX('5. Registrere Transaksjoner'!$H$8:$H$1006,MATCH('Underlag HB'!A1105,'5. Registrere Transaksjoner'!$B$8:$B$1006,0))</f>
        <v>0</v>
      </c>
      <c r="J1105" s="72"/>
      <c r="K1105" s="72"/>
    </row>
    <row r="1106" spans="1:11" x14ac:dyDescent="0.25">
      <c r="A1106" s="116">
        <f>'5. Registrere Transaksjoner'!B113</f>
        <v>106</v>
      </c>
      <c r="B1106" s="72">
        <f>INDEX('5. Registrere Transaksjoner'!$K$8:$K$1006,MATCH('Underlag HB'!A1106,'5. Registrere Transaksjoner'!$B$8:$B$1006))</f>
        <v>0</v>
      </c>
      <c r="C1106" s="72">
        <f>INDEX('5. Registrere Transaksjoner'!$R$8:$R$1006,MATCH('Underlag HB'!A1106,'5. Registrere Transaksjoner'!$B$8:$B$1006))</f>
        <v>0</v>
      </c>
      <c r="D1106" s="307">
        <f>INDEX('5. Registrere Transaksjoner'!$D$8:$D$1006,MATCH('Underlag HB'!A1106,'5. Registrere Transaksjoner'!$B$8:$B$1006))</f>
        <v>0</v>
      </c>
      <c r="E1106" s="72" t="str">
        <f>IFERROR(INDEX(Kontoplan!$E$6:$E$1048576,MATCH(B1106,Kontoplan!$D$6:$D$125,0)),"")</f>
        <v/>
      </c>
      <c r="F1106" s="308">
        <f>INDEX('5. Registrere Transaksjoner'!$E$8:$E$1006,MATCH('Underlag HB'!A1106,'5. Registrere Transaksjoner'!$B$8:$B$1006,0))</f>
        <v>0</v>
      </c>
      <c r="G1106" s="72">
        <f>INDEX('5. Registrere Transaksjoner'!$F$8:$F$1006,MATCH('Underlag HB'!A1106,'5. Registrere Transaksjoner'!$B$8:$B$1006,0))</f>
        <v>0</v>
      </c>
      <c r="H1106" s="309" t="str">
        <f t="shared" si="17"/>
        <v/>
      </c>
      <c r="I1106" s="310">
        <f>INDEX('5. Registrere Transaksjoner'!$H$8:$H$1006,MATCH('Underlag HB'!A1106,'5. Registrere Transaksjoner'!$B$8:$B$1006,0))</f>
        <v>0</v>
      </c>
      <c r="J1106" s="72"/>
      <c r="K1106" s="72"/>
    </row>
    <row r="1107" spans="1:11" x14ac:dyDescent="0.25">
      <c r="A1107" s="116">
        <f>'5. Registrere Transaksjoner'!B114</f>
        <v>107</v>
      </c>
      <c r="B1107" s="72">
        <f>INDEX('5. Registrere Transaksjoner'!$K$8:$K$1006,MATCH('Underlag HB'!A1107,'5. Registrere Transaksjoner'!$B$8:$B$1006))</f>
        <v>0</v>
      </c>
      <c r="C1107" s="72">
        <f>INDEX('5. Registrere Transaksjoner'!$R$8:$R$1006,MATCH('Underlag HB'!A1107,'5. Registrere Transaksjoner'!$B$8:$B$1006))</f>
        <v>0</v>
      </c>
      <c r="D1107" s="307">
        <f>INDEX('5. Registrere Transaksjoner'!$D$8:$D$1006,MATCH('Underlag HB'!A1107,'5. Registrere Transaksjoner'!$B$8:$B$1006))</f>
        <v>0</v>
      </c>
      <c r="E1107" s="72" t="str">
        <f>IFERROR(INDEX(Kontoplan!$E$6:$E$1048576,MATCH(B1107,Kontoplan!$D$6:$D$125,0)),"")</f>
        <v/>
      </c>
      <c r="F1107" s="308">
        <f>INDEX('5. Registrere Transaksjoner'!$E$8:$E$1006,MATCH('Underlag HB'!A1107,'5. Registrere Transaksjoner'!$B$8:$B$1006,0))</f>
        <v>0</v>
      </c>
      <c r="G1107" s="72">
        <f>INDEX('5. Registrere Transaksjoner'!$F$8:$F$1006,MATCH('Underlag HB'!A1107,'5. Registrere Transaksjoner'!$B$8:$B$1006,0))</f>
        <v>0</v>
      </c>
      <c r="H1107" s="309" t="str">
        <f t="shared" si="17"/>
        <v/>
      </c>
      <c r="I1107" s="310">
        <f>INDEX('5. Registrere Transaksjoner'!$H$8:$H$1006,MATCH('Underlag HB'!A1107,'5. Registrere Transaksjoner'!$B$8:$B$1006,0))</f>
        <v>0</v>
      </c>
      <c r="J1107" s="72"/>
      <c r="K1107" s="72"/>
    </row>
    <row r="1108" spans="1:11" x14ac:dyDescent="0.25">
      <c r="A1108" s="116">
        <f>'5. Registrere Transaksjoner'!B115</f>
        <v>108</v>
      </c>
      <c r="B1108" s="72">
        <f>INDEX('5. Registrere Transaksjoner'!$K$8:$K$1006,MATCH('Underlag HB'!A1108,'5. Registrere Transaksjoner'!$B$8:$B$1006))</f>
        <v>0</v>
      </c>
      <c r="C1108" s="72">
        <f>INDEX('5. Registrere Transaksjoner'!$R$8:$R$1006,MATCH('Underlag HB'!A1108,'5. Registrere Transaksjoner'!$B$8:$B$1006))</f>
        <v>0</v>
      </c>
      <c r="D1108" s="307">
        <f>INDEX('5. Registrere Transaksjoner'!$D$8:$D$1006,MATCH('Underlag HB'!A1108,'5. Registrere Transaksjoner'!$B$8:$B$1006))</f>
        <v>0</v>
      </c>
      <c r="E1108" s="72" t="str">
        <f>IFERROR(INDEX(Kontoplan!$E$6:$E$1048576,MATCH(B1108,Kontoplan!$D$6:$D$125,0)),"")</f>
        <v/>
      </c>
      <c r="F1108" s="308">
        <f>INDEX('5. Registrere Transaksjoner'!$E$8:$E$1006,MATCH('Underlag HB'!A1108,'5. Registrere Transaksjoner'!$B$8:$B$1006,0))</f>
        <v>0</v>
      </c>
      <c r="G1108" s="72">
        <f>INDEX('5. Registrere Transaksjoner'!$F$8:$F$1006,MATCH('Underlag HB'!A1108,'5. Registrere Transaksjoner'!$B$8:$B$1006,0))</f>
        <v>0</v>
      </c>
      <c r="H1108" s="309" t="str">
        <f t="shared" si="17"/>
        <v/>
      </c>
      <c r="I1108" s="310">
        <f>INDEX('5. Registrere Transaksjoner'!$H$8:$H$1006,MATCH('Underlag HB'!A1108,'5. Registrere Transaksjoner'!$B$8:$B$1006,0))</f>
        <v>0</v>
      </c>
      <c r="J1108" s="72"/>
      <c r="K1108" s="72"/>
    </row>
    <row r="1109" spans="1:11" x14ac:dyDescent="0.25">
      <c r="A1109" s="116">
        <f>'5. Registrere Transaksjoner'!B116</f>
        <v>109</v>
      </c>
      <c r="B1109" s="72">
        <f>INDEX('5. Registrere Transaksjoner'!$K$8:$K$1006,MATCH('Underlag HB'!A1109,'5. Registrere Transaksjoner'!$B$8:$B$1006))</f>
        <v>0</v>
      </c>
      <c r="C1109" s="72">
        <f>INDEX('5. Registrere Transaksjoner'!$R$8:$R$1006,MATCH('Underlag HB'!A1109,'5. Registrere Transaksjoner'!$B$8:$B$1006))</f>
        <v>0</v>
      </c>
      <c r="D1109" s="307">
        <f>INDEX('5. Registrere Transaksjoner'!$D$8:$D$1006,MATCH('Underlag HB'!A1109,'5. Registrere Transaksjoner'!$B$8:$B$1006))</f>
        <v>0</v>
      </c>
      <c r="E1109" s="72" t="str">
        <f>IFERROR(INDEX(Kontoplan!$E$6:$E$1048576,MATCH(B1109,Kontoplan!$D$6:$D$125,0)),"")</f>
        <v/>
      </c>
      <c r="F1109" s="308">
        <f>INDEX('5. Registrere Transaksjoner'!$E$8:$E$1006,MATCH('Underlag HB'!A1109,'5. Registrere Transaksjoner'!$B$8:$B$1006,0))</f>
        <v>0</v>
      </c>
      <c r="G1109" s="72">
        <f>INDEX('5. Registrere Transaksjoner'!$F$8:$F$1006,MATCH('Underlag HB'!A1109,'5. Registrere Transaksjoner'!$B$8:$B$1006,0))</f>
        <v>0</v>
      </c>
      <c r="H1109" s="309" t="str">
        <f t="shared" si="17"/>
        <v/>
      </c>
      <c r="I1109" s="310">
        <f>INDEX('5. Registrere Transaksjoner'!$H$8:$H$1006,MATCH('Underlag HB'!A1109,'5. Registrere Transaksjoner'!$B$8:$B$1006,0))</f>
        <v>0</v>
      </c>
      <c r="J1109" s="72"/>
      <c r="K1109" s="72"/>
    </row>
    <row r="1110" spans="1:11" x14ac:dyDescent="0.25">
      <c r="A1110" s="116">
        <f>'5. Registrere Transaksjoner'!B117</f>
        <v>110</v>
      </c>
      <c r="B1110" s="72">
        <f>INDEX('5. Registrere Transaksjoner'!$K$8:$K$1006,MATCH('Underlag HB'!A1110,'5. Registrere Transaksjoner'!$B$8:$B$1006))</f>
        <v>0</v>
      </c>
      <c r="C1110" s="72">
        <f>INDEX('5. Registrere Transaksjoner'!$R$8:$R$1006,MATCH('Underlag HB'!A1110,'5. Registrere Transaksjoner'!$B$8:$B$1006))</f>
        <v>0</v>
      </c>
      <c r="D1110" s="307">
        <f>INDEX('5. Registrere Transaksjoner'!$D$8:$D$1006,MATCH('Underlag HB'!A1110,'5. Registrere Transaksjoner'!$B$8:$B$1006))</f>
        <v>0</v>
      </c>
      <c r="E1110" s="72" t="str">
        <f>IFERROR(INDEX(Kontoplan!$E$6:$E$1048576,MATCH(B1110,Kontoplan!$D$6:$D$125,0)),"")</f>
        <v/>
      </c>
      <c r="F1110" s="308">
        <f>INDEX('5. Registrere Transaksjoner'!$E$8:$E$1006,MATCH('Underlag HB'!A1110,'5. Registrere Transaksjoner'!$B$8:$B$1006,0))</f>
        <v>0</v>
      </c>
      <c r="G1110" s="72">
        <f>INDEX('5. Registrere Transaksjoner'!$F$8:$F$1006,MATCH('Underlag HB'!A1110,'5. Registrere Transaksjoner'!$B$8:$B$1006,0))</f>
        <v>0</v>
      </c>
      <c r="H1110" s="309" t="str">
        <f t="shared" si="17"/>
        <v/>
      </c>
      <c r="I1110" s="310">
        <f>INDEX('5. Registrere Transaksjoner'!$H$8:$H$1006,MATCH('Underlag HB'!A1110,'5. Registrere Transaksjoner'!$B$8:$B$1006,0))</f>
        <v>0</v>
      </c>
      <c r="J1110" s="72"/>
      <c r="K1110" s="72"/>
    </row>
    <row r="1111" spans="1:11" x14ac:dyDescent="0.25">
      <c r="A1111" s="116">
        <f>'5. Registrere Transaksjoner'!B118</f>
        <v>111</v>
      </c>
      <c r="B1111" s="72">
        <f>INDEX('5. Registrere Transaksjoner'!$K$8:$K$1006,MATCH('Underlag HB'!A1111,'5. Registrere Transaksjoner'!$B$8:$B$1006))</f>
        <v>0</v>
      </c>
      <c r="C1111" s="72">
        <f>INDEX('5. Registrere Transaksjoner'!$R$8:$R$1006,MATCH('Underlag HB'!A1111,'5. Registrere Transaksjoner'!$B$8:$B$1006))</f>
        <v>0</v>
      </c>
      <c r="D1111" s="307">
        <f>INDEX('5. Registrere Transaksjoner'!$D$8:$D$1006,MATCH('Underlag HB'!A1111,'5. Registrere Transaksjoner'!$B$8:$B$1006))</f>
        <v>0</v>
      </c>
      <c r="E1111" s="72" t="str">
        <f>IFERROR(INDEX(Kontoplan!$E$6:$E$1048576,MATCH(B1111,Kontoplan!$D$6:$D$125,0)),"")</f>
        <v/>
      </c>
      <c r="F1111" s="308">
        <f>INDEX('5. Registrere Transaksjoner'!$E$8:$E$1006,MATCH('Underlag HB'!A1111,'5. Registrere Transaksjoner'!$B$8:$B$1006,0))</f>
        <v>0</v>
      </c>
      <c r="G1111" s="72">
        <f>INDEX('5. Registrere Transaksjoner'!$F$8:$F$1006,MATCH('Underlag HB'!A1111,'5. Registrere Transaksjoner'!$B$8:$B$1006,0))</f>
        <v>0</v>
      </c>
      <c r="H1111" s="309" t="str">
        <f t="shared" si="17"/>
        <v/>
      </c>
      <c r="I1111" s="310">
        <f>INDEX('5. Registrere Transaksjoner'!$H$8:$H$1006,MATCH('Underlag HB'!A1111,'5. Registrere Transaksjoner'!$B$8:$B$1006,0))</f>
        <v>0</v>
      </c>
      <c r="J1111" s="72"/>
      <c r="K1111" s="72"/>
    </row>
    <row r="1112" spans="1:11" x14ac:dyDescent="0.25">
      <c r="A1112" s="116">
        <f>'5. Registrere Transaksjoner'!B119</f>
        <v>112</v>
      </c>
      <c r="B1112" s="72">
        <f>INDEX('5. Registrere Transaksjoner'!$K$8:$K$1006,MATCH('Underlag HB'!A1112,'5. Registrere Transaksjoner'!$B$8:$B$1006))</f>
        <v>0</v>
      </c>
      <c r="C1112" s="72">
        <f>INDEX('5. Registrere Transaksjoner'!$R$8:$R$1006,MATCH('Underlag HB'!A1112,'5. Registrere Transaksjoner'!$B$8:$B$1006))</f>
        <v>0</v>
      </c>
      <c r="D1112" s="307">
        <f>INDEX('5. Registrere Transaksjoner'!$D$8:$D$1006,MATCH('Underlag HB'!A1112,'5. Registrere Transaksjoner'!$B$8:$B$1006))</f>
        <v>0</v>
      </c>
      <c r="E1112" s="72" t="str">
        <f>IFERROR(INDEX(Kontoplan!$E$6:$E$1048576,MATCH(B1112,Kontoplan!$D$6:$D$125,0)),"")</f>
        <v/>
      </c>
      <c r="F1112" s="308">
        <f>INDEX('5. Registrere Transaksjoner'!$E$8:$E$1006,MATCH('Underlag HB'!A1112,'5. Registrere Transaksjoner'!$B$8:$B$1006,0))</f>
        <v>0</v>
      </c>
      <c r="G1112" s="72">
        <f>INDEX('5. Registrere Transaksjoner'!$F$8:$F$1006,MATCH('Underlag HB'!A1112,'5. Registrere Transaksjoner'!$B$8:$B$1006,0))</f>
        <v>0</v>
      </c>
      <c r="H1112" s="309" t="str">
        <f t="shared" si="17"/>
        <v/>
      </c>
      <c r="I1112" s="310">
        <f>INDEX('5. Registrere Transaksjoner'!$H$8:$H$1006,MATCH('Underlag HB'!A1112,'5. Registrere Transaksjoner'!$B$8:$B$1006,0))</f>
        <v>0</v>
      </c>
      <c r="J1112" s="72"/>
      <c r="K1112" s="72"/>
    </row>
    <row r="1113" spans="1:11" x14ac:dyDescent="0.25">
      <c r="A1113" s="116">
        <f>'5. Registrere Transaksjoner'!B120</f>
        <v>113</v>
      </c>
      <c r="B1113" s="72">
        <f>INDEX('5. Registrere Transaksjoner'!$K$8:$K$1006,MATCH('Underlag HB'!A1113,'5. Registrere Transaksjoner'!$B$8:$B$1006))</f>
        <v>0</v>
      </c>
      <c r="C1113" s="72">
        <f>INDEX('5. Registrere Transaksjoner'!$R$8:$R$1006,MATCH('Underlag HB'!A1113,'5. Registrere Transaksjoner'!$B$8:$B$1006))</f>
        <v>0</v>
      </c>
      <c r="D1113" s="307">
        <f>INDEX('5. Registrere Transaksjoner'!$D$8:$D$1006,MATCH('Underlag HB'!A1113,'5. Registrere Transaksjoner'!$B$8:$B$1006))</f>
        <v>0</v>
      </c>
      <c r="E1113" s="72" t="str">
        <f>IFERROR(INDEX(Kontoplan!$E$6:$E$1048576,MATCH(B1113,Kontoplan!$D$6:$D$125,0)),"")</f>
        <v/>
      </c>
      <c r="F1113" s="308">
        <f>INDEX('5. Registrere Transaksjoner'!$E$8:$E$1006,MATCH('Underlag HB'!A1113,'5. Registrere Transaksjoner'!$B$8:$B$1006,0))</f>
        <v>0</v>
      </c>
      <c r="G1113" s="72">
        <f>INDEX('5. Registrere Transaksjoner'!$F$8:$F$1006,MATCH('Underlag HB'!A1113,'5. Registrere Transaksjoner'!$B$8:$B$1006,0))</f>
        <v>0</v>
      </c>
      <c r="H1113" s="309" t="str">
        <f t="shared" si="17"/>
        <v/>
      </c>
      <c r="I1113" s="310">
        <f>INDEX('5. Registrere Transaksjoner'!$H$8:$H$1006,MATCH('Underlag HB'!A1113,'5. Registrere Transaksjoner'!$B$8:$B$1006,0))</f>
        <v>0</v>
      </c>
      <c r="J1113" s="72"/>
      <c r="K1113" s="72"/>
    </row>
    <row r="1114" spans="1:11" x14ac:dyDescent="0.25">
      <c r="A1114" s="116">
        <f>'5. Registrere Transaksjoner'!B121</f>
        <v>114</v>
      </c>
      <c r="B1114" s="72">
        <f>INDEX('5. Registrere Transaksjoner'!$K$8:$K$1006,MATCH('Underlag HB'!A1114,'5. Registrere Transaksjoner'!$B$8:$B$1006))</f>
        <v>0</v>
      </c>
      <c r="C1114" s="72">
        <f>INDEX('5. Registrere Transaksjoner'!$R$8:$R$1006,MATCH('Underlag HB'!A1114,'5. Registrere Transaksjoner'!$B$8:$B$1006))</f>
        <v>0</v>
      </c>
      <c r="D1114" s="307">
        <f>INDEX('5. Registrere Transaksjoner'!$D$8:$D$1006,MATCH('Underlag HB'!A1114,'5. Registrere Transaksjoner'!$B$8:$B$1006))</f>
        <v>0</v>
      </c>
      <c r="E1114" s="72" t="str">
        <f>IFERROR(INDEX(Kontoplan!$E$6:$E$1048576,MATCH(B1114,Kontoplan!$D$6:$D$125,0)),"")</f>
        <v/>
      </c>
      <c r="F1114" s="308">
        <f>INDEX('5. Registrere Transaksjoner'!$E$8:$E$1006,MATCH('Underlag HB'!A1114,'5. Registrere Transaksjoner'!$B$8:$B$1006,0))</f>
        <v>0</v>
      </c>
      <c r="G1114" s="72">
        <f>INDEX('5. Registrere Transaksjoner'!$F$8:$F$1006,MATCH('Underlag HB'!A1114,'5. Registrere Transaksjoner'!$B$8:$B$1006,0))</f>
        <v>0</v>
      </c>
      <c r="H1114" s="309" t="str">
        <f t="shared" si="17"/>
        <v/>
      </c>
      <c r="I1114" s="310">
        <f>INDEX('5. Registrere Transaksjoner'!$H$8:$H$1006,MATCH('Underlag HB'!A1114,'5. Registrere Transaksjoner'!$B$8:$B$1006,0))</f>
        <v>0</v>
      </c>
      <c r="J1114" s="72"/>
      <c r="K1114" s="72"/>
    </row>
    <row r="1115" spans="1:11" x14ac:dyDescent="0.25">
      <c r="A1115" s="116">
        <f>'5. Registrere Transaksjoner'!B122</f>
        <v>115</v>
      </c>
      <c r="B1115" s="72">
        <f>INDEX('5. Registrere Transaksjoner'!$K$8:$K$1006,MATCH('Underlag HB'!A1115,'5. Registrere Transaksjoner'!$B$8:$B$1006))</f>
        <v>0</v>
      </c>
      <c r="C1115" s="72">
        <f>INDEX('5. Registrere Transaksjoner'!$R$8:$R$1006,MATCH('Underlag HB'!A1115,'5. Registrere Transaksjoner'!$B$8:$B$1006))</f>
        <v>0</v>
      </c>
      <c r="D1115" s="307">
        <f>INDEX('5. Registrere Transaksjoner'!$D$8:$D$1006,MATCH('Underlag HB'!A1115,'5. Registrere Transaksjoner'!$B$8:$B$1006))</f>
        <v>0</v>
      </c>
      <c r="E1115" s="72" t="str">
        <f>IFERROR(INDEX(Kontoplan!$E$6:$E$1048576,MATCH(B1115,Kontoplan!$D$6:$D$125,0)),"")</f>
        <v/>
      </c>
      <c r="F1115" s="308">
        <f>INDEX('5. Registrere Transaksjoner'!$E$8:$E$1006,MATCH('Underlag HB'!A1115,'5. Registrere Transaksjoner'!$B$8:$B$1006,0))</f>
        <v>0</v>
      </c>
      <c r="G1115" s="72">
        <f>INDEX('5. Registrere Transaksjoner'!$F$8:$F$1006,MATCH('Underlag HB'!A1115,'5. Registrere Transaksjoner'!$B$8:$B$1006,0))</f>
        <v>0</v>
      </c>
      <c r="H1115" s="309" t="str">
        <f t="shared" si="17"/>
        <v/>
      </c>
      <c r="I1115" s="310">
        <f>INDEX('5. Registrere Transaksjoner'!$H$8:$H$1006,MATCH('Underlag HB'!A1115,'5. Registrere Transaksjoner'!$B$8:$B$1006,0))</f>
        <v>0</v>
      </c>
      <c r="J1115" s="72"/>
      <c r="K1115" s="72"/>
    </row>
    <row r="1116" spans="1:11" x14ac:dyDescent="0.25">
      <c r="A1116" s="116">
        <f>'5. Registrere Transaksjoner'!B123</f>
        <v>116</v>
      </c>
      <c r="B1116" s="72">
        <f>INDEX('5. Registrere Transaksjoner'!$K$8:$K$1006,MATCH('Underlag HB'!A1116,'5. Registrere Transaksjoner'!$B$8:$B$1006))</f>
        <v>0</v>
      </c>
      <c r="C1116" s="72">
        <f>INDEX('5. Registrere Transaksjoner'!$R$8:$R$1006,MATCH('Underlag HB'!A1116,'5. Registrere Transaksjoner'!$B$8:$B$1006))</f>
        <v>0</v>
      </c>
      <c r="D1116" s="307">
        <f>INDEX('5. Registrere Transaksjoner'!$D$8:$D$1006,MATCH('Underlag HB'!A1116,'5. Registrere Transaksjoner'!$B$8:$B$1006))</f>
        <v>0</v>
      </c>
      <c r="E1116" s="72" t="str">
        <f>IFERROR(INDEX(Kontoplan!$E$6:$E$1048576,MATCH(B1116,Kontoplan!$D$6:$D$125,0)),"")</f>
        <v/>
      </c>
      <c r="F1116" s="308">
        <f>INDEX('5. Registrere Transaksjoner'!$E$8:$E$1006,MATCH('Underlag HB'!A1116,'5. Registrere Transaksjoner'!$B$8:$B$1006,0))</f>
        <v>0</v>
      </c>
      <c r="G1116" s="72">
        <f>INDEX('5. Registrere Transaksjoner'!$F$8:$F$1006,MATCH('Underlag HB'!A1116,'5. Registrere Transaksjoner'!$B$8:$B$1006,0))</f>
        <v>0</v>
      </c>
      <c r="H1116" s="309" t="str">
        <f t="shared" si="17"/>
        <v/>
      </c>
      <c r="I1116" s="310">
        <f>INDEX('5. Registrere Transaksjoner'!$H$8:$H$1006,MATCH('Underlag HB'!A1116,'5. Registrere Transaksjoner'!$B$8:$B$1006,0))</f>
        <v>0</v>
      </c>
      <c r="J1116" s="72"/>
      <c r="K1116" s="72"/>
    </row>
    <row r="1117" spans="1:11" x14ac:dyDescent="0.25">
      <c r="A1117" s="116">
        <f>'5. Registrere Transaksjoner'!B124</f>
        <v>117</v>
      </c>
      <c r="B1117" s="72">
        <f>INDEX('5. Registrere Transaksjoner'!$K$8:$K$1006,MATCH('Underlag HB'!A1117,'5. Registrere Transaksjoner'!$B$8:$B$1006))</f>
        <v>0</v>
      </c>
      <c r="C1117" s="72">
        <f>INDEX('5. Registrere Transaksjoner'!$R$8:$R$1006,MATCH('Underlag HB'!A1117,'5. Registrere Transaksjoner'!$B$8:$B$1006))</f>
        <v>0</v>
      </c>
      <c r="D1117" s="307">
        <f>INDEX('5. Registrere Transaksjoner'!$D$8:$D$1006,MATCH('Underlag HB'!A1117,'5. Registrere Transaksjoner'!$B$8:$B$1006))</f>
        <v>0</v>
      </c>
      <c r="E1117" s="72" t="str">
        <f>IFERROR(INDEX(Kontoplan!$E$6:$E$1048576,MATCH(B1117,Kontoplan!$D$6:$D$125,0)),"")</f>
        <v/>
      </c>
      <c r="F1117" s="308">
        <f>INDEX('5. Registrere Transaksjoner'!$E$8:$E$1006,MATCH('Underlag HB'!A1117,'5. Registrere Transaksjoner'!$B$8:$B$1006,0))</f>
        <v>0</v>
      </c>
      <c r="G1117" s="72">
        <f>INDEX('5. Registrere Transaksjoner'!$F$8:$F$1006,MATCH('Underlag HB'!A1117,'5. Registrere Transaksjoner'!$B$8:$B$1006,0))</f>
        <v>0</v>
      </c>
      <c r="H1117" s="309" t="str">
        <f t="shared" si="17"/>
        <v/>
      </c>
      <c r="I1117" s="310">
        <f>INDEX('5. Registrere Transaksjoner'!$H$8:$H$1006,MATCH('Underlag HB'!A1117,'5. Registrere Transaksjoner'!$B$8:$B$1006,0))</f>
        <v>0</v>
      </c>
      <c r="J1117" s="72"/>
      <c r="K1117" s="72"/>
    </row>
    <row r="1118" spans="1:11" x14ac:dyDescent="0.25">
      <c r="A1118" s="116">
        <f>'5. Registrere Transaksjoner'!B125</f>
        <v>118</v>
      </c>
      <c r="B1118" s="72">
        <f>INDEX('5. Registrere Transaksjoner'!$K$8:$K$1006,MATCH('Underlag HB'!A1118,'5. Registrere Transaksjoner'!$B$8:$B$1006))</f>
        <v>0</v>
      </c>
      <c r="C1118" s="72">
        <f>INDEX('5. Registrere Transaksjoner'!$R$8:$R$1006,MATCH('Underlag HB'!A1118,'5. Registrere Transaksjoner'!$B$8:$B$1006))</f>
        <v>0</v>
      </c>
      <c r="D1118" s="307">
        <f>INDEX('5. Registrere Transaksjoner'!$D$8:$D$1006,MATCH('Underlag HB'!A1118,'5. Registrere Transaksjoner'!$B$8:$B$1006))</f>
        <v>0</v>
      </c>
      <c r="E1118" s="72" t="str">
        <f>IFERROR(INDEX(Kontoplan!$E$6:$E$1048576,MATCH(B1118,Kontoplan!$D$6:$D$125,0)),"")</f>
        <v/>
      </c>
      <c r="F1118" s="308">
        <f>INDEX('5. Registrere Transaksjoner'!$E$8:$E$1006,MATCH('Underlag HB'!A1118,'5. Registrere Transaksjoner'!$B$8:$B$1006,0))</f>
        <v>0</v>
      </c>
      <c r="G1118" s="72">
        <f>INDEX('5. Registrere Transaksjoner'!$F$8:$F$1006,MATCH('Underlag HB'!A1118,'5. Registrere Transaksjoner'!$B$8:$B$1006,0))</f>
        <v>0</v>
      </c>
      <c r="H1118" s="309" t="str">
        <f t="shared" si="17"/>
        <v/>
      </c>
      <c r="I1118" s="310">
        <f>INDEX('5. Registrere Transaksjoner'!$H$8:$H$1006,MATCH('Underlag HB'!A1118,'5. Registrere Transaksjoner'!$B$8:$B$1006,0))</f>
        <v>0</v>
      </c>
      <c r="J1118" s="72"/>
      <c r="K1118" s="72"/>
    </row>
    <row r="1119" spans="1:11" x14ac:dyDescent="0.25">
      <c r="A1119" s="116">
        <f>'5. Registrere Transaksjoner'!B126</f>
        <v>119</v>
      </c>
      <c r="B1119" s="72">
        <f>INDEX('5. Registrere Transaksjoner'!$K$8:$K$1006,MATCH('Underlag HB'!A1119,'5. Registrere Transaksjoner'!$B$8:$B$1006))</f>
        <v>0</v>
      </c>
      <c r="C1119" s="72">
        <f>INDEX('5. Registrere Transaksjoner'!$R$8:$R$1006,MATCH('Underlag HB'!A1119,'5. Registrere Transaksjoner'!$B$8:$B$1006))</f>
        <v>0</v>
      </c>
      <c r="D1119" s="307">
        <f>INDEX('5. Registrere Transaksjoner'!$D$8:$D$1006,MATCH('Underlag HB'!A1119,'5. Registrere Transaksjoner'!$B$8:$B$1006))</f>
        <v>0</v>
      </c>
      <c r="E1119" s="72" t="str">
        <f>IFERROR(INDEX(Kontoplan!$E$6:$E$1048576,MATCH(B1119,Kontoplan!$D$6:$D$125,0)),"")</f>
        <v/>
      </c>
      <c r="F1119" s="308">
        <f>INDEX('5. Registrere Transaksjoner'!$E$8:$E$1006,MATCH('Underlag HB'!A1119,'5. Registrere Transaksjoner'!$B$8:$B$1006,0))</f>
        <v>0</v>
      </c>
      <c r="G1119" s="72">
        <f>INDEX('5. Registrere Transaksjoner'!$F$8:$F$1006,MATCH('Underlag HB'!A1119,'5. Registrere Transaksjoner'!$B$8:$B$1006,0))</f>
        <v>0</v>
      </c>
      <c r="H1119" s="309" t="str">
        <f t="shared" si="17"/>
        <v/>
      </c>
      <c r="I1119" s="310">
        <f>INDEX('5. Registrere Transaksjoner'!$H$8:$H$1006,MATCH('Underlag HB'!A1119,'5. Registrere Transaksjoner'!$B$8:$B$1006,0))</f>
        <v>0</v>
      </c>
      <c r="J1119" s="72"/>
      <c r="K1119" s="72"/>
    </row>
    <row r="1120" spans="1:11" x14ac:dyDescent="0.25">
      <c r="A1120" s="116">
        <f>'5. Registrere Transaksjoner'!B127</f>
        <v>120</v>
      </c>
      <c r="B1120" s="72">
        <f>INDEX('5. Registrere Transaksjoner'!$K$8:$K$1006,MATCH('Underlag HB'!A1120,'5. Registrere Transaksjoner'!$B$8:$B$1006))</f>
        <v>0</v>
      </c>
      <c r="C1120" s="72">
        <f>INDEX('5. Registrere Transaksjoner'!$R$8:$R$1006,MATCH('Underlag HB'!A1120,'5. Registrere Transaksjoner'!$B$8:$B$1006))</f>
        <v>0</v>
      </c>
      <c r="D1120" s="307">
        <f>INDEX('5. Registrere Transaksjoner'!$D$8:$D$1006,MATCH('Underlag HB'!A1120,'5. Registrere Transaksjoner'!$B$8:$B$1006))</f>
        <v>0</v>
      </c>
      <c r="E1120" s="72" t="str">
        <f>IFERROR(INDEX(Kontoplan!$E$6:$E$1048576,MATCH(B1120,Kontoplan!$D$6:$D$125,0)),"")</f>
        <v/>
      </c>
      <c r="F1120" s="308">
        <f>INDEX('5. Registrere Transaksjoner'!$E$8:$E$1006,MATCH('Underlag HB'!A1120,'5. Registrere Transaksjoner'!$B$8:$B$1006,0))</f>
        <v>0</v>
      </c>
      <c r="G1120" s="72">
        <f>INDEX('5. Registrere Transaksjoner'!$F$8:$F$1006,MATCH('Underlag HB'!A1120,'5. Registrere Transaksjoner'!$B$8:$B$1006,0))</f>
        <v>0</v>
      </c>
      <c r="H1120" s="309" t="str">
        <f t="shared" si="17"/>
        <v/>
      </c>
      <c r="I1120" s="310">
        <f>INDEX('5. Registrere Transaksjoner'!$H$8:$H$1006,MATCH('Underlag HB'!A1120,'5. Registrere Transaksjoner'!$B$8:$B$1006,0))</f>
        <v>0</v>
      </c>
      <c r="J1120" s="72"/>
      <c r="K1120" s="72"/>
    </row>
    <row r="1121" spans="1:11" x14ac:dyDescent="0.25">
      <c r="A1121" s="116">
        <f>'5. Registrere Transaksjoner'!B128</f>
        <v>121</v>
      </c>
      <c r="B1121" s="72">
        <f>INDEX('5. Registrere Transaksjoner'!$K$8:$K$1006,MATCH('Underlag HB'!A1121,'5. Registrere Transaksjoner'!$B$8:$B$1006))</f>
        <v>0</v>
      </c>
      <c r="C1121" s="72">
        <f>INDEX('5. Registrere Transaksjoner'!$R$8:$R$1006,MATCH('Underlag HB'!A1121,'5. Registrere Transaksjoner'!$B$8:$B$1006))</f>
        <v>0</v>
      </c>
      <c r="D1121" s="307">
        <f>INDEX('5. Registrere Transaksjoner'!$D$8:$D$1006,MATCH('Underlag HB'!A1121,'5. Registrere Transaksjoner'!$B$8:$B$1006))</f>
        <v>0</v>
      </c>
      <c r="E1121" s="72" t="str">
        <f>IFERROR(INDEX(Kontoplan!$E$6:$E$1048576,MATCH(B1121,Kontoplan!$D$6:$D$125,0)),"")</f>
        <v/>
      </c>
      <c r="F1121" s="308">
        <f>INDEX('5. Registrere Transaksjoner'!$E$8:$E$1006,MATCH('Underlag HB'!A1121,'5. Registrere Transaksjoner'!$B$8:$B$1006,0))</f>
        <v>0</v>
      </c>
      <c r="G1121" s="72">
        <f>INDEX('5. Registrere Transaksjoner'!$F$8:$F$1006,MATCH('Underlag HB'!A1121,'5. Registrere Transaksjoner'!$B$8:$B$1006,0))</f>
        <v>0</v>
      </c>
      <c r="H1121" s="309" t="str">
        <f t="shared" si="17"/>
        <v/>
      </c>
      <c r="I1121" s="310">
        <f>INDEX('5. Registrere Transaksjoner'!$H$8:$H$1006,MATCH('Underlag HB'!A1121,'5. Registrere Transaksjoner'!$B$8:$B$1006,0))</f>
        <v>0</v>
      </c>
      <c r="J1121" s="72"/>
      <c r="K1121" s="72"/>
    </row>
    <row r="1122" spans="1:11" x14ac:dyDescent="0.25">
      <c r="A1122" s="116">
        <f>'5. Registrere Transaksjoner'!B129</f>
        <v>122</v>
      </c>
      <c r="B1122" s="72">
        <f>INDEX('5. Registrere Transaksjoner'!$K$8:$K$1006,MATCH('Underlag HB'!A1122,'5. Registrere Transaksjoner'!$B$8:$B$1006))</f>
        <v>0</v>
      </c>
      <c r="C1122" s="72">
        <f>INDEX('5. Registrere Transaksjoner'!$R$8:$R$1006,MATCH('Underlag HB'!A1122,'5. Registrere Transaksjoner'!$B$8:$B$1006))</f>
        <v>0</v>
      </c>
      <c r="D1122" s="307">
        <f>INDEX('5. Registrere Transaksjoner'!$D$8:$D$1006,MATCH('Underlag HB'!A1122,'5. Registrere Transaksjoner'!$B$8:$B$1006))</f>
        <v>0</v>
      </c>
      <c r="E1122" s="72" t="str">
        <f>IFERROR(INDEX(Kontoplan!$E$6:$E$1048576,MATCH(B1122,Kontoplan!$D$6:$D$125,0)),"")</f>
        <v/>
      </c>
      <c r="F1122" s="308">
        <f>INDEX('5. Registrere Transaksjoner'!$E$8:$E$1006,MATCH('Underlag HB'!A1122,'5. Registrere Transaksjoner'!$B$8:$B$1006,0))</f>
        <v>0</v>
      </c>
      <c r="G1122" s="72">
        <f>INDEX('5. Registrere Transaksjoner'!$F$8:$F$1006,MATCH('Underlag HB'!A1122,'5. Registrere Transaksjoner'!$B$8:$B$1006,0))</f>
        <v>0</v>
      </c>
      <c r="H1122" s="309" t="str">
        <f t="shared" si="17"/>
        <v/>
      </c>
      <c r="I1122" s="310">
        <f>INDEX('5. Registrere Transaksjoner'!$H$8:$H$1006,MATCH('Underlag HB'!A1122,'5. Registrere Transaksjoner'!$B$8:$B$1006,0))</f>
        <v>0</v>
      </c>
      <c r="J1122" s="72"/>
      <c r="K1122" s="72"/>
    </row>
    <row r="1123" spans="1:11" x14ac:dyDescent="0.25">
      <c r="A1123" s="116">
        <f>'5. Registrere Transaksjoner'!B130</f>
        <v>123</v>
      </c>
      <c r="B1123" s="72">
        <f>INDEX('5. Registrere Transaksjoner'!$K$8:$K$1006,MATCH('Underlag HB'!A1123,'5. Registrere Transaksjoner'!$B$8:$B$1006))</f>
        <v>0</v>
      </c>
      <c r="C1123" s="72">
        <f>INDEX('5. Registrere Transaksjoner'!$R$8:$R$1006,MATCH('Underlag HB'!A1123,'5. Registrere Transaksjoner'!$B$8:$B$1006))</f>
        <v>0</v>
      </c>
      <c r="D1123" s="307">
        <f>INDEX('5. Registrere Transaksjoner'!$D$8:$D$1006,MATCH('Underlag HB'!A1123,'5. Registrere Transaksjoner'!$B$8:$B$1006))</f>
        <v>0</v>
      </c>
      <c r="E1123" s="72" t="str">
        <f>IFERROR(INDEX(Kontoplan!$E$6:$E$1048576,MATCH(B1123,Kontoplan!$D$6:$D$125,0)),"")</f>
        <v/>
      </c>
      <c r="F1123" s="308">
        <f>INDEX('5. Registrere Transaksjoner'!$E$8:$E$1006,MATCH('Underlag HB'!A1123,'5. Registrere Transaksjoner'!$B$8:$B$1006,0))</f>
        <v>0</v>
      </c>
      <c r="G1123" s="72">
        <f>INDEX('5. Registrere Transaksjoner'!$F$8:$F$1006,MATCH('Underlag HB'!A1123,'5. Registrere Transaksjoner'!$B$8:$B$1006,0))</f>
        <v>0</v>
      </c>
      <c r="H1123" s="309" t="str">
        <f t="shared" si="17"/>
        <v/>
      </c>
      <c r="I1123" s="310">
        <f>INDEX('5. Registrere Transaksjoner'!$H$8:$H$1006,MATCH('Underlag HB'!A1123,'5. Registrere Transaksjoner'!$B$8:$B$1006,0))</f>
        <v>0</v>
      </c>
      <c r="J1123" s="72"/>
      <c r="K1123" s="72"/>
    </row>
    <row r="1124" spans="1:11" x14ac:dyDescent="0.25">
      <c r="A1124" s="116">
        <f>'5. Registrere Transaksjoner'!B131</f>
        <v>124</v>
      </c>
      <c r="B1124" s="72">
        <f>INDEX('5. Registrere Transaksjoner'!$K$8:$K$1006,MATCH('Underlag HB'!A1124,'5. Registrere Transaksjoner'!$B$8:$B$1006))</f>
        <v>0</v>
      </c>
      <c r="C1124" s="72">
        <f>INDEX('5. Registrere Transaksjoner'!$R$8:$R$1006,MATCH('Underlag HB'!A1124,'5. Registrere Transaksjoner'!$B$8:$B$1006))</f>
        <v>0</v>
      </c>
      <c r="D1124" s="307">
        <f>INDEX('5. Registrere Transaksjoner'!$D$8:$D$1006,MATCH('Underlag HB'!A1124,'5. Registrere Transaksjoner'!$B$8:$B$1006))</f>
        <v>0</v>
      </c>
      <c r="E1124" s="72" t="str">
        <f>IFERROR(INDEX(Kontoplan!$E$6:$E$1048576,MATCH(B1124,Kontoplan!$D$6:$D$125,0)),"")</f>
        <v/>
      </c>
      <c r="F1124" s="308">
        <f>INDEX('5. Registrere Transaksjoner'!$E$8:$E$1006,MATCH('Underlag HB'!A1124,'5. Registrere Transaksjoner'!$B$8:$B$1006,0))</f>
        <v>0</v>
      </c>
      <c r="G1124" s="72">
        <f>INDEX('5. Registrere Transaksjoner'!$F$8:$F$1006,MATCH('Underlag HB'!A1124,'5. Registrere Transaksjoner'!$B$8:$B$1006,0))</f>
        <v>0</v>
      </c>
      <c r="H1124" s="309" t="str">
        <f t="shared" si="17"/>
        <v/>
      </c>
      <c r="I1124" s="310">
        <f>INDEX('5. Registrere Transaksjoner'!$H$8:$H$1006,MATCH('Underlag HB'!A1124,'5. Registrere Transaksjoner'!$B$8:$B$1006,0))</f>
        <v>0</v>
      </c>
      <c r="J1124" s="72"/>
      <c r="K1124" s="72"/>
    </row>
    <row r="1125" spans="1:11" x14ac:dyDescent="0.25">
      <c r="A1125" s="116">
        <f>'5. Registrere Transaksjoner'!B132</f>
        <v>125</v>
      </c>
      <c r="B1125" s="72">
        <f>INDEX('5. Registrere Transaksjoner'!$K$8:$K$1006,MATCH('Underlag HB'!A1125,'5. Registrere Transaksjoner'!$B$8:$B$1006))</f>
        <v>0</v>
      </c>
      <c r="C1125" s="72">
        <f>INDEX('5. Registrere Transaksjoner'!$R$8:$R$1006,MATCH('Underlag HB'!A1125,'5. Registrere Transaksjoner'!$B$8:$B$1006))</f>
        <v>0</v>
      </c>
      <c r="D1125" s="307">
        <f>INDEX('5. Registrere Transaksjoner'!$D$8:$D$1006,MATCH('Underlag HB'!A1125,'5. Registrere Transaksjoner'!$B$8:$B$1006))</f>
        <v>0</v>
      </c>
      <c r="E1125" s="72" t="str">
        <f>IFERROR(INDEX(Kontoplan!$E$6:$E$1048576,MATCH(B1125,Kontoplan!$D$6:$D$125,0)),"")</f>
        <v/>
      </c>
      <c r="F1125" s="308">
        <f>INDEX('5. Registrere Transaksjoner'!$E$8:$E$1006,MATCH('Underlag HB'!A1125,'5. Registrere Transaksjoner'!$B$8:$B$1006,0))</f>
        <v>0</v>
      </c>
      <c r="G1125" s="72">
        <f>INDEX('5. Registrere Transaksjoner'!$F$8:$F$1006,MATCH('Underlag HB'!A1125,'5. Registrere Transaksjoner'!$B$8:$B$1006,0))</f>
        <v>0</v>
      </c>
      <c r="H1125" s="309" t="str">
        <f t="shared" si="17"/>
        <v/>
      </c>
      <c r="I1125" s="310">
        <f>INDEX('5. Registrere Transaksjoner'!$H$8:$H$1006,MATCH('Underlag HB'!A1125,'5. Registrere Transaksjoner'!$B$8:$B$1006,0))</f>
        <v>0</v>
      </c>
      <c r="J1125" s="72"/>
      <c r="K1125" s="72"/>
    </row>
    <row r="1126" spans="1:11" x14ac:dyDescent="0.25">
      <c r="A1126" s="116">
        <f>'5. Registrere Transaksjoner'!B133</f>
        <v>126</v>
      </c>
      <c r="B1126" s="72">
        <f>INDEX('5. Registrere Transaksjoner'!$K$8:$K$1006,MATCH('Underlag HB'!A1126,'5. Registrere Transaksjoner'!$B$8:$B$1006))</f>
        <v>0</v>
      </c>
      <c r="C1126" s="72">
        <f>INDEX('5. Registrere Transaksjoner'!$R$8:$R$1006,MATCH('Underlag HB'!A1126,'5. Registrere Transaksjoner'!$B$8:$B$1006))</f>
        <v>0</v>
      </c>
      <c r="D1126" s="307">
        <f>INDEX('5. Registrere Transaksjoner'!$D$8:$D$1006,MATCH('Underlag HB'!A1126,'5. Registrere Transaksjoner'!$B$8:$B$1006))</f>
        <v>0</v>
      </c>
      <c r="E1126" s="72" t="str">
        <f>IFERROR(INDEX(Kontoplan!$E$6:$E$1048576,MATCH(B1126,Kontoplan!$D$6:$D$125,0)),"")</f>
        <v/>
      </c>
      <c r="F1126" s="308">
        <f>INDEX('5. Registrere Transaksjoner'!$E$8:$E$1006,MATCH('Underlag HB'!A1126,'5. Registrere Transaksjoner'!$B$8:$B$1006,0))</f>
        <v>0</v>
      </c>
      <c r="G1126" s="72">
        <f>INDEX('5. Registrere Transaksjoner'!$F$8:$F$1006,MATCH('Underlag HB'!A1126,'5. Registrere Transaksjoner'!$B$8:$B$1006,0))</f>
        <v>0</v>
      </c>
      <c r="H1126" s="309" t="str">
        <f t="shared" si="17"/>
        <v/>
      </c>
      <c r="I1126" s="310">
        <f>INDEX('5. Registrere Transaksjoner'!$H$8:$H$1006,MATCH('Underlag HB'!A1126,'5. Registrere Transaksjoner'!$B$8:$B$1006,0))</f>
        <v>0</v>
      </c>
      <c r="J1126" s="72"/>
      <c r="K1126" s="72"/>
    </row>
    <row r="1127" spans="1:11" x14ac:dyDescent="0.25">
      <c r="A1127" s="116">
        <f>'5. Registrere Transaksjoner'!B134</f>
        <v>127</v>
      </c>
      <c r="B1127" s="72">
        <f>INDEX('5. Registrere Transaksjoner'!$K$8:$K$1006,MATCH('Underlag HB'!A1127,'5. Registrere Transaksjoner'!$B$8:$B$1006))</f>
        <v>0</v>
      </c>
      <c r="C1127" s="72">
        <f>INDEX('5. Registrere Transaksjoner'!$R$8:$R$1006,MATCH('Underlag HB'!A1127,'5. Registrere Transaksjoner'!$B$8:$B$1006))</f>
        <v>0</v>
      </c>
      <c r="D1127" s="307">
        <f>INDEX('5. Registrere Transaksjoner'!$D$8:$D$1006,MATCH('Underlag HB'!A1127,'5. Registrere Transaksjoner'!$B$8:$B$1006))</f>
        <v>0</v>
      </c>
      <c r="E1127" s="72" t="str">
        <f>IFERROR(INDEX(Kontoplan!$E$6:$E$1048576,MATCH(B1127,Kontoplan!$D$6:$D$125,0)),"")</f>
        <v/>
      </c>
      <c r="F1127" s="308">
        <f>INDEX('5. Registrere Transaksjoner'!$E$8:$E$1006,MATCH('Underlag HB'!A1127,'5. Registrere Transaksjoner'!$B$8:$B$1006,0))</f>
        <v>0</v>
      </c>
      <c r="G1127" s="72">
        <f>INDEX('5. Registrere Transaksjoner'!$F$8:$F$1006,MATCH('Underlag HB'!A1127,'5. Registrere Transaksjoner'!$B$8:$B$1006,0))</f>
        <v>0</v>
      </c>
      <c r="H1127" s="309" t="str">
        <f t="shared" si="17"/>
        <v/>
      </c>
      <c r="I1127" s="310">
        <f>INDEX('5. Registrere Transaksjoner'!$H$8:$H$1006,MATCH('Underlag HB'!A1127,'5. Registrere Transaksjoner'!$B$8:$B$1006,0))</f>
        <v>0</v>
      </c>
      <c r="J1127" s="72"/>
      <c r="K1127" s="72"/>
    </row>
    <row r="1128" spans="1:11" x14ac:dyDescent="0.25">
      <c r="A1128" s="116">
        <f>'5. Registrere Transaksjoner'!B135</f>
        <v>128</v>
      </c>
      <c r="B1128" s="72">
        <f>INDEX('5. Registrere Transaksjoner'!$K$8:$K$1006,MATCH('Underlag HB'!A1128,'5. Registrere Transaksjoner'!$B$8:$B$1006))</f>
        <v>0</v>
      </c>
      <c r="C1128" s="72">
        <f>INDEX('5. Registrere Transaksjoner'!$R$8:$R$1006,MATCH('Underlag HB'!A1128,'5. Registrere Transaksjoner'!$B$8:$B$1006))</f>
        <v>0</v>
      </c>
      <c r="D1128" s="307">
        <f>INDEX('5. Registrere Transaksjoner'!$D$8:$D$1006,MATCH('Underlag HB'!A1128,'5. Registrere Transaksjoner'!$B$8:$B$1006))</f>
        <v>0</v>
      </c>
      <c r="E1128" s="72" t="str">
        <f>IFERROR(INDEX(Kontoplan!$E$6:$E$1048576,MATCH(B1128,Kontoplan!$D$6:$D$125,0)),"")</f>
        <v/>
      </c>
      <c r="F1128" s="308">
        <f>INDEX('5. Registrere Transaksjoner'!$E$8:$E$1006,MATCH('Underlag HB'!A1128,'5. Registrere Transaksjoner'!$B$8:$B$1006,0))</f>
        <v>0</v>
      </c>
      <c r="G1128" s="72">
        <f>INDEX('5. Registrere Transaksjoner'!$F$8:$F$1006,MATCH('Underlag HB'!A1128,'5. Registrere Transaksjoner'!$B$8:$B$1006,0))</f>
        <v>0</v>
      </c>
      <c r="H1128" s="309" t="str">
        <f t="shared" si="17"/>
        <v/>
      </c>
      <c r="I1128" s="310">
        <f>INDEX('5. Registrere Transaksjoner'!$H$8:$H$1006,MATCH('Underlag HB'!A1128,'5. Registrere Transaksjoner'!$B$8:$B$1006,0))</f>
        <v>0</v>
      </c>
      <c r="J1128" s="72"/>
      <c r="K1128" s="72"/>
    </row>
    <row r="1129" spans="1:11" x14ac:dyDescent="0.25">
      <c r="A1129" s="116">
        <f>'5. Registrere Transaksjoner'!B136</f>
        <v>129</v>
      </c>
      <c r="B1129" s="72">
        <f>INDEX('5. Registrere Transaksjoner'!$K$8:$K$1006,MATCH('Underlag HB'!A1129,'5. Registrere Transaksjoner'!$B$8:$B$1006))</f>
        <v>0</v>
      </c>
      <c r="C1129" s="72">
        <f>INDEX('5. Registrere Transaksjoner'!$R$8:$R$1006,MATCH('Underlag HB'!A1129,'5. Registrere Transaksjoner'!$B$8:$B$1006))</f>
        <v>0</v>
      </c>
      <c r="D1129" s="307">
        <f>INDEX('5. Registrere Transaksjoner'!$D$8:$D$1006,MATCH('Underlag HB'!A1129,'5. Registrere Transaksjoner'!$B$8:$B$1006))</f>
        <v>0</v>
      </c>
      <c r="E1129" s="72" t="str">
        <f>IFERROR(INDEX(Kontoplan!$E$6:$E$1048576,MATCH(B1129,Kontoplan!$D$6:$D$125,0)),"")</f>
        <v/>
      </c>
      <c r="F1129" s="308">
        <f>INDEX('5. Registrere Transaksjoner'!$E$8:$E$1006,MATCH('Underlag HB'!A1129,'5. Registrere Transaksjoner'!$B$8:$B$1006,0))</f>
        <v>0</v>
      </c>
      <c r="G1129" s="72">
        <f>INDEX('5. Registrere Transaksjoner'!$F$8:$F$1006,MATCH('Underlag HB'!A1129,'5. Registrere Transaksjoner'!$B$8:$B$1006,0))</f>
        <v>0</v>
      </c>
      <c r="H1129" s="309" t="str">
        <f t="shared" si="17"/>
        <v/>
      </c>
      <c r="I1129" s="310">
        <f>INDEX('5. Registrere Transaksjoner'!$H$8:$H$1006,MATCH('Underlag HB'!A1129,'5. Registrere Transaksjoner'!$B$8:$B$1006,0))</f>
        <v>0</v>
      </c>
      <c r="J1129" s="72"/>
      <c r="K1129" s="72"/>
    </row>
    <row r="1130" spans="1:11" x14ac:dyDescent="0.25">
      <c r="A1130" s="116">
        <f>'5. Registrere Transaksjoner'!B137</f>
        <v>130</v>
      </c>
      <c r="B1130" s="72">
        <f>INDEX('5. Registrere Transaksjoner'!$K$8:$K$1006,MATCH('Underlag HB'!A1130,'5. Registrere Transaksjoner'!$B$8:$B$1006))</f>
        <v>0</v>
      </c>
      <c r="C1130" s="72">
        <f>INDEX('5. Registrere Transaksjoner'!$R$8:$R$1006,MATCH('Underlag HB'!A1130,'5. Registrere Transaksjoner'!$B$8:$B$1006))</f>
        <v>0</v>
      </c>
      <c r="D1130" s="307">
        <f>INDEX('5. Registrere Transaksjoner'!$D$8:$D$1006,MATCH('Underlag HB'!A1130,'5. Registrere Transaksjoner'!$B$8:$B$1006))</f>
        <v>0</v>
      </c>
      <c r="E1130" s="72" t="str">
        <f>IFERROR(INDEX(Kontoplan!$E$6:$E$1048576,MATCH(B1130,Kontoplan!$D$6:$D$125,0)),"")</f>
        <v/>
      </c>
      <c r="F1130" s="308">
        <f>INDEX('5. Registrere Transaksjoner'!$E$8:$E$1006,MATCH('Underlag HB'!A1130,'5. Registrere Transaksjoner'!$B$8:$B$1006,0))</f>
        <v>0</v>
      </c>
      <c r="G1130" s="72">
        <f>INDEX('5. Registrere Transaksjoner'!$F$8:$F$1006,MATCH('Underlag HB'!A1130,'5. Registrere Transaksjoner'!$B$8:$B$1006,0))</f>
        <v>0</v>
      </c>
      <c r="H1130" s="309" t="str">
        <f t="shared" si="17"/>
        <v/>
      </c>
      <c r="I1130" s="310">
        <f>INDEX('5. Registrere Transaksjoner'!$H$8:$H$1006,MATCH('Underlag HB'!A1130,'5. Registrere Transaksjoner'!$B$8:$B$1006,0))</f>
        <v>0</v>
      </c>
      <c r="J1130" s="72"/>
      <c r="K1130" s="72"/>
    </row>
    <row r="1131" spans="1:11" x14ac:dyDescent="0.25">
      <c r="A1131" s="116">
        <f>'5. Registrere Transaksjoner'!B138</f>
        <v>131</v>
      </c>
      <c r="B1131" s="72">
        <f>INDEX('5. Registrere Transaksjoner'!$K$8:$K$1006,MATCH('Underlag HB'!A1131,'5. Registrere Transaksjoner'!$B$8:$B$1006))</f>
        <v>0</v>
      </c>
      <c r="C1131" s="72">
        <f>INDEX('5. Registrere Transaksjoner'!$R$8:$R$1006,MATCH('Underlag HB'!A1131,'5. Registrere Transaksjoner'!$B$8:$B$1006))</f>
        <v>0</v>
      </c>
      <c r="D1131" s="307">
        <f>INDEX('5. Registrere Transaksjoner'!$D$8:$D$1006,MATCH('Underlag HB'!A1131,'5. Registrere Transaksjoner'!$B$8:$B$1006))</f>
        <v>0</v>
      </c>
      <c r="E1131" s="72" t="str">
        <f>IFERROR(INDEX(Kontoplan!$E$6:$E$1048576,MATCH(B1131,Kontoplan!$D$6:$D$125,0)),"")</f>
        <v/>
      </c>
      <c r="F1131" s="308">
        <f>INDEX('5. Registrere Transaksjoner'!$E$8:$E$1006,MATCH('Underlag HB'!A1131,'5. Registrere Transaksjoner'!$B$8:$B$1006,0))</f>
        <v>0</v>
      </c>
      <c r="G1131" s="72">
        <f>INDEX('5. Registrere Transaksjoner'!$F$8:$F$1006,MATCH('Underlag HB'!A1131,'5. Registrere Transaksjoner'!$B$8:$B$1006,0))</f>
        <v>0</v>
      </c>
      <c r="H1131" s="309" t="str">
        <f t="shared" si="17"/>
        <v/>
      </c>
      <c r="I1131" s="310">
        <f>INDEX('5. Registrere Transaksjoner'!$H$8:$H$1006,MATCH('Underlag HB'!A1131,'5. Registrere Transaksjoner'!$B$8:$B$1006,0))</f>
        <v>0</v>
      </c>
      <c r="J1131" s="72"/>
      <c r="K1131" s="72"/>
    </row>
    <row r="1132" spans="1:11" x14ac:dyDescent="0.25">
      <c r="A1132" s="116">
        <f>'5. Registrere Transaksjoner'!B139</f>
        <v>132</v>
      </c>
      <c r="B1132" s="72">
        <f>INDEX('5. Registrere Transaksjoner'!$K$8:$K$1006,MATCH('Underlag HB'!A1132,'5. Registrere Transaksjoner'!$B$8:$B$1006))</f>
        <v>0</v>
      </c>
      <c r="C1132" s="72">
        <f>INDEX('5. Registrere Transaksjoner'!$R$8:$R$1006,MATCH('Underlag HB'!A1132,'5. Registrere Transaksjoner'!$B$8:$B$1006))</f>
        <v>0</v>
      </c>
      <c r="D1132" s="307">
        <f>INDEX('5. Registrere Transaksjoner'!$D$8:$D$1006,MATCH('Underlag HB'!A1132,'5. Registrere Transaksjoner'!$B$8:$B$1006))</f>
        <v>0</v>
      </c>
      <c r="E1132" s="72" t="str">
        <f>IFERROR(INDEX(Kontoplan!$E$6:$E$1048576,MATCH(B1132,Kontoplan!$D$6:$D$125,0)),"")</f>
        <v/>
      </c>
      <c r="F1132" s="308">
        <f>INDEX('5. Registrere Transaksjoner'!$E$8:$E$1006,MATCH('Underlag HB'!A1132,'5. Registrere Transaksjoner'!$B$8:$B$1006,0))</f>
        <v>0</v>
      </c>
      <c r="G1132" s="72">
        <f>INDEX('5. Registrere Transaksjoner'!$F$8:$F$1006,MATCH('Underlag HB'!A1132,'5. Registrere Transaksjoner'!$B$8:$B$1006,0))</f>
        <v>0</v>
      </c>
      <c r="H1132" s="309" t="str">
        <f t="shared" si="17"/>
        <v/>
      </c>
      <c r="I1132" s="310">
        <f>INDEX('5. Registrere Transaksjoner'!$H$8:$H$1006,MATCH('Underlag HB'!A1132,'5. Registrere Transaksjoner'!$B$8:$B$1006,0))</f>
        <v>0</v>
      </c>
      <c r="J1132" s="72"/>
      <c r="K1132" s="72"/>
    </row>
    <row r="1133" spans="1:11" x14ac:dyDescent="0.25">
      <c r="A1133" s="116">
        <f>'5. Registrere Transaksjoner'!B140</f>
        <v>133</v>
      </c>
      <c r="B1133" s="72">
        <f>INDEX('5. Registrere Transaksjoner'!$K$8:$K$1006,MATCH('Underlag HB'!A1133,'5. Registrere Transaksjoner'!$B$8:$B$1006))</f>
        <v>0</v>
      </c>
      <c r="C1133" s="72">
        <f>INDEX('5. Registrere Transaksjoner'!$R$8:$R$1006,MATCH('Underlag HB'!A1133,'5. Registrere Transaksjoner'!$B$8:$B$1006))</f>
        <v>0</v>
      </c>
      <c r="D1133" s="307">
        <f>INDEX('5. Registrere Transaksjoner'!$D$8:$D$1006,MATCH('Underlag HB'!A1133,'5. Registrere Transaksjoner'!$B$8:$B$1006))</f>
        <v>0</v>
      </c>
      <c r="E1133" s="72" t="str">
        <f>IFERROR(INDEX(Kontoplan!$E$6:$E$1048576,MATCH(B1133,Kontoplan!$D$6:$D$125,0)),"")</f>
        <v/>
      </c>
      <c r="F1133" s="308">
        <f>INDEX('5. Registrere Transaksjoner'!$E$8:$E$1006,MATCH('Underlag HB'!A1133,'5. Registrere Transaksjoner'!$B$8:$B$1006,0))</f>
        <v>0</v>
      </c>
      <c r="G1133" s="72">
        <f>INDEX('5. Registrere Transaksjoner'!$F$8:$F$1006,MATCH('Underlag HB'!A1133,'5. Registrere Transaksjoner'!$B$8:$B$1006,0))</f>
        <v>0</v>
      </c>
      <c r="H1133" s="309" t="str">
        <f t="shared" si="17"/>
        <v/>
      </c>
      <c r="I1133" s="310">
        <f>INDEX('5. Registrere Transaksjoner'!$H$8:$H$1006,MATCH('Underlag HB'!A1133,'5. Registrere Transaksjoner'!$B$8:$B$1006,0))</f>
        <v>0</v>
      </c>
      <c r="J1133" s="72"/>
      <c r="K1133" s="72"/>
    </row>
    <row r="1134" spans="1:11" x14ac:dyDescent="0.25">
      <c r="A1134" s="116">
        <f>'5. Registrere Transaksjoner'!B141</f>
        <v>134</v>
      </c>
      <c r="B1134" s="72">
        <f>INDEX('5. Registrere Transaksjoner'!$K$8:$K$1006,MATCH('Underlag HB'!A1134,'5. Registrere Transaksjoner'!$B$8:$B$1006))</f>
        <v>0</v>
      </c>
      <c r="C1134" s="72">
        <f>INDEX('5. Registrere Transaksjoner'!$R$8:$R$1006,MATCH('Underlag HB'!A1134,'5. Registrere Transaksjoner'!$B$8:$B$1006))</f>
        <v>0</v>
      </c>
      <c r="D1134" s="307">
        <f>INDEX('5. Registrere Transaksjoner'!$D$8:$D$1006,MATCH('Underlag HB'!A1134,'5. Registrere Transaksjoner'!$B$8:$B$1006))</f>
        <v>0</v>
      </c>
      <c r="E1134" s="72" t="str">
        <f>IFERROR(INDEX(Kontoplan!$E$6:$E$1048576,MATCH(B1134,Kontoplan!$D$6:$D$125,0)),"")</f>
        <v/>
      </c>
      <c r="F1134" s="308">
        <f>INDEX('5. Registrere Transaksjoner'!$E$8:$E$1006,MATCH('Underlag HB'!A1134,'5. Registrere Transaksjoner'!$B$8:$B$1006,0))</f>
        <v>0</v>
      </c>
      <c r="G1134" s="72">
        <f>INDEX('5. Registrere Transaksjoner'!$F$8:$F$1006,MATCH('Underlag HB'!A1134,'5. Registrere Transaksjoner'!$B$8:$B$1006,0))</f>
        <v>0</v>
      </c>
      <c r="H1134" s="309" t="str">
        <f t="shared" si="17"/>
        <v/>
      </c>
      <c r="I1134" s="310">
        <f>INDEX('5. Registrere Transaksjoner'!$H$8:$H$1006,MATCH('Underlag HB'!A1134,'5. Registrere Transaksjoner'!$B$8:$B$1006,0))</f>
        <v>0</v>
      </c>
      <c r="J1134" s="72"/>
      <c r="K1134" s="72"/>
    </row>
    <row r="1135" spans="1:11" x14ac:dyDescent="0.25">
      <c r="A1135" s="116">
        <f>'5. Registrere Transaksjoner'!B142</f>
        <v>135</v>
      </c>
      <c r="B1135" s="72">
        <f>INDEX('5. Registrere Transaksjoner'!$K$8:$K$1006,MATCH('Underlag HB'!A1135,'5. Registrere Transaksjoner'!$B$8:$B$1006))</f>
        <v>0</v>
      </c>
      <c r="C1135" s="72">
        <f>INDEX('5. Registrere Transaksjoner'!$R$8:$R$1006,MATCH('Underlag HB'!A1135,'5. Registrere Transaksjoner'!$B$8:$B$1006))</f>
        <v>0</v>
      </c>
      <c r="D1135" s="307">
        <f>INDEX('5. Registrere Transaksjoner'!$D$8:$D$1006,MATCH('Underlag HB'!A1135,'5. Registrere Transaksjoner'!$B$8:$B$1006))</f>
        <v>0</v>
      </c>
      <c r="E1135" s="72" t="str">
        <f>IFERROR(INDEX(Kontoplan!$E$6:$E$1048576,MATCH(B1135,Kontoplan!$D$6:$D$125,0)),"")</f>
        <v/>
      </c>
      <c r="F1135" s="308">
        <f>INDEX('5. Registrere Transaksjoner'!$E$8:$E$1006,MATCH('Underlag HB'!A1135,'5. Registrere Transaksjoner'!$B$8:$B$1006,0))</f>
        <v>0</v>
      </c>
      <c r="G1135" s="72">
        <f>INDEX('5. Registrere Transaksjoner'!$F$8:$F$1006,MATCH('Underlag HB'!A1135,'5. Registrere Transaksjoner'!$B$8:$B$1006,0))</f>
        <v>0</v>
      </c>
      <c r="H1135" s="309" t="str">
        <f t="shared" si="17"/>
        <v/>
      </c>
      <c r="I1135" s="310">
        <f>INDEX('5. Registrere Transaksjoner'!$H$8:$H$1006,MATCH('Underlag HB'!A1135,'5. Registrere Transaksjoner'!$B$8:$B$1006,0))</f>
        <v>0</v>
      </c>
      <c r="J1135" s="72"/>
      <c r="K1135" s="72"/>
    </row>
    <row r="1136" spans="1:11" x14ac:dyDescent="0.25">
      <c r="A1136" s="116">
        <f>'5. Registrere Transaksjoner'!B143</f>
        <v>136</v>
      </c>
      <c r="B1136" s="72">
        <f>INDEX('5. Registrere Transaksjoner'!$K$8:$K$1006,MATCH('Underlag HB'!A1136,'5. Registrere Transaksjoner'!$B$8:$B$1006))</f>
        <v>0</v>
      </c>
      <c r="C1136" s="72">
        <f>INDEX('5. Registrere Transaksjoner'!$R$8:$R$1006,MATCH('Underlag HB'!A1136,'5. Registrere Transaksjoner'!$B$8:$B$1006))</f>
        <v>0</v>
      </c>
      <c r="D1136" s="307">
        <f>INDEX('5. Registrere Transaksjoner'!$D$8:$D$1006,MATCH('Underlag HB'!A1136,'5. Registrere Transaksjoner'!$B$8:$B$1006))</f>
        <v>0</v>
      </c>
      <c r="E1136" s="72" t="str">
        <f>IFERROR(INDEX(Kontoplan!$E$6:$E$1048576,MATCH(B1136,Kontoplan!$D$6:$D$125,0)),"")</f>
        <v/>
      </c>
      <c r="F1136" s="308">
        <f>INDEX('5. Registrere Transaksjoner'!$E$8:$E$1006,MATCH('Underlag HB'!A1136,'5. Registrere Transaksjoner'!$B$8:$B$1006,0))</f>
        <v>0</v>
      </c>
      <c r="G1136" s="72">
        <f>INDEX('5. Registrere Transaksjoner'!$F$8:$F$1006,MATCH('Underlag HB'!A1136,'5. Registrere Transaksjoner'!$B$8:$B$1006,0))</f>
        <v>0</v>
      </c>
      <c r="H1136" s="309" t="str">
        <f t="shared" si="17"/>
        <v/>
      </c>
      <c r="I1136" s="310">
        <f>INDEX('5. Registrere Transaksjoner'!$H$8:$H$1006,MATCH('Underlag HB'!A1136,'5. Registrere Transaksjoner'!$B$8:$B$1006,0))</f>
        <v>0</v>
      </c>
      <c r="J1136" s="72"/>
      <c r="K1136" s="72"/>
    </row>
    <row r="1137" spans="1:11" x14ac:dyDescent="0.25">
      <c r="A1137" s="116">
        <f>'5. Registrere Transaksjoner'!B144</f>
        <v>137</v>
      </c>
      <c r="B1137" s="72">
        <f>INDEX('5. Registrere Transaksjoner'!$K$8:$K$1006,MATCH('Underlag HB'!A1137,'5. Registrere Transaksjoner'!$B$8:$B$1006))</f>
        <v>0</v>
      </c>
      <c r="C1137" s="72">
        <f>INDEX('5. Registrere Transaksjoner'!$R$8:$R$1006,MATCH('Underlag HB'!A1137,'5. Registrere Transaksjoner'!$B$8:$B$1006))</f>
        <v>0</v>
      </c>
      <c r="D1137" s="307">
        <f>INDEX('5. Registrere Transaksjoner'!$D$8:$D$1006,MATCH('Underlag HB'!A1137,'5. Registrere Transaksjoner'!$B$8:$B$1006))</f>
        <v>0</v>
      </c>
      <c r="E1137" s="72" t="str">
        <f>IFERROR(INDEX(Kontoplan!$E$6:$E$1048576,MATCH(B1137,Kontoplan!$D$6:$D$125,0)),"")</f>
        <v/>
      </c>
      <c r="F1137" s="308">
        <f>INDEX('5. Registrere Transaksjoner'!$E$8:$E$1006,MATCH('Underlag HB'!A1137,'5. Registrere Transaksjoner'!$B$8:$B$1006,0))</f>
        <v>0</v>
      </c>
      <c r="G1137" s="72">
        <f>INDEX('5. Registrere Transaksjoner'!$F$8:$F$1006,MATCH('Underlag HB'!A1137,'5. Registrere Transaksjoner'!$B$8:$B$1006,0))</f>
        <v>0</v>
      </c>
      <c r="H1137" s="309" t="str">
        <f t="shared" si="17"/>
        <v/>
      </c>
      <c r="I1137" s="310">
        <f>INDEX('5. Registrere Transaksjoner'!$H$8:$H$1006,MATCH('Underlag HB'!A1137,'5. Registrere Transaksjoner'!$B$8:$B$1006,0))</f>
        <v>0</v>
      </c>
      <c r="J1137" s="72"/>
      <c r="K1137" s="72"/>
    </row>
    <row r="1138" spans="1:11" x14ac:dyDescent="0.25">
      <c r="A1138" s="116">
        <f>'5. Registrere Transaksjoner'!B145</f>
        <v>138</v>
      </c>
      <c r="B1138" s="72">
        <f>INDEX('5. Registrere Transaksjoner'!$K$8:$K$1006,MATCH('Underlag HB'!A1138,'5. Registrere Transaksjoner'!$B$8:$B$1006))</f>
        <v>0</v>
      </c>
      <c r="C1138" s="72">
        <f>INDEX('5. Registrere Transaksjoner'!$R$8:$R$1006,MATCH('Underlag HB'!A1138,'5. Registrere Transaksjoner'!$B$8:$B$1006))</f>
        <v>0</v>
      </c>
      <c r="D1138" s="307">
        <f>INDEX('5. Registrere Transaksjoner'!$D$8:$D$1006,MATCH('Underlag HB'!A1138,'5. Registrere Transaksjoner'!$B$8:$B$1006))</f>
        <v>0</v>
      </c>
      <c r="E1138" s="72" t="str">
        <f>IFERROR(INDEX(Kontoplan!$E$6:$E$1048576,MATCH(B1138,Kontoplan!$D$6:$D$125,0)),"")</f>
        <v/>
      </c>
      <c r="F1138" s="308">
        <f>INDEX('5. Registrere Transaksjoner'!$E$8:$E$1006,MATCH('Underlag HB'!A1138,'5. Registrere Transaksjoner'!$B$8:$B$1006,0))</f>
        <v>0</v>
      </c>
      <c r="G1138" s="72">
        <f>INDEX('5. Registrere Transaksjoner'!$F$8:$F$1006,MATCH('Underlag HB'!A1138,'5. Registrere Transaksjoner'!$B$8:$B$1006,0))</f>
        <v>0</v>
      </c>
      <c r="H1138" s="309" t="str">
        <f t="shared" si="17"/>
        <v/>
      </c>
      <c r="I1138" s="310">
        <f>INDEX('5. Registrere Transaksjoner'!$H$8:$H$1006,MATCH('Underlag HB'!A1138,'5. Registrere Transaksjoner'!$B$8:$B$1006,0))</f>
        <v>0</v>
      </c>
      <c r="J1138" s="72"/>
      <c r="K1138" s="72"/>
    </row>
    <row r="1139" spans="1:11" x14ac:dyDescent="0.25">
      <c r="A1139" s="116">
        <f>'5. Registrere Transaksjoner'!B146</f>
        <v>139</v>
      </c>
      <c r="B1139" s="72">
        <f>INDEX('5. Registrere Transaksjoner'!$K$8:$K$1006,MATCH('Underlag HB'!A1139,'5. Registrere Transaksjoner'!$B$8:$B$1006))</f>
        <v>0</v>
      </c>
      <c r="C1139" s="72">
        <f>INDEX('5. Registrere Transaksjoner'!$R$8:$R$1006,MATCH('Underlag HB'!A1139,'5. Registrere Transaksjoner'!$B$8:$B$1006))</f>
        <v>0</v>
      </c>
      <c r="D1139" s="307">
        <f>INDEX('5. Registrere Transaksjoner'!$D$8:$D$1006,MATCH('Underlag HB'!A1139,'5. Registrere Transaksjoner'!$B$8:$B$1006))</f>
        <v>0</v>
      </c>
      <c r="E1139" s="72" t="str">
        <f>IFERROR(INDEX(Kontoplan!$E$6:$E$1048576,MATCH(B1139,Kontoplan!$D$6:$D$125,0)),"")</f>
        <v/>
      </c>
      <c r="F1139" s="308">
        <f>INDEX('5. Registrere Transaksjoner'!$E$8:$E$1006,MATCH('Underlag HB'!A1139,'5. Registrere Transaksjoner'!$B$8:$B$1006,0))</f>
        <v>0</v>
      </c>
      <c r="G1139" s="72">
        <f>INDEX('5. Registrere Transaksjoner'!$F$8:$F$1006,MATCH('Underlag HB'!A1139,'5. Registrere Transaksjoner'!$B$8:$B$1006,0))</f>
        <v>0</v>
      </c>
      <c r="H1139" s="309" t="str">
        <f t="shared" si="17"/>
        <v/>
      </c>
      <c r="I1139" s="310">
        <f>INDEX('5. Registrere Transaksjoner'!$H$8:$H$1006,MATCH('Underlag HB'!A1139,'5. Registrere Transaksjoner'!$B$8:$B$1006,0))</f>
        <v>0</v>
      </c>
      <c r="J1139" s="72"/>
      <c r="K1139" s="72"/>
    </row>
    <row r="1140" spans="1:11" x14ac:dyDescent="0.25">
      <c r="A1140" s="116">
        <f>'5. Registrere Transaksjoner'!B147</f>
        <v>140</v>
      </c>
      <c r="B1140" s="72">
        <f>INDEX('5. Registrere Transaksjoner'!$K$8:$K$1006,MATCH('Underlag HB'!A1140,'5. Registrere Transaksjoner'!$B$8:$B$1006))</f>
        <v>0</v>
      </c>
      <c r="C1140" s="72">
        <f>INDEX('5. Registrere Transaksjoner'!$R$8:$R$1006,MATCH('Underlag HB'!A1140,'5. Registrere Transaksjoner'!$B$8:$B$1006))</f>
        <v>0</v>
      </c>
      <c r="D1140" s="307">
        <f>INDEX('5. Registrere Transaksjoner'!$D$8:$D$1006,MATCH('Underlag HB'!A1140,'5. Registrere Transaksjoner'!$B$8:$B$1006))</f>
        <v>0</v>
      </c>
      <c r="E1140" s="72" t="str">
        <f>IFERROR(INDEX(Kontoplan!$E$6:$E$1048576,MATCH(B1140,Kontoplan!$D$6:$D$125,0)),"")</f>
        <v/>
      </c>
      <c r="F1140" s="308">
        <f>INDEX('5. Registrere Transaksjoner'!$E$8:$E$1006,MATCH('Underlag HB'!A1140,'5. Registrere Transaksjoner'!$B$8:$B$1006,0))</f>
        <v>0</v>
      </c>
      <c r="G1140" s="72">
        <f>INDEX('5. Registrere Transaksjoner'!$F$8:$F$1006,MATCH('Underlag HB'!A1140,'5. Registrere Transaksjoner'!$B$8:$B$1006,0))</f>
        <v>0</v>
      </c>
      <c r="H1140" s="309" t="str">
        <f t="shared" si="17"/>
        <v/>
      </c>
      <c r="I1140" s="310">
        <f>INDEX('5. Registrere Transaksjoner'!$H$8:$H$1006,MATCH('Underlag HB'!A1140,'5. Registrere Transaksjoner'!$B$8:$B$1006,0))</f>
        <v>0</v>
      </c>
      <c r="J1140" s="72"/>
      <c r="K1140" s="72"/>
    </row>
    <row r="1141" spans="1:11" x14ac:dyDescent="0.25">
      <c r="A1141" s="116">
        <f>'5. Registrere Transaksjoner'!B148</f>
        <v>141</v>
      </c>
      <c r="B1141" s="72">
        <f>INDEX('5. Registrere Transaksjoner'!$K$8:$K$1006,MATCH('Underlag HB'!A1141,'5. Registrere Transaksjoner'!$B$8:$B$1006))</f>
        <v>0</v>
      </c>
      <c r="C1141" s="72">
        <f>INDEX('5. Registrere Transaksjoner'!$R$8:$R$1006,MATCH('Underlag HB'!A1141,'5. Registrere Transaksjoner'!$B$8:$B$1006))</f>
        <v>0</v>
      </c>
      <c r="D1141" s="307">
        <f>INDEX('5. Registrere Transaksjoner'!$D$8:$D$1006,MATCH('Underlag HB'!A1141,'5. Registrere Transaksjoner'!$B$8:$B$1006))</f>
        <v>0</v>
      </c>
      <c r="E1141" s="72" t="str">
        <f>IFERROR(INDEX(Kontoplan!$E$6:$E$1048576,MATCH(B1141,Kontoplan!$D$6:$D$125,0)),"")</f>
        <v/>
      </c>
      <c r="F1141" s="308">
        <f>INDEX('5. Registrere Transaksjoner'!$E$8:$E$1006,MATCH('Underlag HB'!A1141,'5. Registrere Transaksjoner'!$B$8:$B$1006,0))</f>
        <v>0</v>
      </c>
      <c r="G1141" s="72">
        <f>INDEX('5. Registrere Transaksjoner'!$F$8:$F$1006,MATCH('Underlag HB'!A1141,'5. Registrere Transaksjoner'!$B$8:$B$1006,0))</f>
        <v>0</v>
      </c>
      <c r="H1141" s="309" t="str">
        <f t="shared" si="17"/>
        <v/>
      </c>
      <c r="I1141" s="310">
        <f>INDEX('5. Registrere Transaksjoner'!$H$8:$H$1006,MATCH('Underlag HB'!A1141,'5. Registrere Transaksjoner'!$B$8:$B$1006,0))</f>
        <v>0</v>
      </c>
      <c r="J1141" s="72"/>
      <c r="K1141" s="72"/>
    </row>
    <row r="1142" spans="1:11" x14ac:dyDescent="0.25">
      <c r="A1142" s="116">
        <f>'5. Registrere Transaksjoner'!B149</f>
        <v>142</v>
      </c>
      <c r="B1142" s="72">
        <f>INDEX('5. Registrere Transaksjoner'!$K$8:$K$1006,MATCH('Underlag HB'!A1142,'5. Registrere Transaksjoner'!$B$8:$B$1006))</f>
        <v>0</v>
      </c>
      <c r="C1142" s="72">
        <f>INDEX('5. Registrere Transaksjoner'!$R$8:$R$1006,MATCH('Underlag HB'!A1142,'5. Registrere Transaksjoner'!$B$8:$B$1006))</f>
        <v>0</v>
      </c>
      <c r="D1142" s="307">
        <f>INDEX('5. Registrere Transaksjoner'!$D$8:$D$1006,MATCH('Underlag HB'!A1142,'5. Registrere Transaksjoner'!$B$8:$B$1006))</f>
        <v>0</v>
      </c>
      <c r="E1142" s="72" t="str">
        <f>IFERROR(INDEX(Kontoplan!$E$6:$E$1048576,MATCH(B1142,Kontoplan!$D$6:$D$125,0)),"")</f>
        <v/>
      </c>
      <c r="F1142" s="308">
        <f>INDEX('5. Registrere Transaksjoner'!$E$8:$E$1006,MATCH('Underlag HB'!A1142,'5. Registrere Transaksjoner'!$B$8:$B$1006,0))</f>
        <v>0</v>
      </c>
      <c r="G1142" s="72">
        <f>INDEX('5. Registrere Transaksjoner'!$F$8:$F$1006,MATCH('Underlag HB'!A1142,'5. Registrere Transaksjoner'!$B$8:$B$1006,0))</f>
        <v>0</v>
      </c>
      <c r="H1142" s="309" t="str">
        <f t="shared" si="17"/>
        <v/>
      </c>
      <c r="I1142" s="310">
        <f>INDEX('5. Registrere Transaksjoner'!$H$8:$H$1006,MATCH('Underlag HB'!A1142,'5. Registrere Transaksjoner'!$B$8:$B$1006,0))</f>
        <v>0</v>
      </c>
      <c r="J1142" s="72"/>
      <c r="K1142" s="72"/>
    </row>
    <row r="1143" spans="1:11" x14ac:dyDescent="0.25">
      <c r="A1143" s="116">
        <f>'5. Registrere Transaksjoner'!B150</f>
        <v>143</v>
      </c>
      <c r="B1143" s="72">
        <f>INDEX('5. Registrere Transaksjoner'!$K$8:$K$1006,MATCH('Underlag HB'!A1143,'5. Registrere Transaksjoner'!$B$8:$B$1006))</f>
        <v>0</v>
      </c>
      <c r="C1143" s="72">
        <f>INDEX('5. Registrere Transaksjoner'!$R$8:$R$1006,MATCH('Underlag HB'!A1143,'5. Registrere Transaksjoner'!$B$8:$B$1006))</f>
        <v>0</v>
      </c>
      <c r="D1143" s="307">
        <f>INDEX('5. Registrere Transaksjoner'!$D$8:$D$1006,MATCH('Underlag HB'!A1143,'5. Registrere Transaksjoner'!$B$8:$B$1006))</f>
        <v>0</v>
      </c>
      <c r="E1143" s="72" t="str">
        <f>IFERROR(INDEX(Kontoplan!$E$6:$E$1048576,MATCH(B1143,Kontoplan!$D$6:$D$125,0)),"")</f>
        <v/>
      </c>
      <c r="F1143" s="308">
        <f>INDEX('5. Registrere Transaksjoner'!$E$8:$E$1006,MATCH('Underlag HB'!A1143,'5. Registrere Transaksjoner'!$B$8:$B$1006,0))</f>
        <v>0</v>
      </c>
      <c r="G1143" s="72">
        <f>INDEX('5. Registrere Transaksjoner'!$F$8:$F$1006,MATCH('Underlag HB'!A1143,'5. Registrere Transaksjoner'!$B$8:$B$1006,0))</f>
        <v>0</v>
      </c>
      <c r="H1143" s="309" t="str">
        <f t="shared" si="17"/>
        <v/>
      </c>
      <c r="I1143" s="310">
        <f>INDEX('5. Registrere Transaksjoner'!$H$8:$H$1006,MATCH('Underlag HB'!A1143,'5. Registrere Transaksjoner'!$B$8:$B$1006,0))</f>
        <v>0</v>
      </c>
      <c r="J1143" s="72"/>
      <c r="K1143" s="72"/>
    </row>
    <row r="1144" spans="1:11" x14ac:dyDescent="0.25">
      <c r="A1144" s="116">
        <f>'5. Registrere Transaksjoner'!B151</f>
        <v>144</v>
      </c>
      <c r="B1144" s="72">
        <f>INDEX('5. Registrere Transaksjoner'!$K$8:$K$1006,MATCH('Underlag HB'!A1144,'5. Registrere Transaksjoner'!$B$8:$B$1006))</f>
        <v>0</v>
      </c>
      <c r="C1144" s="72">
        <f>INDEX('5. Registrere Transaksjoner'!$R$8:$R$1006,MATCH('Underlag HB'!A1144,'5. Registrere Transaksjoner'!$B$8:$B$1006))</f>
        <v>0</v>
      </c>
      <c r="D1144" s="307">
        <f>INDEX('5. Registrere Transaksjoner'!$D$8:$D$1006,MATCH('Underlag HB'!A1144,'5. Registrere Transaksjoner'!$B$8:$B$1006))</f>
        <v>0</v>
      </c>
      <c r="E1144" s="72" t="str">
        <f>IFERROR(INDEX(Kontoplan!$E$6:$E$1048576,MATCH(B1144,Kontoplan!$D$6:$D$125,0)),"")</f>
        <v/>
      </c>
      <c r="F1144" s="308">
        <f>INDEX('5. Registrere Transaksjoner'!$E$8:$E$1006,MATCH('Underlag HB'!A1144,'5. Registrere Transaksjoner'!$B$8:$B$1006,0))</f>
        <v>0</v>
      </c>
      <c r="G1144" s="72">
        <f>INDEX('5. Registrere Transaksjoner'!$F$8:$F$1006,MATCH('Underlag HB'!A1144,'5. Registrere Transaksjoner'!$B$8:$B$1006,0))</f>
        <v>0</v>
      </c>
      <c r="H1144" s="309" t="str">
        <f t="shared" si="17"/>
        <v/>
      </c>
      <c r="I1144" s="310">
        <f>INDEX('5. Registrere Transaksjoner'!$H$8:$H$1006,MATCH('Underlag HB'!A1144,'5. Registrere Transaksjoner'!$B$8:$B$1006,0))</f>
        <v>0</v>
      </c>
      <c r="J1144" s="72"/>
      <c r="K1144" s="72"/>
    </row>
    <row r="1145" spans="1:11" x14ac:dyDescent="0.25">
      <c r="A1145" s="116">
        <f>'5. Registrere Transaksjoner'!B152</f>
        <v>145</v>
      </c>
      <c r="B1145" s="72">
        <f>INDEX('5. Registrere Transaksjoner'!$K$8:$K$1006,MATCH('Underlag HB'!A1145,'5. Registrere Transaksjoner'!$B$8:$B$1006))</f>
        <v>0</v>
      </c>
      <c r="C1145" s="72">
        <f>INDEX('5. Registrere Transaksjoner'!$R$8:$R$1006,MATCH('Underlag HB'!A1145,'5. Registrere Transaksjoner'!$B$8:$B$1006))</f>
        <v>0</v>
      </c>
      <c r="D1145" s="307">
        <f>INDEX('5. Registrere Transaksjoner'!$D$8:$D$1006,MATCH('Underlag HB'!A1145,'5. Registrere Transaksjoner'!$B$8:$B$1006))</f>
        <v>0</v>
      </c>
      <c r="E1145" s="72" t="str">
        <f>IFERROR(INDEX(Kontoplan!$E$6:$E$1048576,MATCH(B1145,Kontoplan!$D$6:$D$125,0)),"")</f>
        <v/>
      </c>
      <c r="F1145" s="308">
        <f>INDEX('5. Registrere Transaksjoner'!$E$8:$E$1006,MATCH('Underlag HB'!A1145,'5. Registrere Transaksjoner'!$B$8:$B$1006,0))</f>
        <v>0</v>
      </c>
      <c r="G1145" s="72">
        <f>INDEX('5. Registrere Transaksjoner'!$F$8:$F$1006,MATCH('Underlag HB'!A1145,'5. Registrere Transaksjoner'!$B$8:$B$1006,0))</f>
        <v>0</v>
      </c>
      <c r="H1145" s="309" t="str">
        <f t="shared" si="17"/>
        <v/>
      </c>
      <c r="I1145" s="310">
        <f>INDEX('5. Registrere Transaksjoner'!$H$8:$H$1006,MATCH('Underlag HB'!A1145,'5. Registrere Transaksjoner'!$B$8:$B$1006,0))</f>
        <v>0</v>
      </c>
      <c r="J1145" s="72"/>
      <c r="K1145" s="72"/>
    </row>
    <row r="1146" spans="1:11" x14ac:dyDescent="0.25">
      <c r="A1146" s="116">
        <f>'5. Registrere Transaksjoner'!B153</f>
        <v>146</v>
      </c>
      <c r="B1146" s="72">
        <f>INDEX('5. Registrere Transaksjoner'!$K$8:$K$1006,MATCH('Underlag HB'!A1146,'5. Registrere Transaksjoner'!$B$8:$B$1006))</f>
        <v>0</v>
      </c>
      <c r="C1146" s="72">
        <f>INDEX('5. Registrere Transaksjoner'!$R$8:$R$1006,MATCH('Underlag HB'!A1146,'5. Registrere Transaksjoner'!$B$8:$B$1006))</f>
        <v>0</v>
      </c>
      <c r="D1146" s="307">
        <f>INDEX('5. Registrere Transaksjoner'!$D$8:$D$1006,MATCH('Underlag HB'!A1146,'5. Registrere Transaksjoner'!$B$8:$B$1006))</f>
        <v>0</v>
      </c>
      <c r="E1146" s="72" t="str">
        <f>IFERROR(INDEX(Kontoplan!$E$6:$E$1048576,MATCH(B1146,Kontoplan!$D$6:$D$125,0)),"")</f>
        <v/>
      </c>
      <c r="F1146" s="308">
        <f>INDEX('5. Registrere Transaksjoner'!$E$8:$E$1006,MATCH('Underlag HB'!A1146,'5. Registrere Transaksjoner'!$B$8:$B$1006,0))</f>
        <v>0</v>
      </c>
      <c r="G1146" s="72">
        <f>INDEX('5. Registrere Transaksjoner'!$F$8:$F$1006,MATCH('Underlag HB'!A1146,'5. Registrere Transaksjoner'!$B$8:$B$1006,0))</f>
        <v>0</v>
      </c>
      <c r="H1146" s="309" t="str">
        <f t="shared" si="17"/>
        <v/>
      </c>
      <c r="I1146" s="310">
        <f>INDEX('5. Registrere Transaksjoner'!$H$8:$H$1006,MATCH('Underlag HB'!A1146,'5. Registrere Transaksjoner'!$B$8:$B$1006,0))</f>
        <v>0</v>
      </c>
      <c r="J1146" s="72"/>
      <c r="K1146" s="72"/>
    </row>
    <row r="1147" spans="1:11" x14ac:dyDescent="0.25">
      <c r="A1147" s="116">
        <f>'5. Registrere Transaksjoner'!B154</f>
        <v>147</v>
      </c>
      <c r="B1147" s="72">
        <f>INDEX('5. Registrere Transaksjoner'!$K$8:$K$1006,MATCH('Underlag HB'!A1147,'5. Registrere Transaksjoner'!$B$8:$B$1006))</f>
        <v>0</v>
      </c>
      <c r="C1147" s="72">
        <f>INDEX('5. Registrere Transaksjoner'!$R$8:$R$1006,MATCH('Underlag HB'!A1147,'5. Registrere Transaksjoner'!$B$8:$B$1006))</f>
        <v>0</v>
      </c>
      <c r="D1147" s="307">
        <f>INDEX('5. Registrere Transaksjoner'!$D$8:$D$1006,MATCH('Underlag HB'!A1147,'5. Registrere Transaksjoner'!$B$8:$B$1006))</f>
        <v>0</v>
      </c>
      <c r="E1147" s="72" t="str">
        <f>IFERROR(INDEX(Kontoplan!$E$6:$E$1048576,MATCH(B1147,Kontoplan!$D$6:$D$125,0)),"")</f>
        <v/>
      </c>
      <c r="F1147" s="308">
        <f>INDEX('5. Registrere Transaksjoner'!$E$8:$E$1006,MATCH('Underlag HB'!A1147,'5. Registrere Transaksjoner'!$B$8:$B$1006,0))</f>
        <v>0</v>
      </c>
      <c r="G1147" s="72">
        <f>INDEX('5. Registrere Transaksjoner'!$F$8:$F$1006,MATCH('Underlag HB'!A1147,'5. Registrere Transaksjoner'!$B$8:$B$1006,0))</f>
        <v>0</v>
      </c>
      <c r="H1147" s="309" t="str">
        <f t="shared" si="17"/>
        <v/>
      </c>
      <c r="I1147" s="310">
        <f>INDEX('5. Registrere Transaksjoner'!$H$8:$H$1006,MATCH('Underlag HB'!A1147,'5. Registrere Transaksjoner'!$B$8:$B$1006,0))</f>
        <v>0</v>
      </c>
      <c r="J1147" s="72"/>
      <c r="K1147" s="72"/>
    </row>
    <row r="1148" spans="1:11" x14ac:dyDescent="0.25">
      <c r="A1148" s="116">
        <f>'5. Registrere Transaksjoner'!B155</f>
        <v>148</v>
      </c>
      <c r="B1148" s="72">
        <f>INDEX('5. Registrere Transaksjoner'!$K$8:$K$1006,MATCH('Underlag HB'!A1148,'5. Registrere Transaksjoner'!$B$8:$B$1006))</f>
        <v>0</v>
      </c>
      <c r="C1148" s="72">
        <f>INDEX('5. Registrere Transaksjoner'!$R$8:$R$1006,MATCH('Underlag HB'!A1148,'5. Registrere Transaksjoner'!$B$8:$B$1006))</f>
        <v>0</v>
      </c>
      <c r="D1148" s="307">
        <f>INDEX('5. Registrere Transaksjoner'!$D$8:$D$1006,MATCH('Underlag HB'!A1148,'5. Registrere Transaksjoner'!$B$8:$B$1006))</f>
        <v>0</v>
      </c>
      <c r="E1148" s="72" t="str">
        <f>IFERROR(INDEX(Kontoplan!$E$6:$E$1048576,MATCH(B1148,Kontoplan!$D$6:$D$125,0)),"")</f>
        <v/>
      </c>
      <c r="F1148" s="308">
        <f>INDEX('5. Registrere Transaksjoner'!$E$8:$E$1006,MATCH('Underlag HB'!A1148,'5. Registrere Transaksjoner'!$B$8:$B$1006,0))</f>
        <v>0</v>
      </c>
      <c r="G1148" s="72">
        <f>INDEX('5. Registrere Transaksjoner'!$F$8:$F$1006,MATCH('Underlag HB'!A1148,'5. Registrere Transaksjoner'!$B$8:$B$1006,0))</f>
        <v>0</v>
      </c>
      <c r="H1148" s="309" t="str">
        <f t="shared" si="17"/>
        <v/>
      </c>
      <c r="I1148" s="310">
        <f>INDEX('5. Registrere Transaksjoner'!$H$8:$H$1006,MATCH('Underlag HB'!A1148,'5. Registrere Transaksjoner'!$B$8:$B$1006,0))</f>
        <v>0</v>
      </c>
      <c r="J1148" s="72"/>
      <c r="K1148" s="72"/>
    </row>
    <row r="1149" spans="1:11" x14ac:dyDescent="0.25">
      <c r="A1149" s="116">
        <f>'5. Registrere Transaksjoner'!B156</f>
        <v>149</v>
      </c>
      <c r="B1149" s="72">
        <f>INDEX('5. Registrere Transaksjoner'!$K$8:$K$1006,MATCH('Underlag HB'!A1149,'5. Registrere Transaksjoner'!$B$8:$B$1006))</f>
        <v>0</v>
      </c>
      <c r="C1149" s="72">
        <f>INDEX('5. Registrere Transaksjoner'!$R$8:$R$1006,MATCH('Underlag HB'!A1149,'5. Registrere Transaksjoner'!$B$8:$B$1006))</f>
        <v>0</v>
      </c>
      <c r="D1149" s="307">
        <f>INDEX('5. Registrere Transaksjoner'!$D$8:$D$1006,MATCH('Underlag HB'!A1149,'5. Registrere Transaksjoner'!$B$8:$B$1006))</f>
        <v>0</v>
      </c>
      <c r="E1149" s="72" t="str">
        <f>IFERROR(INDEX(Kontoplan!$E$6:$E$1048576,MATCH(B1149,Kontoplan!$D$6:$D$125,0)),"")</f>
        <v/>
      </c>
      <c r="F1149" s="308">
        <f>INDEX('5. Registrere Transaksjoner'!$E$8:$E$1006,MATCH('Underlag HB'!A1149,'5. Registrere Transaksjoner'!$B$8:$B$1006,0))</f>
        <v>0</v>
      </c>
      <c r="G1149" s="72">
        <f>INDEX('5. Registrere Transaksjoner'!$F$8:$F$1006,MATCH('Underlag HB'!A1149,'5. Registrere Transaksjoner'!$B$8:$B$1006,0))</f>
        <v>0</v>
      </c>
      <c r="H1149" s="309" t="str">
        <f t="shared" si="17"/>
        <v/>
      </c>
      <c r="I1149" s="310">
        <f>INDEX('5. Registrere Transaksjoner'!$H$8:$H$1006,MATCH('Underlag HB'!A1149,'5. Registrere Transaksjoner'!$B$8:$B$1006,0))</f>
        <v>0</v>
      </c>
      <c r="J1149" s="72"/>
      <c r="K1149" s="72"/>
    </row>
    <row r="1150" spans="1:11" x14ac:dyDescent="0.25">
      <c r="A1150" s="116">
        <f>'5. Registrere Transaksjoner'!B157</f>
        <v>150</v>
      </c>
      <c r="B1150" s="72">
        <f>INDEX('5. Registrere Transaksjoner'!$K$8:$K$1006,MATCH('Underlag HB'!A1150,'5. Registrere Transaksjoner'!$B$8:$B$1006))</f>
        <v>0</v>
      </c>
      <c r="C1150" s="72">
        <f>INDEX('5. Registrere Transaksjoner'!$R$8:$R$1006,MATCH('Underlag HB'!A1150,'5. Registrere Transaksjoner'!$B$8:$B$1006))</f>
        <v>0</v>
      </c>
      <c r="D1150" s="307">
        <f>INDEX('5. Registrere Transaksjoner'!$D$8:$D$1006,MATCH('Underlag HB'!A1150,'5. Registrere Transaksjoner'!$B$8:$B$1006))</f>
        <v>0</v>
      </c>
      <c r="E1150" s="72" t="str">
        <f>IFERROR(INDEX(Kontoplan!$E$6:$E$1048576,MATCH(B1150,Kontoplan!$D$6:$D$125,0)),"")</f>
        <v/>
      </c>
      <c r="F1150" s="308">
        <f>INDEX('5. Registrere Transaksjoner'!$E$8:$E$1006,MATCH('Underlag HB'!A1150,'5. Registrere Transaksjoner'!$B$8:$B$1006,0))</f>
        <v>0</v>
      </c>
      <c r="G1150" s="72">
        <f>INDEX('5. Registrere Transaksjoner'!$F$8:$F$1006,MATCH('Underlag HB'!A1150,'5. Registrere Transaksjoner'!$B$8:$B$1006,0))</f>
        <v>0</v>
      </c>
      <c r="H1150" s="309" t="str">
        <f t="shared" si="17"/>
        <v/>
      </c>
      <c r="I1150" s="310">
        <f>INDEX('5. Registrere Transaksjoner'!$H$8:$H$1006,MATCH('Underlag HB'!A1150,'5. Registrere Transaksjoner'!$B$8:$B$1006,0))</f>
        <v>0</v>
      </c>
      <c r="J1150" s="72"/>
      <c r="K1150" s="72"/>
    </row>
    <row r="1151" spans="1:11" x14ac:dyDescent="0.25">
      <c r="A1151" s="116">
        <f>'5. Registrere Transaksjoner'!B158</f>
        <v>151</v>
      </c>
      <c r="B1151" s="72">
        <f>INDEX('5. Registrere Transaksjoner'!$K$8:$K$1006,MATCH('Underlag HB'!A1151,'5. Registrere Transaksjoner'!$B$8:$B$1006))</f>
        <v>0</v>
      </c>
      <c r="C1151" s="72">
        <f>INDEX('5. Registrere Transaksjoner'!$R$8:$R$1006,MATCH('Underlag HB'!A1151,'5. Registrere Transaksjoner'!$B$8:$B$1006))</f>
        <v>0</v>
      </c>
      <c r="D1151" s="307">
        <f>INDEX('5. Registrere Transaksjoner'!$D$8:$D$1006,MATCH('Underlag HB'!A1151,'5. Registrere Transaksjoner'!$B$8:$B$1006))</f>
        <v>0</v>
      </c>
      <c r="E1151" s="72" t="str">
        <f>IFERROR(INDEX(Kontoplan!$E$6:$E$1048576,MATCH(B1151,Kontoplan!$D$6:$D$125,0)),"")</f>
        <v/>
      </c>
      <c r="F1151" s="308">
        <f>INDEX('5. Registrere Transaksjoner'!$E$8:$E$1006,MATCH('Underlag HB'!A1151,'5. Registrere Transaksjoner'!$B$8:$B$1006,0))</f>
        <v>0</v>
      </c>
      <c r="G1151" s="72">
        <f>INDEX('5. Registrere Transaksjoner'!$F$8:$F$1006,MATCH('Underlag HB'!A1151,'5. Registrere Transaksjoner'!$B$8:$B$1006,0))</f>
        <v>0</v>
      </c>
      <c r="H1151" s="309" t="str">
        <f t="shared" si="17"/>
        <v/>
      </c>
      <c r="I1151" s="310">
        <f>INDEX('5. Registrere Transaksjoner'!$H$8:$H$1006,MATCH('Underlag HB'!A1151,'5. Registrere Transaksjoner'!$B$8:$B$1006,0))</f>
        <v>0</v>
      </c>
      <c r="J1151" s="72"/>
      <c r="K1151" s="72"/>
    </row>
    <row r="1152" spans="1:11" x14ac:dyDescent="0.25">
      <c r="A1152" s="116">
        <f>'5. Registrere Transaksjoner'!B159</f>
        <v>152</v>
      </c>
      <c r="B1152" s="72">
        <f>INDEX('5. Registrere Transaksjoner'!$K$8:$K$1006,MATCH('Underlag HB'!A1152,'5. Registrere Transaksjoner'!$B$8:$B$1006))</f>
        <v>0</v>
      </c>
      <c r="C1152" s="72">
        <f>INDEX('5. Registrere Transaksjoner'!$R$8:$R$1006,MATCH('Underlag HB'!A1152,'5. Registrere Transaksjoner'!$B$8:$B$1006))</f>
        <v>0</v>
      </c>
      <c r="D1152" s="307">
        <f>INDEX('5. Registrere Transaksjoner'!$D$8:$D$1006,MATCH('Underlag HB'!A1152,'5. Registrere Transaksjoner'!$B$8:$B$1006))</f>
        <v>0</v>
      </c>
      <c r="E1152" s="72" t="str">
        <f>IFERROR(INDEX(Kontoplan!$E$6:$E$1048576,MATCH(B1152,Kontoplan!$D$6:$D$125,0)),"")</f>
        <v/>
      </c>
      <c r="F1152" s="308">
        <f>INDEX('5. Registrere Transaksjoner'!$E$8:$E$1006,MATCH('Underlag HB'!A1152,'5. Registrere Transaksjoner'!$B$8:$B$1006,0))</f>
        <v>0</v>
      </c>
      <c r="G1152" s="72">
        <f>INDEX('5. Registrere Transaksjoner'!$F$8:$F$1006,MATCH('Underlag HB'!A1152,'5. Registrere Transaksjoner'!$B$8:$B$1006,0))</f>
        <v>0</v>
      </c>
      <c r="H1152" s="309" t="str">
        <f t="shared" si="17"/>
        <v/>
      </c>
      <c r="I1152" s="310">
        <f>INDEX('5. Registrere Transaksjoner'!$H$8:$H$1006,MATCH('Underlag HB'!A1152,'5. Registrere Transaksjoner'!$B$8:$B$1006,0))</f>
        <v>0</v>
      </c>
      <c r="J1152" s="72"/>
      <c r="K1152" s="72"/>
    </row>
    <row r="1153" spans="1:11" x14ac:dyDescent="0.25">
      <c r="A1153" s="116">
        <f>'5. Registrere Transaksjoner'!B160</f>
        <v>153</v>
      </c>
      <c r="B1153" s="72">
        <f>INDEX('5. Registrere Transaksjoner'!$K$8:$K$1006,MATCH('Underlag HB'!A1153,'5. Registrere Transaksjoner'!$B$8:$B$1006))</f>
        <v>0</v>
      </c>
      <c r="C1153" s="72">
        <f>INDEX('5. Registrere Transaksjoner'!$R$8:$R$1006,MATCH('Underlag HB'!A1153,'5. Registrere Transaksjoner'!$B$8:$B$1006))</f>
        <v>0</v>
      </c>
      <c r="D1153" s="307">
        <f>INDEX('5. Registrere Transaksjoner'!$D$8:$D$1006,MATCH('Underlag HB'!A1153,'5. Registrere Transaksjoner'!$B$8:$B$1006))</f>
        <v>0</v>
      </c>
      <c r="E1153" s="72" t="str">
        <f>IFERROR(INDEX(Kontoplan!$E$6:$E$1048576,MATCH(B1153,Kontoplan!$D$6:$D$125,0)),"")</f>
        <v/>
      </c>
      <c r="F1153" s="308">
        <f>INDEX('5. Registrere Transaksjoner'!$E$8:$E$1006,MATCH('Underlag HB'!A1153,'5. Registrere Transaksjoner'!$B$8:$B$1006,0))</f>
        <v>0</v>
      </c>
      <c r="G1153" s="72">
        <f>INDEX('5. Registrere Transaksjoner'!$F$8:$F$1006,MATCH('Underlag HB'!A1153,'5. Registrere Transaksjoner'!$B$8:$B$1006,0))</f>
        <v>0</v>
      </c>
      <c r="H1153" s="309" t="str">
        <f t="shared" si="17"/>
        <v/>
      </c>
      <c r="I1153" s="310">
        <f>INDEX('5. Registrere Transaksjoner'!$H$8:$H$1006,MATCH('Underlag HB'!A1153,'5. Registrere Transaksjoner'!$B$8:$B$1006,0))</f>
        <v>0</v>
      </c>
      <c r="J1153" s="72"/>
      <c r="K1153" s="72"/>
    </row>
    <row r="1154" spans="1:11" x14ac:dyDescent="0.25">
      <c r="A1154" s="116">
        <f>'5. Registrere Transaksjoner'!B161</f>
        <v>154</v>
      </c>
      <c r="B1154" s="72">
        <f>INDEX('5. Registrere Transaksjoner'!$K$8:$K$1006,MATCH('Underlag HB'!A1154,'5. Registrere Transaksjoner'!$B$8:$B$1006))</f>
        <v>0</v>
      </c>
      <c r="C1154" s="72">
        <f>INDEX('5. Registrere Transaksjoner'!$R$8:$R$1006,MATCH('Underlag HB'!A1154,'5. Registrere Transaksjoner'!$B$8:$B$1006))</f>
        <v>0</v>
      </c>
      <c r="D1154" s="307">
        <f>INDEX('5. Registrere Transaksjoner'!$D$8:$D$1006,MATCH('Underlag HB'!A1154,'5. Registrere Transaksjoner'!$B$8:$B$1006))</f>
        <v>0</v>
      </c>
      <c r="E1154" s="72" t="str">
        <f>IFERROR(INDEX(Kontoplan!$E$6:$E$1048576,MATCH(B1154,Kontoplan!$D$6:$D$125,0)),"")</f>
        <v/>
      </c>
      <c r="F1154" s="308">
        <f>INDEX('5. Registrere Transaksjoner'!$E$8:$E$1006,MATCH('Underlag HB'!A1154,'5. Registrere Transaksjoner'!$B$8:$B$1006,0))</f>
        <v>0</v>
      </c>
      <c r="G1154" s="72">
        <f>INDEX('5. Registrere Transaksjoner'!$F$8:$F$1006,MATCH('Underlag HB'!A1154,'5. Registrere Transaksjoner'!$B$8:$B$1006,0))</f>
        <v>0</v>
      </c>
      <c r="H1154" s="309" t="str">
        <f t="shared" si="17"/>
        <v/>
      </c>
      <c r="I1154" s="310">
        <f>INDEX('5. Registrere Transaksjoner'!$H$8:$H$1006,MATCH('Underlag HB'!A1154,'5. Registrere Transaksjoner'!$B$8:$B$1006,0))</f>
        <v>0</v>
      </c>
      <c r="J1154" s="72"/>
      <c r="K1154" s="72"/>
    </row>
    <row r="1155" spans="1:11" x14ac:dyDescent="0.25">
      <c r="A1155" s="116">
        <f>'5. Registrere Transaksjoner'!B162</f>
        <v>155</v>
      </c>
      <c r="B1155" s="72">
        <f>INDEX('5. Registrere Transaksjoner'!$K$8:$K$1006,MATCH('Underlag HB'!A1155,'5. Registrere Transaksjoner'!$B$8:$B$1006))</f>
        <v>0</v>
      </c>
      <c r="C1155" s="72">
        <f>INDEX('5. Registrere Transaksjoner'!$R$8:$R$1006,MATCH('Underlag HB'!A1155,'5. Registrere Transaksjoner'!$B$8:$B$1006))</f>
        <v>0</v>
      </c>
      <c r="D1155" s="307">
        <f>INDEX('5. Registrere Transaksjoner'!$D$8:$D$1006,MATCH('Underlag HB'!A1155,'5. Registrere Transaksjoner'!$B$8:$B$1006))</f>
        <v>0</v>
      </c>
      <c r="E1155" s="72" t="str">
        <f>IFERROR(INDEX(Kontoplan!$E$6:$E$1048576,MATCH(B1155,Kontoplan!$D$6:$D$125,0)),"")</f>
        <v/>
      </c>
      <c r="F1155" s="308">
        <f>INDEX('5. Registrere Transaksjoner'!$E$8:$E$1006,MATCH('Underlag HB'!A1155,'5. Registrere Transaksjoner'!$B$8:$B$1006,0))</f>
        <v>0</v>
      </c>
      <c r="G1155" s="72">
        <f>INDEX('5. Registrere Transaksjoner'!$F$8:$F$1006,MATCH('Underlag HB'!A1155,'5. Registrere Transaksjoner'!$B$8:$B$1006,0))</f>
        <v>0</v>
      </c>
      <c r="H1155" s="309" t="str">
        <f t="shared" ref="H1155:H1218" si="18">IF(I1155=0,"",I1155)</f>
        <v/>
      </c>
      <c r="I1155" s="310">
        <f>INDEX('5. Registrere Transaksjoner'!$H$8:$H$1006,MATCH('Underlag HB'!A1155,'5. Registrere Transaksjoner'!$B$8:$B$1006,0))</f>
        <v>0</v>
      </c>
      <c r="J1155" s="72"/>
      <c r="K1155" s="72"/>
    </row>
    <row r="1156" spans="1:11" x14ac:dyDescent="0.25">
      <c r="A1156" s="116">
        <f>'5. Registrere Transaksjoner'!B163</f>
        <v>156</v>
      </c>
      <c r="B1156" s="72">
        <f>INDEX('5. Registrere Transaksjoner'!$K$8:$K$1006,MATCH('Underlag HB'!A1156,'5. Registrere Transaksjoner'!$B$8:$B$1006))</f>
        <v>0</v>
      </c>
      <c r="C1156" s="72">
        <f>INDEX('5. Registrere Transaksjoner'!$R$8:$R$1006,MATCH('Underlag HB'!A1156,'5. Registrere Transaksjoner'!$B$8:$B$1006))</f>
        <v>0</v>
      </c>
      <c r="D1156" s="307">
        <f>INDEX('5. Registrere Transaksjoner'!$D$8:$D$1006,MATCH('Underlag HB'!A1156,'5. Registrere Transaksjoner'!$B$8:$B$1006))</f>
        <v>0</v>
      </c>
      <c r="E1156" s="72" t="str">
        <f>IFERROR(INDEX(Kontoplan!$E$6:$E$1048576,MATCH(B1156,Kontoplan!$D$6:$D$125,0)),"")</f>
        <v/>
      </c>
      <c r="F1156" s="308">
        <f>INDEX('5. Registrere Transaksjoner'!$E$8:$E$1006,MATCH('Underlag HB'!A1156,'5. Registrere Transaksjoner'!$B$8:$B$1006,0))</f>
        <v>0</v>
      </c>
      <c r="G1156" s="72">
        <f>INDEX('5. Registrere Transaksjoner'!$F$8:$F$1006,MATCH('Underlag HB'!A1156,'5. Registrere Transaksjoner'!$B$8:$B$1006,0))</f>
        <v>0</v>
      </c>
      <c r="H1156" s="309" t="str">
        <f t="shared" si="18"/>
        <v/>
      </c>
      <c r="I1156" s="310">
        <f>INDEX('5. Registrere Transaksjoner'!$H$8:$H$1006,MATCH('Underlag HB'!A1156,'5. Registrere Transaksjoner'!$B$8:$B$1006,0))</f>
        <v>0</v>
      </c>
      <c r="J1156" s="72"/>
      <c r="K1156" s="72"/>
    </row>
    <row r="1157" spans="1:11" x14ac:dyDescent="0.25">
      <c r="A1157" s="116">
        <f>'5. Registrere Transaksjoner'!B164</f>
        <v>157</v>
      </c>
      <c r="B1157" s="72">
        <f>INDEX('5. Registrere Transaksjoner'!$K$8:$K$1006,MATCH('Underlag HB'!A1157,'5. Registrere Transaksjoner'!$B$8:$B$1006))</f>
        <v>0</v>
      </c>
      <c r="C1157" s="72">
        <f>INDEX('5. Registrere Transaksjoner'!$R$8:$R$1006,MATCH('Underlag HB'!A1157,'5. Registrere Transaksjoner'!$B$8:$B$1006))</f>
        <v>0</v>
      </c>
      <c r="D1157" s="307">
        <f>INDEX('5. Registrere Transaksjoner'!$D$8:$D$1006,MATCH('Underlag HB'!A1157,'5. Registrere Transaksjoner'!$B$8:$B$1006))</f>
        <v>0</v>
      </c>
      <c r="E1157" s="72" t="str">
        <f>IFERROR(INDEX(Kontoplan!$E$6:$E$1048576,MATCH(B1157,Kontoplan!$D$6:$D$125,0)),"")</f>
        <v/>
      </c>
      <c r="F1157" s="308">
        <f>INDEX('5. Registrere Transaksjoner'!$E$8:$E$1006,MATCH('Underlag HB'!A1157,'5. Registrere Transaksjoner'!$B$8:$B$1006,0))</f>
        <v>0</v>
      </c>
      <c r="G1157" s="72">
        <f>INDEX('5. Registrere Transaksjoner'!$F$8:$F$1006,MATCH('Underlag HB'!A1157,'5. Registrere Transaksjoner'!$B$8:$B$1006,0))</f>
        <v>0</v>
      </c>
      <c r="H1157" s="309" t="str">
        <f t="shared" si="18"/>
        <v/>
      </c>
      <c r="I1157" s="310">
        <f>INDEX('5. Registrere Transaksjoner'!$H$8:$H$1006,MATCH('Underlag HB'!A1157,'5. Registrere Transaksjoner'!$B$8:$B$1006,0))</f>
        <v>0</v>
      </c>
      <c r="J1157" s="72"/>
      <c r="K1157" s="72"/>
    </row>
    <row r="1158" spans="1:11" x14ac:dyDescent="0.25">
      <c r="A1158" s="116">
        <f>'5. Registrere Transaksjoner'!B165</f>
        <v>158</v>
      </c>
      <c r="B1158" s="72">
        <f>INDEX('5. Registrere Transaksjoner'!$K$8:$K$1006,MATCH('Underlag HB'!A1158,'5. Registrere Transaksjoner'!$B$8:$B$1006))</f>
        <v>0</v>
      </c>
      <c r="C1158" s="72">
        <f>INDEX('5. Registrere Transaksjoner'!$R$8:$R$1006,MATCH('Underlag HB'!A1158,'5. Registrere Transaksjoner'!$B$8:$B$1006))</f>
        <v>0</v>
      </c>
      <c r="D1158" s="307">
        <f>INDEX('5. Registrere Transaksjoner'!$D$8:$D$1006,MATCH('Underlag HB'!A1158,'5. Registrere Transaksjoner'!$B$8:$B$1006))</f>
        <v>0</v>
      </c>
      <c r="E1158" s="72" t="str">
        <f>IFERROR(INDEX(Kontoplan!$E$6:$E$1048576,MATCH(B1158,Kontoplan!$D$6:$D$125,0)),"")</f>
        <v/>
      </c>
      <c r="F1158" s="308">
        <f>INDEX('5. Registrere Transaksjoner'!$E$8:$E$1006,MATCH('Underlag HB'!A1158,'5. Registrere Transaksjoner'!$B$8:$B$1006,0))</f>
        <v>0</v>
      </c>
      <c r="G1158" s="72">
        <f>INDEX('5. Registrere Transaksjoner'!$F$8:$F$1006,MATCH('Underlag HB'!A1158,'5. Registrere Transaksjoner'!$B$8:$B$1006,0))</f>
        <v>0</v>
      </c>
      <c r="H1158" s="309" t="str">
        <f t="shared" si="18"/>
        <v/>
      </c>
      <c r="I1158" s="310">
        <f>INDEX('5. Registrere Transaksjoner'!$H$8:$H$1006,MATCH('Underlag HB'!A1158,'5. Registrere Transaksjoner'!$B$8:$B$1006,0))</f>
        <v>0</v>
      </c>
      <c r="J1158" s="72"/>
      <c r="K1158" s="72"/>
    </row>
    <row r="1159" spans="1:11" x14ac:dyDescent="0.25">
      <c r="A1159" s="116">
        <f>'5. Registrere Transaksjoner'!B166</f>
        <v>159</v>
      </c>
      <c r="B1159" s="72">
        <f>INDEX('5. Registrere Transaksjoner'!$K$8:$K$1006,MATCH('Underlag HB'!A1159,'5. Registrere Transaksjoner'!$B$8:$B$1006))</f>
        <v>0</v>
      </c>
      <c r="C1159" s="72">
        <f>INDEX('5. Registrere Transaksjoner'!$R$8:$R$1006,MATCH('Underlag HB'!A1159,'5. Registrere Transaksjoner'!$B$8:$B$1006))</f>
        <v>0</v>
      </c>
      <c r="D1159" s="307">
        <f>INDEX('5. Registrere Transaksjoner'!$D$8:$D$1006,MATCH('Underlag HB'!A1159,'5. Registrere Transaksjoner'!$B$8:$B$1006))</f>
        <v>0</v>
      </c>
      <c r="E1159" s="72" t="str">
        <f>IFERROR(INDEX(Kontoplan!$E$6:$E$1048576,MATCH(B1159,Kontoplan!$D$6:$D$125,0)),"")</f>
        <v/>
      </c>
      <c r="F1159" s="308">
        <f>INDEX('5. Registrere Transaksjoner'!$E$8:$E$1006,MATCH('Underlag HB'!A1159,'5. Registrere Transaksjoner'!$B$8:$B$1006,0))</f>
        <v>0</v>
      </c>
      <c r="G1159" s="72">
        <f>INDEX('5. Registrere Transaksjoner'!$F$8:$F$1006,MATCH('Underlag HB'!A1159,'5. Registrere Transaksjoner'!$B$8:$B$1006,0))</f>
        <v>0</v>
      </c>
      <c r="H1159" s="309" t="str">
        <f t="shared" si="18"/>
        <v/>
      </c>
      <c r="I1159" s="310">
        <f>INDEX('5. Registrere Transaksjoner'!$H$8:$H$1006,MATCH('Underlag HB'!A1159,'5. Registrere Transaksjoner'!$B$8:$B$1006,0))</f>
        <v>0</v>
      </c>
      <c r="J1159" s="72"/>
      <c r="K1159" s="72"/>
    </row>
    <row r="1160" spans="1:11" x14ac:dyDescent="0.25">
      <c r="A1160" s="116">
        <f>'5. Registrere Transaksjoner'!B167</f>
        <v>160</v>
      </c>
      <c r="B1160" s="72">
        <f>INDEX('5. Registrere Transaksjoner'!$K$8:$K$1006,MATCH('Underlag HB'!A1160,'5. Registrere Transaksjoner'!$B$8:$B$1006))</f>
        <v>0</v>
      </c>
      <c r="C1160" s="72">
        <f>INDEX('5. Registrere Transaksjoner'!$R$8:$R$1006,MATCH('Underlag HB'!A1160,'5. Registrere Transaksjoner'!$B$8:$B$1006))</f>
        <v>0</v>
      </c>
      <c r="D1160" s="307">
        <f>INDEX('5. Registrere Transaksjoner'!$D$8:$D$1006,MATCH('Underlag HB'!A1160,'5. Registrere Transaksjoner'!$B$8:$B$1006))</f>
        <v>0</v>
      </c>
      <c r="E1160" s="72" t="str">
        <f>IFERROR(INDEX(Kontoplan!$E$6:$E$1048576,MATCH(B1160,Kontoplan!$D$6:$D$125,0)),"")</f>
        <v/>
      </c>
      <c r="F1160" s="308">
        <f>INDEX('5. Registrere Transaksjoner'!$E$8:$E$1006,MATCH('Underlag HB'!A1160,'5. Registrere Transaksjoner'!$B$8:$B$1006,0))</f>
        <v>0</v>
      </c>
      <c r="G1160" s="72">
        <f>INDEX('5. Registrere Transaksjoner'!$F$8:$F$1006,MATCH('Underlag HB'!A1160,'5. Registrere Transaksjoner'!$B$8:$B$1006,0))</f>
        <v>0</v>
      </c>
      <c r="H1160" s="309" t="str">
        <f t="shared" si="18"/>
        <v/>
      </c>
      <c r="I1160" s="310">
        <f>INDEX('5. Registrere Transaksjoner'!$H$8:$H$1006,MATCH('Underlag HB'!A1160,'5. Registrere Transaksjoner'!$B$8:$B$1006,0))</f>
        <v>0</v>
      </c>
      <c r="J1160" s="72"/>
      <c r="K1160" s="72"/>
    </row>
    <row r="1161" spans="1:11" x14ac:dyDescent="0.25">
      <c r="A1161" s="116">
        <f>'5. Registrere Transaksjoner'!B168</f>
        <v>161</v>
      </c>
      <c r="B1161" s="72">
        <f>INDEX('5. Registrere Transaksjoner'!$K$8:$K$1006,MATCH('Underlag HB'!A1161,'5. Registrere Transaksjoner'!$B$8:$B$1006))</f>
        <v>0</v>
      </c>
      <c r="C1161" s="72">
        <f>INDEX('5. Registrere Transaksjoner'!$R$8:$R$1006,MATCH('Underlag HB'!A1161,'5. Registrere Transaksjoner'!$B$8:$B$1006))</f>
        <v>0</v>
      </c>
      <c r="D1161" s="307">
        <f>INDEX('5. Registrere Transaksjoner'!$D$8:$D$1006,MATCH('Underlag HB'!A1161,'5. Registrere Transaksjoner'!$B$8:$B$1006))</f>
        <v>0</v>
      </c>
      <c r="E1161" s="72" t="str">
        <f>IFERROR(INDEX(Kontoplan!$E$6:$E$1048576,MATCH(B1161,Kontoplan!$D$6:$D$125,0)),"")</f>
        <v/>
      </c>
      <c r="F1161" s="308">
        <f>INDEX('5. Registrere Transaksjoner'!$E$8:$E$1006,MATCH('Underlag HB'!A1161,'5. Registrere Transaksjoner'!$B$8:$B$1006,0))</f>
        <v>0</v>
      </c>
      <c r="G1161" s="72">
        <f>INDEX('5. Registrere Transaksjoner'!$F$8:$F$1006,MATCH('Underlag HB'!A1161,'5. Registrere Transaksjoner'!$B$8:$B$1006,0))</f>
        <v>0</v>
      </c>
      <c r="H1161" s="309" t="str">
        <f t="shared" si="18"/>
        <v/>
      </c>
      <c r="I1161" s="310">
        <f>INDEX('5. Registrere Transaksjoner'!$H$8:$H$1006,MATCH('Underlag HB'!A1161,'5. Registrere Transaksjoner'!$B$8:$B$1006,0))</f>
        <v>0</v>
      </c>
      <c r="J1161" s="72"/>
      <c r="K1161" s="72"/>
    </row>
    <row r="1162" spans="1:11" x14ac:dyDescent="0.25">
      <c r="A1162" s="116">
        <f>'5. Registrere Transaksjoner'!B169</f>
        <v>162</v>
      </c>
      <c r="B1162" s="72">
        <f>INDEX('5. Registrere Transaksjoner'!$K$8:$K$1006,MATCH('Underlag HB'!A1162,'5. Registrere Transaksjoner'!$B$8:$B$1006))</f>
        <v>0</v>
      </c>
      <c r="C1162" s="72">
        <f>INDEX('5. Registrere Transaksjoner'!$R$8:$R$1006,MATCH('Underlag HB'!A1162,'5. Registrere Transaksjoner'!$B$8:$B$1006))</f>
        <v>0</v>
      </c>
      <c r="D1162" s="307">
        <f>INDEX('5. Registrere Transaksjoner'!$D$8:$D$1006,MATCH('Underlag HB'!A1162,'5. Registrere Transaksjoner'!$B$8:$B$1006))</f>
        <v>0</v>
      </c>
      <c r="E1162" s="72" t="str">
        <f>IFERROR(INDEX(Kontoplan!$E$6:$E$1048576,MATCH(B1162,Kontoplan!$D$6:$D$125,0)),"")</f>
        <v/>
      </c>
      <c r="F1162" s="308">
        <f>INDEX('5. Registrere Transaksjoner'!$E$8:$E$1006,MATCH('Underlag HB'!A1162,'5. Registrere Transaksjoner'!$B$8:$B$1006,0))</f>
        <v>0</v>
      </c>
      <c r="G1162" s="72">
        <f>INDEX('5. Registrere Transaksjoner'!$F$8:$F$1006,MATCH('Underlag HB'!A1162,'5. Registrere Transaksjoner'!$B$8:$B$1006,0))</f>
        <v>0</v>
      </c>
      <c r="H1162" s="309" t="str">
        <f t="shared" si="18"/>
        <v/>
      </c>
      <c r="I1162" s="310">
        <f>INDEX('5. Registrere Transaksjoner'!$H$8:$H$1006,MATCH('Underlag HB'!A1162,'5. Registrere Transaksjoner'!$B$8:$B$1006,0))</f>
        <v>0</v>
      </c>
      <c r="J1162" s="72"/>
      <c r="K1162" s="72"/>
    </row>
    <row r="1163" spans="1:11" x14ac:dyDescent="0.25">
      <c r="A1163" s="116">
        <f>'5. Registrere Transaksjoner'!B170</f>
        <v>163</v>
      </c>
      <c r="B1163" s="72">
        <f>INDEX('5. Registrere Transaksjoner'!$K$8:$K$1006,MATCH('Underlag HB'!A1163,'5. Registrere Transaksjoner'!$B$8:$B$1006))</f>
        <v>0</v>
      </c>
      <c r="C1163" s="72">
        <f>INDEX('5. Registrere Transaksjoner'!$R$8:$R$1006,MATCH('Underlag HB'!A1163,'5. Registrere Transaksjoner'!$B$8:$B$1006))</f>
        <v>0</v>
      </c>
      <c r="D1163" s="307">
        <f>INDEX('5. Registrere Transaksjoner'!$D$8:$D$1006,MATCH('Underlag HB'!A1163,'5. Registrere Transaksjoner'!$B$8:$B$1006))</f>
        <v>0</v>
      </c>
      <c r="E1163" s="72" t="str">
        <f>IFERROR(INDEX(Kontoplan!$E$6:$E$1048576,MATCH(B1163,Kontoplan!$D$6:$D$125,0)),"")</f>
        <v/>
      </c>
      <c r="F1163" s="308">
        <f>INDEX('5. Registrere Transaksjoner'!$E$8:$E$1006,MATCH('Underlag HB'!A1163,'5. Registrere Transaksjoner'!$B$8:$B$1006,0))</f>
        <v>0</v>
      </c>
      <c r="G1163" s="72">
        <f>INDEX('5. Registrere Transaksjoner'!$F$8:$F$1006,MATCH('Underlag HB'!A1163,'5. Registrere Transaksjoner'!$B$8:$B$1006,0))</f>
        <v>0</v>
      </c>
      <c r="H1163" s="309" t="str">
        <f t="shared" si="18"/>
        <v/>
      </c>
      <c r="I1163" s="310">
        <f>INDEX('5. Registrere Transaksjoner'!$H$8:$H$1006,MATCH('Underlag HB'!A1163,'5. Registrere Transaksjoner'!$B$8:$B$1006,0))</f>
        <v>0</v>
      </c>
      <c r="J1163" s="72"/>
      <c r="K1163" s="72"/>
    </row>
    <row r="1164" spans="1:11" x14ac:dyDescent="0.25">
      <c r="A1164" s="116">
        <f>'5. Registrere Transaksjoner'!B171</f>
        <v>164</v>
      </c>
      <c r="B1164" s="72">
        <f>INDEX('5. Registrere Transaksjoner'!$K$8:$K$1006,MATCH('Underlag HB'!A1164,'5. Registrere Transaksjoner'!$B$8:$B$1006))</f>
        <v>0</v>
      </c>
      <c r="C1164" s="72">
        <f>INDEX('5. Registrere Transaksjoner'!$R$8:$R$1006,MATCH('Underlag HB'!A1164,'5. Registrere Transaksjoner'!$B$8:$B$1006))</f>
        <v>0</v>
      </c>
      <c r="D1164" s="307">
        <f>INDEX('5. Registrere Transaksjoner'!$D$8:$D$1006,MATCH('Underlag HB'!A1164,'5. Registrere Transaksjoner'!$B$8:$B$1006))</f>
        <v>0</v>
      </c>
      <c r="E1164" s="72" t="str">
        <f>IFERROR(INDEX(Kontoplan!$E$6:$E$1048576,MATCH(B1164,Kontoplan!$D$6:$D$125,0)),"")</f>
        <v/>
      </c>
      <c r="F1164" s="308">
        <f>INDEX('5. Registrere Transaksjoner'!$E$8:$E$1006,MATCH('Underlag HB'!A1164,'5. Registrere Transaksjoner'!$B$8:$B$1006,0))</f>
        <v>0</v>
      </c>
      <c r="G1164" s="72">
        <f>INDEX('5. Registrere Transaksjoner'!$F$8:$F$1006,MATCH('Underlag HB'!A1164,'5. Registrere Transaksjoner'!$B$8:$B$1006,0))</f>
        <v>0</v>
      </c>
      <c r="H1164" s="309" t="str">
        <f t="shared" si="18"/>
        <v/>
      </c>
      <c r="I1164" s="310">
        <f>INDEX('5. Registrere Transaksjoner'!$H$8:$H$1006,MATCH('Underlag HB'!A1164,'5. Registrere Transaksjoner'!$B$8:$B$1006,0))</f>
        <v>0</v>
      </c>
      <c r="J1164" s="72"/>
      <c r="K1164" s="72"/>
    </row>
    <row r="1165" spans="1:11" x14ac:dyDescent="0.25">
      <c r="A1165" s="116">
        <f>'5. Registrere Transaksjoner'!B172</f>
        <v>165</v>
      </c>
      <c r="B1165" s="72">
        <f>INDEX('5. Registrere Transaksjoner'!$K$8:$K$1006,MATCH('Underlag HB'!A1165,'5. Registrere Transaksjoner'!$B$8:$B$1006))</f>
        <v>0</v>
      </c>
      <c r="C1165" s="72">
        <f>INDEX('5. Registrere Transaksjoner'!$R$8:$R$1006,MATCH('Underlag HB'!A1165,'5. Registrere Transaksjoner'!$B$8:$B$1006))</f>
        <v>0</v>
      </c>
      <c r="D1165" s="307">
        <f>INDEX('5. Registrere Transaksjoner'!$D$8:$D$1006,MATCH('Underlag HB'!A1165,'5. Registrere Transaksjoner'!$B$8:$B$1006))</f>
        <v>0</v>
      </c>
      <c r="E1165" s="72" t="str">
        <f>IFERROR(INDEX(Kontoplan!$E$6:$E$1048576,MATCH(B1165,Kontoplan!$D$6:$D$125,0)),"")</f>
        <v/>
      </c>
      <c r="F1165" s="308">
        <f>INDEX('5. Registrere Transaksjoner'!$E$8:$E$1006,MATCH('Underlag HB'!A1165,'5. Registrere Transaksjoner'!$B$8:$B$1006,0))</f>
        <v>0</v>
      </c>
      <c r="G1165" s="72">
        <f>INDEX('5. Registrere Transaksjoner'!$F$8:$F$1006,MATCH('Underlag HB'!A1165,'5. Registrere Transaksjoner'!$B$8:$B$1006,0))</f>
        <v>0</v>
      </c>
      <c r="H1165" s="309" t="str">
        <f t="shared" si="18"/>
        <v/>
      </c>
      <c r="I1165" s="310">
        <f>INDEX('5. Registrere Transaksjoner'!$H$8:$H$1006,MATCH('Underlag HB'!A1165,'5. Registrere Transaksjoner'!$B$8:$B$1006,0))</f>
        <v>0</v>
      </c>
      <c r="J1165" s="72"/>
      <c r="K1165" s="72"/>
    </row>
    <row r="1166" spans="1:11" x14ac:dyDescent="0.25">
      <c r="A1166" s="116">
        <f>'5. Registrere Transaksjoner'!B173</f>
        <v>166</v>
      </c>
      <c r="B1166" s="72">
        <f>INDEX('5. Registrere Transaksjoner'!$K$8:$K$1006,MATCH('Underlag HB'!A1166,'5. Registrere Transaksjoner'!$B$8:$B$1006))</f>
        <v>0</v>
      </c>
      <c r="C1166" s="72">
        <f>INDEX('5. Registrere Transaksjoner'!$R$8:$R$1006,MATCH('Underlag HB'!A1166,'5. Registrere Transaksjoner'!$B$8:$B$1006))</f>
        <v>0</v>
      </c>
      <c r="D1166" s="307">
        <f>INDEX('5. Registrere Transaksjoner'!$D$8:$D$1006,MATCH('Underlag HB'!A1166,'5. Registrere Transaksjoner'!$B$8:$B$1006))</f>
        <v>0</v>
      </c>
      <c r="E1166" s="72" t="str">
        <f>IFERROR(INDEX(Kontoplan!$E$6:$E$1048576,MATCH(B1166,Kontoplan!$D$6:$D$125,0)),"")</f>
        <v/>
      </c>
      <c r="F1166" s="308">
        <f>INDEX('5. Registrere Transaksjoner'!$E$8:$E$1006,MATCH('Underlag HB'!A1166,'5. Registrere Transaksjoner'!$B$8:$B$1006,0))</f>
        <v>0</v>
      </c>
      <c r="G1166" s="72">
        <f>INDEX('5. Registrere Transaksjoner'!$F$8:$F$1006,MATCH('Underlag HB'!A1166,'5. Registrere Transaksjoner'!$B$8:$B$1006,0))</f>
        <v>0</v>
      </c>
      <c r="H1166" s="309" t="str">
        <f t="shared" si="18"/>
        <v/>
      </c>
      <c r="I1166" s="310">
        <f>INDEX('5. Registrere Transaksjoner'!$H$8:$H$1006,MATCH('Underlag HB'!A1166,'5. Registrere Transaksjoner'!$B$8:$B$1006,0))</f>
        <v>0</v>
      </c>
      <c r="J1166" s="72"/>
      <c r="K1166" s="72"/>
    </row>
    <row r="1167" spans="1:11" x14ac:dyDescent="0.25">
      <c r="A1167" s="116">
        <f>'5. Registrere Transaksjoner'!B174</f>
        <v>167</v>
      </c>
      <c r="B1167" s="72">
        <f>INDEX('5. Registrere Transaksjoner'!$K$8:$K$1006,MATCH('Underlag HB'!A1167,'5. Registrere Transaksjoner'!$B$8:$B$1006))</f>
        <v>0</v>
      </c>
      <c r="C1167" s="72">
        <f>INDEX('5. Registrere Transaksjoner'!$R$8:$R$1006,MATCH('Underlag HB'!A1167,'5. Registrere Transaksjoner'!$B$8:$B$1006))</f>
        <v>0</v>
      </c>
      <c r="D1167" s="307">
        <f>INDEX('5. Registrere Transaksjoner'!$D$8:$D$1006,MATCH('Underlag HB'!A1167,'5. Registrere Transaksjoner'!$B$8:$B$1006))</f>
        <v>0</v>
      </c>
      <c r="E1167" s="72" t="str">
        <f>IFERROR(INDEX(Kontoplan!$E$6:$E$1048576,MATCH(B1167,Kontoplan!$D$6:$D$125,0)),"")</f>
        <v/>
      </c>
      <c r="F1167" s="308">
        <f>INDEX('5. Registrere Transaksjoner'!$E$8:$E$1006,MATCH('Underlag HB'!A1167,'5. Registrere Transaksjoner'!$B$8:$B$1006,0))</f>
        <v>0</v>
      </c>
      <c r="G1167" s="72">
        <f>INDEX('5. Registrere Transaksjoner'!$F$8:$F$1006,MATCH('Underlag HB'!A1167,'5. Registrere Transaksjoner'!$B$8:$B$1006,0))</f>
        <v>0</v>
      </c>
      <c r="H1167" s="309" t="str">
        <f t="shared" si="18"/>
        <v/>
      </c>
      <c r="I1167" s="310">
        <f>INDEX('5. Registrere Transaksjoner'!$H$8:$H$1006,MATCH('Underlag HB'!A1167,'5. Registrere Transaksjoner'!$B$8:$B$1006,0))</f>
        <v>0</v>
      </c>
      <c r="J1167" s="72"/>
      <c r="K1167" s="72"/>
    </row>
    <row r="1168" spans="1:11" x14ac:dyDescent="0.25">
      <c r="A1168" s="116">
        <f>'5. Registrere Transaksjoner'!B175</f>
        <v>168</v>
      </c>
      <c r="B1168" s="72">
        <f>INDEX('5. Registrere Transaksjoner'!$K$8:$K$1006,MATCH('Underlag HB'!A1168,'5. Registrere Transaksjoner'!$B$8:$B$1006))</f>
        <v>0</v>
      </c>
      <c r="C1168" s="72">
        <f>INDEX('5. Registrere Transaksjoner'!$R$8:$R$1006,MATCH('Underlag HB'!A1168,'5. Registrere Transaksjoner'!$B$8:$B$1006))</f>
        <v>0</v>
      </c>
      <c r="D1168" s="307">
        <f>INDEX('5. Registrere Transaksjoner'!$D$8:$D$1006,MATCH('Underlag HB'!A1168,'5. Registrere Transaksjoner'!$B$8:$B$1006))</f>
        <v>0</v>
      </c>
      <c r="E1168" s="72" t="str">
        <f>IFERROR(INDEX(Kontoplan!$E$6:$E$1048576,MATCH(B1168,Kontoplan!$D$6:$D$125,0)),"")</f>
        <v/>
      </c>
      <c r="F1168" s="308">
        <f>INDEX('5. Registrere Transaksjoner'!$E$8:$E$1006,MATCH('Underlag HB'!A1168,'5. Registrere Transaksjoner'!$B$8:$B$1006,0))</f>
        <v>0</v>
      </c>
      <c r="G1168" s="72">
        <f>INDEX('5. Registrere Transaksjoner'!$F$8:$F$1006,MATCH('Underlag HB'!A1168,'5. Registrere Transaksjoner'!$B$8:$B$1006,0))</f>
        <v>0</v>
      </c>
      <c r="H1168" s="309" t="str">
        <f t="shared" si="18"/>
        <v/>
      </c>
      <c r="I1168" s="310">
        <f>INDEX('5. Registrere Transaksjoner'!$H$8:$H$1006,MATCH('Underlag HB'!A1168,'5. Registrere Transaksjoner'!$B$8:$B$1006,0))</f>
        <v>0</v>
      </c>
      <c r="J1168" s="72"/>
      <c r="K1168" s="72"/>
    </row>
    <row r="1169" spans="1:11" x14ac:dyDescent="0.25">
      <c r="A1169" s="116">
        <f>'5. Registrere Transaksjoner'!B176</f>
        <v>169</v>
      </c>
      <c r="B1169" s="72">
        <f>INDEX('5. Registrere Transaksjoner'!$K$8:$K$1006,MATCH('Underlag HB'!A1169,'5. Registrere Transaksjoner'!$B$8:$B$1006))</f>
        <v>0</v>
      </c>
      <c r="C1169" s="72">
        <f>INDEX('5. Registrere Transaksjoner'!$R$8:$R$1006,MATCH('Underlag HB'!A1169,'5. Registrere Transaksjoner'!$B$8:$B$1006))</f>
        <v>0</v>
      </c>
      <c r="D1169" s="307">
        <f>INDEX('5. Registrere Transaksjoner'!$D$8:$D$1006,MATCH('Underlag HB'!A1169,'5. Registrere Transaksjoner'!$B$8:$B$1006))</f>
        <v>0</v>
      </c>
      <c r="E1169" s="72" t="str">
        <f>IFERROR(INDEX(Kontoplan!$E$6:$E$1048576,MATCH(B1169,Kontoplan!$D$6:$D$125,0)),"")</f>
        <v/>
      </c>
      <c r="F1169" s="308">
        <f>INDEX('5. Registrere Transaksjoner'!$E$8:$E$1006,MATCH('Underlag HB'!A1169,'5. Registrere Transaksjoner'!$B$8:$B$1006,0))</f>
        <v>0</v>
      </c>
      <c r="G1169" s="72">
        <f>INDEX('5. Registrere Transaksjoner'!$F$8:$F$1006,MATCH('Underlag HB'!A1169,'5. Registrere Transaksjoner'!$B$8:$B$1006,0))</f>
        <v>0</v>
      </c>
      <c r="H1169" s="309" t="str">
        <f t="shared" si="18"/>
        <v/>
      </c>
      <c r="I1169" s="310">
        <f>INDEX('5. Registrere Transaksjoner'!$H$8:$H$1006,MATCH('Underlag HB'!A1169,'5. Registrere Transaksjoner'!$B$8:$B$1006,0))</f>
        <v>0</v>
      </c>
      <c r="J1169" s="72"/>
      <c r="K1169" s="72"/>
    </row>
    <row r="1170" spans="1:11" x14ac:dyDescent="0.25">
      <c r="A1170" s="116">
        <f>'5. Registrere Transaksjoner'!B177</f>
        <v>170</v>
      </c>
      <c r="B1170" s="72">
        <f>INDEX('5. Registrere Transaksjoner'!$K$8:$K$1006,MATCH('Underlag HB'!A1170,'5. Registrere Transaksjoner'!$B$8:$B$1006))</f>
        <v>0</v>
      </c>
      <c r="C1170" s="72">
        <f>INDEX('5. Registrere Transaksjoner'!$R$8:$R$1006,MATCH('Underlag HB'!A1170,'5. Registrere Transaksjoner'!$B$8:$B$1006))</f>
        <v>0</v>
      </c>
      <c r="D1170" s="307">
        <f>INDEX('5. Registrere Transaksjoner'!$D$8:$D$1006,MATCH('Underlag HB'!A1170,'5. Registrere Transaksjoner'!$B$8:$B$1006))</f>
        <v>0</v>
      </c>
      <c r="E1170" s="72" t="str">
        <f>IFERROR(INDEX(Kontoplan!$E$6:$E$1048576,MATCH(B1170,Kontoplan!$D$6:$D$125,0)),"")</f>
        <v/>
      </c>
      <c r="F1170" s="308">
        <f>INDEX('5. Registrere Transaksjoner'!$E$8:$E$1006,MATCH('Underlag HB'!A1170,'5. Registrere Transaksjoner'!$B$8:$B$1006,0))</f>
        <v>0</v>
      </c>
      <c r="G1170" s="72">
        <f>INDEX('5. Registrere Transaksjoner'!$F$8:$F$1006,MATCH('Underlag HB'!A1170,'5. Registrere Transaksjoner'!$B$8:$B$1006,0))</f>
        <v>0</v>
      </c>
      <c r="H1170" s="309" t="str">
        <f t="shared" si="18"/>
        <v/>
      </c>
      <c r="I1170" s="310">
        <f>INDEX('5. Registrere Transaksjoner'!$H$8:$H$1006,MATCH('Underlag HB'!A1170,'5. Registrere Transaksjoner'!$B$8:$B$1006,0))</f>
        <v>0</v>
      </c>
      <c r="J1170" s="72"/>
      <c r="K1170" s="72"/>
    </row>
    <row r="1171" spans="1:11" x14ac:dyDescent="0.25">
      <c r="A1171" s="116">
        <f>'5. Registrere Transaksjoner'!B178</f>
        <v>171</v>
      </c>
      <c r="B1171" s="72">
        <f>INDEX('5. Registrere Transaksjoner'!$K$8:$K$1006,MATCH('Underlag HB'!A1171,'5. Registrere Transaksjoner'!$B$8:$B$1006))</f>
        <v>0</v>
      </c>
      <c r="C1171" s="72">
        <f>INDEX('5. Registrere Transaksjoner'!$R$8:$R$1006,MATCH('Underlag HB'!A1171,'5. Registrere Transaksjoner'!$B$8:$B$1006))</f>
        <v>0</v>
      </c>
      <c r="D1171" s="307">
        <f>INDEX('5. Registrere Transaksjoner'!$D$8:$D$1006,MATCH('Underlag HB'!A1171,'5. Registrere Transaksjoner'!$B$8:$B$1006))</f>
        <v>0</v>
      </c>
      <c r="E1171" s="72" t="str">
        <f>IFERROR(INDEX(Kontoplan!$E$6:$E$1048576,MATCH(B1171,Kontoplan!$D$6:$D$125,0)),"")</f>
        <v/>
      </c>
      <c r="F1171" s="308">
        <f>INDEX('5. Registrere Transaksjoner'!$E$8:$E$1006,MATCH('Underlag HB'!A1171,'5. Registrere Transaksjoner'!$B$8:$B$1006,0))</f>
        <v>0</v>
      </c>
      <c r="G1171" s="72">
        <f>INDEX('5. Registrere Transaksjoner'!$F$8:$F$1006,MATCH('Underlag HB'!A1171,'5. Registrere Transaksjoner'!$B$8:$B$1006,0))</f>
        <v>0</v>
      </c>
      <c r="H1171" s="309" t="str">
        <f t="shared" si="18"/>
        <v/>
      </c>
      <c r="I1171" s="310">
        <f>INDEX('5. Registrere Transaksjoner'!$H$8:$H$1006,MATCH('Underlag HB'!A1171,'5. Registrere Transaksjoner'!$B$8:$B$1006,0))</f>
        <v>0</v>
      </c>
      <c r="J1171" s="72"/>
      <c r="K1171" s="72"/>
    </row>
    <row r="1172" spans="1:11" x14ac:dyDescent="0.25">
      <c r="A1172" s="116">
        <f>'5. Registrere Transaksjoner'!B179</f>
        <v>172</v>
      </c>
      <c r="B1172" s="72">
        <f>INDEX('5. Registrere Transaksjoner'!$K$8:$K$1006,MATCH('Underlag HB'!A1172,'5. Registrere Transaksjoner'!$B$8:$B$1006))</f>
        <v>0</v>
      </c>
      <c r="C1172" s="72">
        <f>INDEX('5. Registrere Transaksjoner'!$R$8:$R$1006,MATCH('Underlag HB'!A1172,'5. Registrere Transaksjoner'!$B$8:$B$1006))</f>
        <v>0</v>
      </c>
      <c r="D1172" s="307">
        <f>INDEX('5. Registrere Transaksjoner'!$D$8:$D$1006,MATCH('Underlag HB'!A1172,'5. Registrere Transaksjoner'!$B$8:$B$1006))</f>
        <v>0</v>
      </c>
      <c r="E1172" s="72" t="str">
        <f>IFERROR(INDEX(Kontoplan!$E$6:$E$1048576,MATCH(B1172,Kontoplan!$D$6:$D$125,0)),"")</f>
        <v/>
      </c>
      <c r="F1172" s="308">
        <f>INDEX('5. Registrere Transaksjoner'!$E$8:$E$1006,MATCH('Underlag HB'!A1172,'5. Registrere Transaksjoner'!$B$8:$B$1006,0))</f>
        <v>0</v>
      </c>
      <c r="G1172" s="72">
        <f>INDEX('5. Registrere Transaksjoner'!$F$8:$F$1006,MATCH('Underlag HB'!A1172,'5. Registrere Transaksjoner'!$B$8:$B$1006,0))</f>
        <v>0</v>
      </c>
      <c r="H1172" s="309" t="str">
        <f t="shared" si="18"/>
        <v/>
      </c>
      <c r="I1172" s="310">
        <f>INDEX('5. Registrere Transaksjoner'!$H$8:$H$1006,MATCH('Underlag HB'!A1172,'5. Registrere Transaksjoner'!$B$8:$B$1006,0))</f>
        <v>0</v>
      </c>
      <c r="J1172" s="72"/>
      <c r="K1172" s="72"/>
    </row>
    <row r="1173" spans="1:11" x14ac:dyDescent="0.25">
      <c r="A1173" s="116">
        <f>'5. Registrere Transaksjoner'!B180</f>
        <v>173</v>
      </c>
      <c r="B1173" s="72">
        <f>INDEX('5. Registrere Transaksjoner'!$K$8:$K$1006,MATCH('Underlag HB'!A1173,'5. Registrere Transaksjoner'!$B$8:$B$1006))</f>
        <v>0</v>
      </c>
      <c r="C1173" s="72">
        <f>INDEX('5. Registrere Transaksjoner'!$R$8:$R$1006,MATCH('Underlag HB'!A1173,'5. Registrere Transaksjoner'!$B$8:$B$1006))</f>
        <v>0</v>
      </c>
      <c r="D1173" s="307">
        <f>INDEX('5. Registrere Transaksjoner'!$D$8:$D$1006,MATCH('Underlag HB'!A1173,'5. Registrere Transaksjoner'!$B$8:$B$1006))</f>
        <v>0</v>
      </c>
      <c r="E1173" s="72" t="str">
        <f>IFERROR(INDEX(Kontoplan!$E$6:$E$1048576,MATCH(B1173,Kontoplan!$D$6:$D$125,0)),"")</f>
        <v/>
      </c>
      <c r="F1173" s="308">
        <f>INDEX('5. Registrere Transaksjoner'!$E$8:$E$1006,MATCH('Underlag HB'!A1173,'5. Registrere Transaksjoner'!$B$8:$B$1006,0))</f>
        <v>0</v>
      </c>
      <c r="G1173" s="72">
        <f>INDEX('5. Registrere Transaksjoner'!$F$8:$F$1006,MATCH('Underlag HB'!A1173,'5. Registrere Transaksjoner'!$B$8:$B$1006,0))</f>
        <v>0</v>
      </c>
      <c r="H1173" s="309" t="str">
        <f t="shared" si="18"/>
        <v/>
      </c>
      <c r="I1173" s="310">
        <f>INDEX('5. Registrere Transaksjoner'!$H$8:$H$1006,MATCH('Underlag HB'!A1173,'5. Registrere Transaksjoner'!$B$8:$B$1006,0))</f>
        <v>0</v>
      </c>
      <c r="J1173" s="72"/>
      <c r="K1173" s="72"/>
    </row>
    <row r="1174" spans="1:11" x14ac:dyDescent="0.25">
      <c r="A1174" s="116">
        <f>'5. Registrere Transaksjoner'!B181</f>
        <v>174</v>
      </c>
      <c r="B1174" s="72">
        <f>INDEX('5. Registrere Transaksjoner'!$K$8:$K$1006,MATCH('Underlag HB'!A1174,'5. Registrere Transaksjoner'!$B$8:$B$1006))</f>
        <v>0</v>
      </c>
      <c r="C1174" s="72">
        <f>INDEX('5. Registrere Transaksjoner'!$R$8:$R$1006,MATCH('Underlag HB'!A1174,'5. Registrere Transaksjoner'!$B$8:$B$1006))</f>
        <v>0</v>
      </c>
      <c r="D1174" s="307">
        <f>INDEX('5. Registrere Transaksjoner'!$D$8:$D$1006,MATCH('Underlag HB'!A1174,'5. Registrere Transaksjoner'!$B$8:$B$1006))</f>
        <v>0</v>
      </c>
      <c r="E1174" s="72" t="str">
        <f>IFERROR(INDEX(Kontoplan!$E$6:$E$1048576,MATCH(B1174,Kontoplan!$D$6:$D$125,0)),"")</f>
        <v/>
      </c>
      <c r="F1174" s="308">
        <f>INDEX('5. Registrere Transaksjoner'!$E$8:$E$1006,MATCH('Underlag HB'!A1174,'5. Registrere Transaksjoner'!$B$8:$B$1006,0))</f>
        <v>0</v>
      </c>
      <c r="G1174" s="72">
        <f>INDEX('5. Registrere Transaksjoner'!$F$8:$F$1006,MATCH('Underlag HB'!A1174,'5. Registrere Transaksjoner'!$B$8:$B$1006,0))</f>
        <v>0</v>
      </c>
      <c r="H1174" s="309" t="str">
        <f t="shared" si="18"/>
        <v/>
      </c>
      <c r="I1174" s="310">
        <f>INDEX('5. Registrere Transaksjoner'!$H$8:$H$1006,MATCH('Underlag HB'!A1174,'5. Registrere Transaksjoner'!$B$8:$B$1006,0))</f>
        <v>0</v>
      </c>
      <c r="J1174" s="72"/>
      <c r="K1174" s="72"/>
    </row>
    <row r="1175" spans="1:11" x14ac:dyDescent="0.25">
      <c r="A1175" s="116">
        <f>'5. Registrere Transaksjoner'!B182</f>
        <v>175</v>
      </c>
      <c r="B1175" s="72">
        <f>INDEX('5. Registrere Transaksjoner'!$K$8:$K$1006,MATCH('Underlag HB'!A1175,'5. Registrere Transaksjoner'!$B$8:$B$1006))</f>
        <v>0</v>
      </c>
      <c r="C1175" s="72">
        <f>INDEX('5. Registrere Transaksjoner'!$R$8:$R$1006,MATCH('Underlag HB'!A1175,'5. Registrere Transaksjoner'!$B$8:$B$1006))</f>
        <v>0</v>
      </c>
      <c r="D1175" s="307">
        <f>INDEX('5. Registrere Transaksjoner'!$D$8:$D$1006,MATCH('Underlag HB'!A1175,'5. Registrere Transaksjoner'!$B$8:$B$1006))</f>
        <v>0</v>
      </c>
      <c r="E1175" s="72" t="str">
        <f>IFERROR(INDEX(Kontoplan!$E$6:$E$1048576,MATCH(B1175,Kontoplan!$D$6:$D$125,0)),"")</f>
        <v/>
      </c>
      <c r="F1175" s="308">
        <f>INDEX('5. Registrere Transaksjoner'!$E$8:$E$1006,MATCH('Underlag HB'!A1175,'5. Registrere Transaksjoner'!$B$8:$B$1006,0))</f>
        <v>0</v>
      </c>
      <c r="G1175" s="72">
        <f>INDEX('5. Registrere Transaksjoner'!$F$8:$F$1006,MATCH('Underlag HB'!A1175,'5. Registrere Transaksjoner'!$B$8:$B$1006,0))</f>
        <v>0</v>
      </c>
      <c r="H1175" s="309" t="str">
        <f t="shared" si="18"/>
        <v/>
      </c>
      <c r="I1175" s="310">
        <f>INDEX('5. Registrere Transaksjoner'!$H$8:$H$1006,MATCH('Underlag HB'!A1175,'5. Registrere Transaksjoner'!$B$8:$B$1006,0))</f>
        <v>0</v>
      </c>
      <c r="J1175" s="72"/>
      <c r="K1175" s="72"/>
    </row>
    <row r="1176" spans="1:11" x14ac:dyDescent="0.25">
      <c r="A1176" s="116">
        <f>'5. Registrere Transaksjoner'!B183</f>
        <v>176</v>
      </c>
      <c r="B1176" s="72">
        <f>INDEX('5. Registrere Transaksjoner'!$K$8:$K$1006,MATCH('Underlag HB'!A1176,'5. Registrere Transaksjoner'!$B$8:$B$1006))</f>
        <v>0</v>
      </c>
      <c r="C1176" s="72">
        <f>INDEX('5. Registrere Transaksjoner'!$R$8:$R$1006,MATCH('Underlag HB'!A1176,'5. Registrere Transaksjoner'!$B$8:$B$1006))</f>
        <v>0</v>
      </c>
      <c r="D1176" s="307">
        <f>INDEX('5. Registrere Transaksjoner'!$D$8:$D$1006,MATCH('Underlag HB'!A1176,'5. Registrere Transaksjoner'!$B$8:$B$1006))</f>
        <v>0</v>
      </c>
      <c r="E1176" s="72" t="str">
        <f>IFERROR(INDEX(Kontoplan!$E$6:$E$1048576,MATCH(B1176,Kontoplan!$D$6:$D$125,0)),"")</f>
        <v/>
      </c>
      <c r="F1176" s="308">
        <f>INDEX('5. Registrere Transaksjoner'!$E$8:$E$1006,MATCH('Underlag HB'!A1176,'5. Registrere Transaksjoner'!$B$8:$B$1006,0))</f>
        <v>0</v>
      </c>
      <c r="G1176" s="72">
        <f>INDEX('5. Registrere Transaksjoner'!$F$8:$F$1006,MATCH('Underlag HB'!A1176,'5. Registrere Transaksjoner'!$B$8:$B$1006,0))</f>
        <v>0</v>
      </c>
      <c r="H1176" s="309" t="str">
        <f t="shared" si="18"/>
        <v/>
      </c>
      <c r="I1176" s="310">
        <f>INDEX('5. Registrere Transaksjoner'!$H$8:$H$1006,MATCH('Underlag HB'!A1176,'5. Registrere Transaksjoner'!$B$8:$B$1006,0))</f>
        <v>0</v>
      </c>
      <c r="J1176" s="72"/>
      <c r="K1176" s="72"/>
    </row>
    <row r="1177" spans="1:11" x14ac:dyDescent="0.25">
      <c r="A1177" s="116">
        <f>'5. Registrere Transaksjoner'!B184</f>
        <v>177</v>
      </c>
      <c r="B1177" s="72">
        <f>INDEX('5. Registrere Transaksjoner'!$K$8:$K$1006,MATCH('Underlag HB'!A1177,'5. Registrere Transaksjoner'!$B$8:$B$1006))</f>
        <v>0</v>
      </c>
      <c r="C1177" s="72">
        <f>INDEX('5. Registrere Transaksjoner'!$R$8:$R$1006,MATCH('Underlag HB'!A1177,'5. Registrere Transaksjoner'!$B$8:$B$1006))</f>
        <v>0</v>
      </c>
      <c r="D1177" s="307">
        <f>INDEX('5. Registrere Transaksjoner'!$D$8:$D$1006,MATCH('Underlag HB'!A1177,'5. Registrere Transaksjoner'!$B$8:$B$1006))</f>
        <v>0</v>
      </c>
      <c r="E1177" s="72" t="str">
        <f>IFERROR(INDEX(Kontoplan!$E$6:$E$1048576,MATCH(B1177,Kontoplan!$D$6:$D$125,0)),"")</f>
        <v/>
      </c>
      <c r="F1177" s="308">
        <f>INDEX('5. Registrere Transaksjoner'!$E$8:$E$1006,MATCH('Underlag HB'!A1177,'5. Registrere Transaksjoner'!$B$8:$B$1006,0))</f>
        <v>0</v>
      </c>
      <c r="G1177" s="72">
        <f>INDEX('5. Registrere Transaksjoner'!$F$8:$F$1006,MATCH('Underlag HB'!A1177,'5. Registrere Transaksjoner'!$B$8:$B$1006,0))</f>
        <v>0</v>
      </c>
      <c r="H1177" s="309" t="str">
        <f t="shared" si="18"/>
        <v/>
      </c>
      <c r="I1177" s="310">
        <f>INDEX('5. Registrere Transaksjoner'!$H$8:$H$1006,MATCH('Underlag HB'!A1177,'5. Registrere Transaksjoner'!$B$8:$B$1006,0))</f>
        <v>0</v>
      </c>
      <c r="J1177" s="72"/>
      <c r="K1177" s="72"/>
    </row>
    <row r="1178" spans="1:11" x14ac:dyDescent="0.25">
      <c r="A1178" s="116">
        <f>'5. Registrere Transaksjoner'!B185</f>
        <v>178</v>
      </c>
      <c r="B1178" s="72">
        <f>INDEX('5. Registrere Transaksjoner'!$K$8:$K$1006,MATCH('Underlag HB'!A1178,'5. Registrere Transaksjoner'!$B$8:$B$1006))</f>
        <v>0</v>
      </c>
      <c r="C1178" s="72">
        <f>INDEX('5. Registrere Transaksjoner'!$R$8:$R$1006,MATCH('Underlag HB'!A1178,'5. Registrere Transaksjoner'!$B$8:$B$1006))</f>
        <v>0</v>
      </c>
      <c r="D1178" s="307">
        <f>INDEX('5. Registrere Transaksjoner'!$D$8:$D$1006,MATCH('Underlag HB'!A1178,'5. Registrere Transaksjoner'!$B$8:$B$1006))</f>
        <v>0</v>
      </c>
      <c r="E1178" s="72" t="str">
        <f>IFERROR(INDEX(Kontoplan!$E$6:$E$1048576,MATCH(B1178,Kontoplan!$D$6:$D$125,0)),"")</f>
        <v/>
      </c>
      <c r="F1178" s="308">
        <f>INDEX('5. Registrere Transaksjoner'!$E$8:$E$1006,MATCH('Underlag HB'!A1178,'5. Registrere Transaksjoner'!$B$8:$B$1006,0))</f>
        <v>0</v>
      </c>
      <c r="G1178" s="72">
        <f>INDEX('5. Registrere Transaksjoner'!$F$8:$F$1006,MATCH('Underlag HB'!A1178,'5. Registrere Transaksjoner'!$B$8:$B$1006,0))</f>
        <v>0</v>
      </c>
      <c r="H1178" s="309" t="str">
        <f t="shared" si="18"/>
        <v/>
      </c>
      <c r="I1178" s="310">
        <f>INDEX('5. Registrere Transaksjoner'!$H$8:$H$1006,MATCH('Underlag HB'!A1178,'5. Registrere Transaksjoner'!$B$8:$B$1006,0))</f>
        <v>0</v>
      </c>
      <c r="J1178" s="72"/>
      <c r="K1178" s="72"/>
    </row>
    <row r="1179" spans="1:11" x14ac:dyDescent="0.25">
      <c r="A1179" s="116">
        <f>'5. Registrere Transaksjoner'!B186</f>
        <v>179</v>
      </c>
      <c r="B1179" s="72">
        <f>INDEX('5. Registrere Transaksjoner'!$K$8:$K$1006,MATCH('Underlag HB'!A1179,'5. Registrere Transaksjoner'!$B$8:$B$1006))</f>
        <v>0</v>
      </c>
      <c r="C1179" s="72">
        <f>INDEX('5. Registrere Transaksjoner'!$R$8:$R$1006,MATCH('Underlag HB'!A1179,'5. Registrere Transaksjoner'!$B$8:$B$1006))</f>
        <v>0</v>
      </c>
      <c r="D1179" s="307">
        <f>INDEX('5. Registrere Transaksjoner'!$D$8:$D$1006,MATCH('Underlag HB'!A1179,'5. Registrere Transaksjoner'!$B$8:$B$1006))</f>
        <v>0</v>
      </c>
      <c r="E1179" s="72" t="str">
        <f>IFERROR(INDEX(Kontoplan!$E$6:$E$1048576,MATCH(B1179,Kontoplan!$D$6:$D$125,0)),"")</f>
        <v/>
      </c>
      <c r="F1179" s="308">
        <f>INDEX('5. Registrere Transaksjoner'!$E$8:$E$1006,MATCH('Underlag HB'!A1179,'5. Registrere Transaksjoner'!$B$8:$B$1006,0))</f>
        <v>0</v>
      </c>
      <c r="G1179" s="72">
        <f>INDEX('5. Registrere Transaksjoner'!$F$8:$F$1006,MATCH('Underlag HB'!A1179,'5. Registrere Transaksjoner'!$B$8:$B$1006,0))</f>
        <v>0</v>
      </c>
      <c r="H1179" s="309" t="str">
        <f t="shared" si="18"/>
        <v/>
      </c>
      <c r="I1179" s="310">
        <f>INDEX('5. Registrere Transaksjoner'!$H$8:$H$1006,MATCH('Underlag HB'!A1179,'5. Registrere Transaksjoner'!$B$8:$B$1006,0))</f>
        <v>0</v>
      </c>
      <c r="J1179" s="72"/>
      <c r="K1179" s="72"/>
    </row>
    <row r="1180" spans="1:11" x14ac:dyDescent="0.25">
      <c r="A1180" s="116">
        <f>'5. Registrere Transaksjoner'!B187</f>
        <v>180</v>
      </c>
      <c r="B1180" s="72">
        <f>INDEX('5. Registrere Transaksjoner'!$K$8:$K$1006,MATCH('Underlag HB'!A1180,'5. Registrere Transaksjoner'!$B$8:$B$1006))</f>
        <v>0</v>
      </c>
      <c r="C1180" s="72">
        <f>INDEX('5. Registrere Transaksjoner'!$R$8:$R$1006,MATCH('Underlag HB'!A1180,'5. Registrere Transaksjoner'!$B$8:$B$1006))</f>
        <v>0</v>
      </c>
      <c r="D1180" s="307">
        <f>INDEX('5. Registrere Transaksjoner'!$D$8:$D$1006,MATCH('Underlag HB'!A1180,'5. Registrere Transaksjoner'!$B$8:$B$1006))</f>
        <v>0</v>
      </c>
      <c r="E1180" s="72" t="str">
        <f>IFERROR(INDEX(Kontoplan!$E$6:$E$1048576,MATCH(B1180,Kontoplan!$D$6:$D$125,0)),"")</f>
        <v/>
      </c>
      <c r="F1180" s="308">
        <f>INDEX('5. Registrere Transaksjoner'!$E$8:$E$1006,MATCH('Underlag HB'!A1180,'5. Registrere Transaksjoner'!$B$8:$B$1006,0))</f>
        <v>0</v>
      </c>
      <c r="G1180" s="72">
        <f>INDEX('5. Registrere Transaksjoner'!$F$8:$F$1006,MATCH('Underlag HB'!A1180,'5. Registrere Transaksjoner'!$B$8:$B$1006,0))</f>
        <v>0</v>
      </c>
      <c r="H1180" s="309" t="str">
        <f t="shared" si="18"/>
        <v/>
      </c>
      <c r="I1180" s="310">
        <f>INDEX('5. Registrere Transaksjoner'!$H$8:$H$1006,MATCH('Underlag HB'!A1180,'5. Registrere Transaksjoner'!$B$8:$B$1006,0))</f>
        <v>0</v>
      </c>
      <c r="J1180" s="72"/>
      <c r="K1180" s="72"/>
    </row>
    <row r="1181" spans="1:11" x14ac:dyDescent="0.25">
      <c r="A1181" s="116">
        <f>'5. Registrere Transaksjoner'!B188</f>
        <v>181</v>
      </c>
      <c r="B1181" s="72">
        <f>INDEX('5. Registrere Transaksjoner'!$K$8:$K$1006,MATCH('Underlag HB'!A1181,'5. Registrere Transaksjoner'!$B$8:$B$1006))</f>
        <v>0</v>
      </c>
      <c r="C1181" s="72">
        <f>INDEX('5. Registrere Transaksjoner'!$R$8:$R$1006,MATCH('Underlag HB'!A1181,'5. Registrere Transaksjoner'!$B$8:$B$1006))</f>
        <v>0</v>
      </c>
      <c r="D1181" s="307">
        <f>INDEX('5. Registrere Transaksjoner'!$D$8:$D$1006,MATCH('Underlag HB'!A1181,'5. Registrere Transaksjoner'!$B$8:$B$1006))</f>
        <v>0</v>
      </c>
      <c r="E1181" s="72" t="str">
        <f>IFERROR(INDEX(Kontoplan!$E$6:$E$1048576,MATCH(B1181,Kontoplan!$D$6:$D$125,0)),"")</f>
        <v/>
      </c>
      <c r="F1181" s="308">
        <f>INDEX('5. Registrere Transaksjoner'!$E$8:$E$1006,MATCH('Underlag HB'!A1181,'5. Registrere Transaksjoner'!$B$8:$B$1006,0))</f>
        <v>0</v>
      </c>
      <c r="G1181" s="72">
        <f>INDEX('5. Registrere Transaksjoner'!$F$8:$F$1006,MATCH('Underlag HB'!A1181,'5. Registrere Transaksjoner'!$B$8:$B$1006,0))</f>
        <v>0</v>
      </c>
      <c r="H1181" s="309" t="str">
        <f t="shared" si="18"/>
        <v/>
      </c>
      <c r="I1181" s="310">
        <f>INDEX('5. Registrere Transaksjoner'!$H$8:$H$1006,MATCH('Underlag HB'!A1181,'5. Registrere Transaksjoner'!$B$8:$B$1006,0))</f>
        <v>0</v>
      </c>
      <c r="J1181" s="72"/>
      <c r="K1181" s="72"/>
    </row>
    <row r="1182" spans="1:11" x14ac:dyDescent="0.25">
      <c r="A1182" s="116">
        <f>'5. Registrere Transaksjoner'!B189</f>
        <v>182</v>
      </c>
      <c r="B1182" s="72">
        <f>INDEX('5. Registrere Transaksjoner'!$K$8:$K$1006,MATCH('Underlag HB'!A1182,'5. Registrere Transaksjoner'!$B$8:$B$1006))</f>
        <v>0</v>
      </c>
      <c r="C1182" s="72">
        <f>INDEX('5. Registrere Transaksjoner'!$R$8:$R$1006,MATCH('Underlag HB'!A1182,'5. Registrere Transaksjoner'!$B$8:$B$1006))</f>
        <v>0</v>
      </c>
      <c r="D1182" s="307">
        <f>INDEX('5. Registrere Transaksjoner'!$D$8:$D$1006,MATCH('Underlag HB'!A1182,'5. Registrere Transaksjoner'!$B$8:$B$1006))</f>
        <v>0</v>
      </c>
      <c r="E1182" s="72" t="str">
        <f>IFERROR(INDEX(Kontoplan!$E$6:$E$1048576,MATCH(B1182,Kontoplan!$D$6:$D$125,0)),"")</f>
        <v/>
      </c>
      <c r="F1182" s="308">
        <f>INDEX('5. Registrere Transaksjoner'!$E$8:$E$1006,MATCH('Underlag HB'!A1182,'5. Registrere Transaksjoner'!$B$8:$B$1006,0))</f>
        <v>0</v>
      </c>
      <c r="G1182" s="72">
        <f>INDEX('5. Registrere Transaksjoner'!$F$8:$F$1006,MATCH('Underlag HB'!A1182,'5. Registrere Transaksjoner'!$B$8:$B$1006,0))</f>
        <v>0</v>
      </c>
      <c r="H1182" s="309" t="str">
        <f t="shared" si="18"/>
        <v/>
      </c>
      <c r="I1182" s="310">
        <f>INDEX('5. Registrere Transaksjoner'!$H$8:$H$1006,MATCH('Underlag HB'!A1182,'5. Registrere Transaksjoner'!$B$8:$B$1006,0))</f>
        <v>0</v>
      </c>
      <c r="J1182" s="72"/>
      <c r="K1182" s="72"/>
    </row>
    <row r="1183" spans="1:11" x14ac:dyDescent="0.25">
      <c r="A1183" s="116">
        <f>'5. Registrere Transaksjoner'!B190</f>
        <v>183</v>
      </c>
      <c r="B1183" s="72">
        <f>INDEX('5. Registrere Transaksjoner'!$K$8:$K$1006,MATCH('Underlag HB'!A1183,'5. Registrere Transaksjoner'!$B$8:$B$1006))</f>
        <v>0</v>
      </c>
      <c r="C1183" s="72">
        <f>INDEX('5. Registrere Transaksjoner'!$R$8:$R$1006,MATCH('Underlag HB'!A1183,'5. Registrere Transaksjoner'!$B$8:$B$1006))</f>
        <v>0</v>
      </c>
      <c r="D1183" s="307">
        <f>INDEX('5. Registrere Transaksjoner'!$D$8:$D$1006,MATCH('Underlag HB'!A1183,'5. Registrere Transaksjoner'!$B$8:$B$1006))</f>
        <v>0</v>
      </c>
      <c r="E1183" s="72" t="str">
        <f>IFERROR(INDEX(Kontoplan!$E$6:$E$1048576,MATCH(B1183,Kontoplan!$D$6:$D$125,0)),"")</f>
        <v/>
      </c>
      <c r="F1183" s="308">
        <f>INDEX('5. Registrere Transaksjoner'!$E$8:$E$1006,MATCH('Underlag HB'!A1183,'5. Registrere Transaksjoner'!$B$8:$B$1006,0))</f>
        <v>0</v>
      </c>
      <c r="G1183" s="72">
        <f>INDEX('5. Registrere Transaksjoner'!$F$8:$F$1006,MATCH('Underlag HB'!A1183,'5. Registrere Transaksjoner'!$B$8:$B$1006,0))</f>
        <v>0</v>
      </c>
      <c r="H1183" s="309" t="str">
        <f t="shared" si="18"/>
        <v/>
      </c>
      <c r="I1183" s="310">
        <f>INDEX('5. Registrere Transaksjoner'!$H$8:$H$1006,MATCH('Underlag HB'!A1183,'5. Registrere Transaksjoner'!$B$8:$B$1006,0))</f>
        <v>0</v>
      </c>
      <c r="J1183" s="72"/>
      <c r="K1183" s="72"/>
    </row>
    <row r="1184" spans="1:11" x14ac:dyDescent="0.25">
      <c r="A1184" s="116">
        <f>'5. Registrere Transaksjoner'!B191</f>
        <v>184</v>
      </c>
      <c r="B1184" s="72">
        <f>INDEX('5. Registrere Transaksjoner'!$K$8:$K$1006,MATCH('Underlag HB'!A1184,'5. Registrere Transaksjoner'!$B$8:$B$1006))</f>
        <v>0</v>
      </c>
      <c r="C1184" s="72">
        <f>INDEX('5. Registrere Transaksjoner'!$R$8:$R$1006,MATCH('Underlag HB'!A1184,'5. Registrere Transaksjoner'!$B$8:$B$1006))</f>
        <v>0</v>
      </c>
      <c r="D1184" s="307">
        <f>INDEX('5. Registrere Transaksjoner'!$D$8:$D$1006,MATCH('Underlag HB'!A1184,'5. Registrere Transaksjoner'!$B$8:$B$1006))</f>
        <v>0</v>
      </c>
      <c r="E1184" s="72" t="str">
        <f>IFERROR(INDEX(Kontoplan!$E$6:$E$1048576,MATCH(B1184,Kontoplan!$D$6:$D$125,0)),"")</f>
        <v/>
      </c>
      <c r="F1184" s="308">
        <f>INDEX('5. Registrere Transaksjoner'!$E$8:$E$1006,MATCH('Underlag HB'!A1184,'5. Registrere Transaksjoner'!$B$8:$B$1006,0))</f>
        <v>0</v>
      </c>
      <c r="G1184" s="72">
        <f>INDEX('5. Registrere Transaksjoner'!$F$8:$F$1006,MATCH('Underlag HB'!A1184,'5. Registrere Transaksjoner'!$B$8:$B$1006,0))</f>
        <v>0</v>
      </c>
      <c r="H1184" s="309" t="str">
        <f t="shared" si="18"/>
        <v/>
      </c>
      <c r="I1184" s="310">
        <f>INDEX('5. Registrere Transaksjoner'!$H$8:$H$1006,MATCH('Underlag HB'!A1184,'5. Registrere Transaksjoner'!$B$8:$B$1006,0))</f>
        <v>0</v>
      </c>
      <c r="J1184" s="72"/>
      <c r="K1184" s="72"/>
    </row>
    <row r="1185" spans="1:11" x14ac:dyDescent="0.25">
      <c r="A1185" s="116">
        <f>'5. Registrere Transaksjoner'!B192</f>
        <v>185</v>
      </c>
      <c r="B1185" s="72">
        <f>INDEX('5. Registrere Transaksjoner'!$K$8:$K$1006,MATCH('Underlag HB'!A1185,'5. Registrere Transaksjoner'!$B$8:$B$1006))</f>
        <v>0</v>
      </c>
      <c r="C1185" s="72">
        <f>INDEX('5. Registrere Transaksjoner'!$R$8:$R$1006,MATCH('Underlag HB'!A1185,'5. Registrere Transaksjoner'!$B$8:$B$1006))</f>
        <v>0</v>
      </c>
      <c r="D1185" s="307">
        <f>INDEX('5. Registrere Transaksjoner'!$D$8:$D$1006,MATCH('Underlag HB'!A1185,'5. Registrere Transaksjoner'!$B$8:$B$1006))</f>
        <v>0</v>
      </c>
      <c r="E1185" s="72" t="str">
        <f>IFERROR(INDEX(Kontoplan!$E$6:$E$1048576,MATCH(B1185,Kontoplan!$D$6:$D$125,0)),"")</f>
        <v/>
      </c>
      <c r="F1185" s="308">
        <f>INDEX('5. Registrere Transaksjoner'!$E$8:$E$1006,MATCH('Underlag HB'!A1185,'5. Registrere Transaksjoner'!$B$8:$B$1006,0))</f>
        <v>0</v>
      </c>
      <c r="G1185" s="72">
        <f>INDEX('5. Registrere Transaksjoner'!$F$8:$F$1006,MATCH('Underlag HB'!A1185,'5. Registrere Transaksjoner'!$B$8:$B$1006,0))</f>
        <v>0</v>
      </c>
      <c r="H1185" s="309" t="str">
        <f t="shared" si="18"/>
        <v/>
      </c>
      <c r="I1185" s="310">
        <f>INDEX('5. Registrere Transaksjoner'!$H$8:$H$1006,MATCH('Underlag HB'!A1185,'5. Registrere Transaksjoner'!$B$8:$B$1006,0))</f>
        <v>0</v>
      </c>
      <c r="J1185" s="72"/>
      <c r="K1185" s="72"/>
    </row>
    <row r="1186" spans="1:11" x14ac:dyDescent="0.25">
      <c r="A1186" s="116">
        <f>'5. Registrere Transaksjoner'!B193</f>
        <v>186</v>
      </c>
      <c r="B1186" s="72">
        <f>INDEX('5. Registrere Transaksjoner'!$K$8:$K$1006,MATCH('Underlag HB'!A1186,'5. Registrere Transaksjoner'!$B$8:$B$1006))</f>
        <v>0</v>
      </c>
      <c r="C1186" s="72">
        <f>INDEX('5. Registrere Transaksjoner'!$R$8:$R$1006,MATCH('Underlag HB'!A1186,'5. Registrere Transaksjoner'!$B$8:$B$1006))</f>
        <v>0</v>
      </c>
      <c r="D1186" s="307">
        <f>INDEX('5. Registrere Transaksjoner'!$D$8:$D$1006,MATCH('Underlag HB'!A1186,'5. Registrere Transaksjoner'!$B$8:$B$1006))</f>
        <v>0</v>
      </c>
      <c r="E1186" s="72" t="str">
        <f>IFERROR(INDEX(Kontoplan!$E$6:$E$1048576,MATCH(B1186,Kontoplan!$D$6:$D$125,0)),"")</f>
        <v/>
      </c>
      <c r="F1186" s="308">
        <f>INDEX('5. Registrere Transaksjoner'!$E$8:$E$1006,MATCH('Underlag HB'!A1186,'5. Registrere Transaksjoner'!$B$8:$B$1006,0))</f>
        <v>0</v>
      </c>
      <c r="G1186" s="72">
        <f>INDEX('5. Registrere Transaksjoner'!$F$8:$F$1006,MATCH('Underlag HB'!A1186,'5. Registrere Transaksjoner'!$B$8:$B$1006,0))</f>
        <v>0</v>
      </c>
      <c r="H1186" s="309" t="str">
        <f t="shared" si="18"/>
        <v/>
      </c>
      <c r="I1186" s="310">
        <f>INDEX('5. Registrere Transaksjoner'!$H$8:$H$1006,MATCH('Underlag HB'!A1186,'5. Registrere Transaksjoner'!$B$8:$B$1006,0))</f>
        <v>0</v>
      </c>
      <c r="J1186" s="72"/>
      <c r="K1186" s="72"/>
    </row>
    <row r="1187" spans="1:11" x14ac:dyDescent="0.25">
      <c r="A1187" s="116">
        <f>'5. Registrere Transaksjoner'!B194</f>
        <v>187</v>
      </c>
      <c r="B1187" s="72">
        <f>INDEX('5. Registrere Transaksjoner'!$K$8:$K$1006,MATCH('Underlag HB'!A1187,'5. Registrere Transaksjoner'!$B$8:$B$1006))</f>
        <v>0</v>
      </c>
      <c r="C1187" s="72">
        <f>INDEX('5. Registrere Transaksjoner'!$R$8:$R$1006,MATCH('Underlag HB'!A1187,'5. Registrere Transaksjoner'!$B$8:$B$1006))</f>
        <v>0</v>
      </c>
      <c r="D1187" s="307">
        <f>INDEX('5. Registrere Transaksjoner'!$D$8:$D$1006,MATCH('Underlag HB'!A1187,'5. Registrere Transaksjoner'!$B$8:$B$1006))</f>
        <v>0</v>
      </c>
      <c r="E1187" s="72" t="str">
        <f>IFERROR(INDEX(Kontoplan!$E$6:$E$1048576,MATCH(B1187,Kontoplan!$D$6:$D$125,0)),"")</f>
        <v/>
      </c>
      <c r="F1187" s="308">
        <f>INDEX('5. Registrere Transaksjoner'!$E$8:$E$1006,MATCH('Underlag HB'!A1187,'5. Registrere Transaksjoner'!$B$8:$B$1006,0))</f>
        <v>0</v>
      </c>
      <c r="G1187" s="72">
        <f>INDEX('5. Registrere Transaksjoner'!$F$8:$F$1006,MATCH('Underlag HB'!A1187,'5. Registrere Transaksjoner'!$B$8:$B$1006,0))</f>
        <v>0</v>
      </c>
      <c r="H1187" s="309" t="str">
        <f t="shared" si="18"/>
        <v/>
      </c>
      <c r="I1187" s="310">
        <f>INDEX('5. Registrere Transaksjoner'!$H$8:$H$1006,MATCH('Underlag HB'!A1187,'5. Registrere Transaksjoner'!$B$8:$B$1006,0))</f>
        <v>0</v>
      </c>
      <c r="J1187" s="72"/>
      <c r="K1187" s="72"/>
    </row>
    <row r="1188" spans="1:11" x14ac:dyDescent="0.25">
      <c r="A1188" s="116">
        <f>'5. Registrere Transaksjoner'!B195</f>
        <v>188</v>
      </c>
      <c r="B1188" s="72">
        <f>INDEX('5. Registrere Transaksjoner'!$K$8:$K$1006,MATCH('Underlag HB'!A1188,'5. Registrere Transaksjoner'!$B$8:$B$1006))</f>
        <v>0</v>
      </c>
      <c r="C1188" s="72">
        <f>INDEX('5. Registrere Transaksjoner'!$R$8:$R$1006,MATCH('Underlag HB'!A1188,'5. Registrere Transaksjoner'!$B$8:$B$1006))</f>
        <v>0</v>
      </c>
      <c r="D1188" s="307">
        <f>INDEX('5. Registrere Transaksjoner'!$D$8:$D$1006,MATCH('Underlag HB'!A1188,'5. Registrere Transaksjoner'!$B$8:$B$1006))</f>
        <v>0</v>
      </c>
      <c r="E1188" s="72" t="str">
        <f>IFERROR(INDEX(Kontoplan!$E$6:$E$1048576,MATCH(B1188,Kontoplan!$D$6:$D$125,0)),"")</f>
        <v/>
      </c>
      <c r="F1188" s="308">
        <f>INDEX('5. Registrere Transaksjoner'!$E$8:$E$1006,MATCH('Underlag HB'!A1188,'5. Registrere Transaksjoner'!$B$8:$B$1006,0))</f>
        <v>0</v>
      </c>
      <c r="G1188" s="72">
        <f>INDEX('5. Registrere Transaksjoner'!$F$8:$F$1006,MATCH('Underlag HB'!A1188,'5. Registrere Transaksjoner'!$B$8:$B$1006,0))</f>
        <v>0</v>
      </c>
      <c r="H1188" s="309" t="str">
        <f t="shared" si="18"/>
        <v/>
      </c>
      <c r="I1188" s="310">
        <f>INDEX('5. Registrere Transaksjoner'!$H$8:$H$1006,MATCH('Underlag HB'!A1188,'5. Registrere Transaksjoner'!$B$8:$B$1006,0))</f>
        <v>0</v>
      </c>
      <c r="J1188" s="72"/>
      <c r="K1188" s="72"/>
    </row>
    <row r="1189" spans="1:11" x14ac:dyDescent="0.25">
      <c r="A1189" s="116">
        <f>'5. Registrere Transaksjoner'!B196</f>
        <v>189</v>
      </c>
      <c r="B1189" s="72">
        <f>INDEX('5. Registrere Transaksjoner'!$K$8:$K$1006,MATCH('Underlag HB'!A1189,'5. Registrere Transaksjoner'!$B$8:$B$1006))</f>
        <v>0</v>
      </c>
      <c r="C1189" s="72">
        <f>INDEX('5. Registrere Transaksjoner'!$R$8:$R$1006,MATCH('Underlag HB'!A1189,'5. Registrere Transaksjoner'!$B$8:$B$1006))</f>
        <v>0</v>
      </c>
      <c r="D1189" s="307">
        <f>INDEX('5. Registrere Transaksjoner'!$D$8:$D$1006,MATCH('Underlag HB'!A1189,'5. Registrere Transaksjoner'!$B$8:$B$1006))</f>
        <v>0</v>
      </c>
      <c r="E1189" s="72" t="str">
        <f>IFERROR(INDEX(Kontoplan!$E$6:$E$1048576,MATCH(B1189,Kontoplan!$D$6:$D$125,0)),"")</f>
        <v/>
      </c>
      <c r="F1189" s="308">
        <f>INDEX('5. Registrere Transaksjoner'!$E$8:$E$1006,MATCH('Underlag HB'!A1189,'5. Registrere Transaksjoner'!$B$8:$B$1006,0))</f>
        <v>0</v>
      </c>
      <c r="G1189" s="72">
        <f>INDEX('5. Registrere Transaksjoner'!$F$8:$F$1006,MATCH('Underlag HB'!A1189,'5. Registrere Transaksjoner'!$B$8:$B$1006,0))</f>
        <v>0</v>
      </c>
      <c r="H1189" s="309" t="str">
        <f t="shared" si="18"/>
        <v/>
      </c>
      <c r="I1189" s="310">
        <f>INDEX('5. Registrere Transaksjoner'!$H$8:$H$1006,MATCH('Underlag HB'!A1189,'5. Registrere Transaksjoner'!$B$8:$B$1006,0))</f>
        <v>0</v>
      </c>
      <c r="J1189" s="72"/>
      <c r="K1189" s="72"/>
    </row>
    <row r="1190" spans="1:11" x14ac:dyDescent="0.25">
      <c r="A1190" s="116">
        <f>'5. Registrere Transaksjoner'!B197</f>
        <v>190</v>
      </c>
      <c r="B1190" s="72">
        <f>INDEX('5. Registrere Transaksjoner'!$K$8:$K$1006,MATCH('Underlag HB'!A1190,'5. Registrere Transaksjoner'!$B$8:$B$1006))</f>
        <v>0</v>
      </c>
      <c r="C1190" s="72">
        <f>INDEX('5. Registrere Transaksjoner'!$R$8:$R$1006,MATCH('Underlag HB'!A1190,'5. Registrere Transaksjoner'!$B$8:$B$1006))</f>
        <v>0</v>
      </c>
      <c r="D1190" s="307">
        <f>INDEX('5. Registrere Transaksjoner'!$D$8:$D$1006,MATCH('Underlag HB'!A1190,'5. Registrere Transaksjoner'!$B$8:$B$1006))</f>
        <v>0</v>
      </c>
      <c r="E1190" s="72" t="str">
        <f>IFERROR(INDEX(Kontoplan!$E$6:$E$1048576,MATCH(B1190,Kontoplan!$D$6:$D$125,0)),"")</f>
        <v/>
      </c>
      <c r="F1190" s="308">
        <f>INDEX('5. Registrere Transaksjoner'!$E$8:$E$1006,MATCH('Underlag HB'!A1190,'5. Registrere Transaksjoner'!$B$8:$B$1006,0))</f>
        <v>0</v>
      </c>
      <c r="G1190" s="72">
        <f>INDEX('5. Registrere Transaksjoner'!$F$8:$F$1006,MATCH('Underlag HB'!A1190,'5. Registrere Transaksjoner'!$B$8:$B$1006,0))</f>
        <v>0</v>
      </c>
      <c r="H1190" s="309" t="str">
        <f t="shared" si="18"/>
        <v/>
      </c>
      <c r="I1190" s="310">
        <f>INDEX('5. Registrere Transaksjoner'!$H$8:$H$1006,MATCH('Underlag HB'!A1190,'5. Registrere Transaksjoner'!$B$8:$B$1006,0))</f>
        <v>0</v>
      </c>
      <c r="J1190" s="72"/>
      <c r="K1190" s="72"/>
    </row>
    <row r="1191" spans="1:11" x14ac:dyDescent="0.25">
      <c r="A1191" s="116">
        <f>'5. Registrere Transaksjoner'!B198</f>
        <v>191</v>
      </c>
      <c r="B1191" s="72">
        <f>INDEX('5. Registrere Transaksjoner'!$K$8:$K$1006,MATCH('Underlag HB'!A1191,'5. Registrere Transaksjoner'!$B$8:$B$1006))</f>
        <v>0</v>
      </c>
      <c r="C1191" s="72">
        <f>INDEX('5. Registrere Transaksjoner'!$R$8:$R$1006,MATCH('Underlag HB'!A1191,'5. Registrere Transaksjoner'!$B$8:$B$1006))</f>
        <v>0</v>
      </c>
      <c r="D1191" s="307">
        <f>INDEX('5. Registrere Transaksjoner'!$D$8:$D$1006,MATCH('Underlag HB'!A1191,'5. Registrere Transaksjoner'!$B$8:$B$1006))</f>
        <v>0</v>
      </c>
      <c r="E1191" s="72" t="str">
        <f>IFERROR(INDEX(Kontoplan!$E$6:$E$1048576,MATCH(B1191,Kontoplan!$D$6:$D$125,0)),"")</f>
        <v/>
      </c>
      <c r="F1191" s="308">
        <f>INDEX('5. Registrere Transaksjoner'!$E$8:$E$1006,MATCH('Underlag HB'!A1191,'5. Registrere Transaksjoner'!$B$8:$B$1006,0))</f>
        <v>0</v>
      </c>
      <c r="G1191" s="72">
        <f>INDEX('5. Registrere Transaksjoner'!$F$8:$F$1006,MATCH('Underlag HB'!A1191,'5. Registrere Transaksjoner'!$B$8:$B$1006,0))</f>
        <v>0</v>
      </c>
      <c r="H1191" s="309" t="str">
        <f t="shared" si="18"/>
        <v/>
      </c>
      <c r="I1191" s="310">
        <f>INDEX('5. Registrere Transaksjoner'!$H$8:$H$1006,MATCH('Underlag HB'!A1191,'5. Registrere Transaksjoner'!$B$8:$B$1006,0))</f>
        <v>0</v>
      </c>
      <c r="J1191" s="72"/>
      <c r="K1191" s="72"/>
    </row>
    <row r="1192" spans="1:11" x14ac:dyDescent="0.25">
      <c r="A1192" s="116">
        <f>'5. Registrere Transaksjoner'!B199</f>
        <v>192</v>
      </c>
      <c r="B1192" s="72">
        <f>INDEX('5. Registrere Transaksjoner'!$K$8:$K$1006,MATCH('Underlag HB'!A1192,'5. Registrere Transaksjoner'!$B$8:$B$1006))</f>
        <v>0</v>
      </c>
      <c r="C1192" s="72">
        <f>INDEX('5. Registrere Transaksjoner'!$R$8:$R$1006,MATCH('Underlag HB'!A1192,'5. Registrere Transaksjoner'!$B$8:$B$1006))</f>
        <v>0</v>
      </c>
      <c r="D1192" s="307">
        <f>INDEX('5. Registrere Transaksjoner'!$D$8:$D$1006,MATCH('Underlag HB'!A1192,'5. Registrere Transaksjoner'!$B$8:$B$1006))</f>
        <v>0</v>
      </c>
      <c r="E1192" s="72" t="str">
        <f>IFERROR(INDEX(Kontoplan!$E$6:$E$1048576,MATCH(B1192,Kontoplan!$D$6:$D$125,0)),"")</f>
        <v/>
      </c>
      <c r="F1192" s="308">
        <f>INDEX('5. Registrere Transaksjoner'!$E$8:$E$1006,MATCH('Underlag HB'!A1192,'5. Registrere Transaksjoner'!$B$8:$B$1006,0))</f>
        <v>0</v>
      </c>
      <c r="G1192" s="72">
        <f>INDEX('5. Registrere Transaksjoner'!$F$8:$F$1006,MATCH('Underlag HB'!A1192,'5. Registrere Transaksjoner'!$B$8:$B$1006,0))</f>
        <v>0</v>
      </c>
      <c r="H1192" s="309" t="str">
        <f t="shared" si="18"/>
        <v/>
      </c>
      <c r="I1192" s="310">
        <f>INDEX('5. Registrere Transaksjoner'!$H$8:$H$1006,MATCH('Underlag HB'!A1192,'5. Registrere Transaksjoner'!$B$8:$B$1006,0))</f>
        <v>0</v>
      </c>
      <c r="J1192" s="72"/>
      <c r="K1192" s="72"/>
    </row>
    <row r="1193" spans="1:11" x14ac:dyDescent="0.25">
      <c r="A1193" s="116">
        <f>'5. Registrere Transaksjoner'!B200</f>
        <v>193</v>
      </c>
      <c r="B1193" s="72">
        <f>INDEX('5. Registrere Transaksjoner'!$K$8:$K$1006,MATCH('Underlag HB'!A1193,'5. Registrere Transaksjoner'!$B$8:$B$1006))</f>
        <v>0</v>
      </c>
      <c r="C1193" s="72">
        <f>INDEX('5. Registrere Transaksjoner'!$R$8:$R$1006,MATCH('Underlag HB'!A1193,'5. Registrere Transaksjoner'!$B$8:$B$1006))</f>
        <v>0</v>
      </c>
      <c r="D1193" s="307">
        <f>INDEX('5. Registrere Transaksjoner'!$D$8:$D$1006,MATCH('Underlag HB'!A1193,'5. Registrere Transaksjoner'!$B$8:$B$1006))</f>
        <v>0</v>
      </c>
      <c r="E1193" s="72" t="str">
        <f>IFERROR(INDEX(Kontoplan!$E$6:$E$1048576,MATCH(B1193,Kontoplan!$D$6:$D$125,0)),"")</f>
        <v/>
      </c>
      <c r="F1193" s="308">
        <f>INDEX('5. Registrere Transaksjoner'!$E$8:$E$1006,MATCH('Underlag HB'!A1193,'5. Registrere Transaksjoner'!$B$8:$B$1006,0))</f>
        <v>0</v>
      </c>
      <c r="G1193" s="72">
        <f>INDEX('5. Registrere Transaksjoner'!$F$8:$F$1006,MATCH('Underlag HB'!A1193,'5. Registrere Transaksjoner'!$B$8:$B$1006,0))</f>
        <v>0</v>
      </c>
      <c r="H1193" s="309" t="str">
        <f t="shared" si="18"/>
        <v/>
      </c>
      <c r="I1193" s="310">
        <f>INDEX('5. Registrere Transaksjoner'!$H$8:$H$1006,MATCH('Underlag HB'!A1193,'5. Registrere Transaksjoner'!$B$8:$B$1006,0))</f>
        <v>0</v>
      </c>
      <c r="J1193" s="72"/>
      <c r="K1193" s="72"/>
    </row>
    <row r="1194" spans="1:11" x14ac:dyDescent="0.25">
      <c r="A1194" s="116">
        <f>'5. Registrere Transaksjoner'!B201</f>
        <v>194</v>
      </c>
      <c r="B1194" s="72">
        <f>INDEX('5. Registrere Transaksjoner'!$K$8:$K$1006,MATCH('Underlag HB'!A1194,'5. Registrere Transaksjoner'!$B$8:$B$1006))</f>
        <v>0</v>
      </c>
      <c r="C1194" s="72">
        <f>INDEX('5. Registrere Transaksjoner'!$R$8:$R$1006,MATCH('Underlag HB'!A1194,'5. Registrere Transaksjoner'!$B$8:$B$1006))</f>
        <v>0</v>
      </c>
      <c r="D1194" s="307">
        <f>INDEX('5. Registrere Transaksjoner'!$D$8:$D$1006,MATCH('Underlag HB'!A1194,'5. Registrere Transaksjoner'!$B$8:$B$1006))</f>
        <v>0</v>
      </c>
      <c r="E1194" s="72" t="str">
        <f>IFERROR(INDEX(Kontoplan!$E$6:$E$1048576,MATCH(B1194,Kontoplan!$D$6:$D$125,0)),"")</f>
        <v/>
      </c>
      <c r="F1194" s="308">
        <f>INDEX('5. Registrere Transaksjoner'!$E$8:$E$1006,MATCH('Underlag HB'!A1194,'5. Registrere Transaksjoner'!$B$8:$B$1006,0))</f>
        <v>0</v>
      </c>
      <c r="G1194" s="72">
        <f>INDEX('5. Registrere Transaksjoner'!$F$8:$F$1006,MATCH('Underlag HB'!A1194,'5. Registrere Transaksjoner'!$B$8:$B$1006,0))</f>
        <v>0</v>
      </c>
      <c r="H1194" s="309" t="str">
        <f t="shared" si="18"/>
        <v/>
      </c>
      <c r="I1194" s="310">
        <f>INDEX('5. Registrere Transaksjoner'!$H$8:$H$1006,MATCH('Underlag HB'!A1194,'5. Registrere Transaksjoner'!$B$8:$B$1006,0))</f>
        <v>0</v>
      </c>
      <c r="J1194" s="72"/>
      <c r="K1194" s="72"/>
    </row>
    <row r="1195" spans="1:11" x14ac:dyDescent="0.25">
      <c r="A1195" s="116">
        <f>'5. Registrere Transaksjoner'!B202</f>
        <v>195</v>
      </c>
      <c r="B1195" s="72">
        <f>INDEX('5. Registrere Transaksjoner'!$K$8:$K$1006,MATCH('Underlag HB'!A1195,'5. Registrere Transaksjoner'!$B$8:$B$1006))</f>
        <v>0</v>
      </c>
      <c r="C1195" s="72">
        <f>INDEX('5. Registrere Transaksjoner'!$R$8:$R$1006,MATCH('Underlag HB'!A1195,'5. Registrere Transaksjoner'!$B$8:$B$1006))</f>
        <v>0</v>
      </c>
      <c r="D1195" s="307">
        <f>INDEX('5. Registrere Transaksjoner'!$D$8:$D$1006,MATCH('Underlag HB'!A1195,'5. Registrere Transaksjoner'!$B$8:$B$1006))</f>
        <v>0</v>
      </c>
      <c r="E1195" s="72" t="str">
        <f>IFERROR(INDEX(Kontoplan!$E$6:$E$1048576,MATCH(B1195,Kontoplan!$D$6:$D$125,0)),"")</f>
        <v/>
      </c>
      <c r="F1195" s="308">
        <f>INDEX('5. Registrere Transaksjoner'!$E$8:$E$1006,MATCH('Underlag HB'!A1195,'5. Registrere Transaksjoner'!$B$8:$B$1006,0))</f>
        <v>0</v>
      </c>
      <c r="G1195" s="72">
        <f>INDEX('5. Registrere Transaksjoner'!$F$8:$F$1006,MATCH('Underlag HB'!A1195,'5. Registrere Transaksjoner'!$B$8:$B$1006,0))</f>
        <v>0</v>
      </c>
      <c r="H1195" s="309" t="str">
        <f t="shared" si="18"/>
        <v/>
      </c>
      <c r="I1195" s="310">
        <f>INDEX('5. Registrere Transaksjoner'!$H$8:$H$1006,MATCH('Underlag HB'!A1195,'5. Registrere Transaksjoner'!$B$8:$B$1006,0))</f>
        <v>0</v>
      </c>
      <c r="J1195" s="72"/>
      <c r="K1195" s="72"/>
    </row>
    <row r="1196" spans="1:11" x14ac:dyDescent="0.25">
      <c r="A1196" s="116">
        <f>'5. Registrere Transaksjoner'!B203</f>
        <v>196</v>
      </c>
      <c r="B1196" s="72">
        <f>INDEX('5. Registrere Transaksjoner'!$K$8:$K$1006,MATCH('Underlag HB'!A1196,'5. Registrere Transaksjoner'!$B$8:$B$1006))</f>
        <v>0</v>
      </c>
      <c r="C1196" s="72">
        <f>INDEX('5. Registrere Transaksjoner'!$R$8:$R$1006,MATCH('Underlag HB'!A1196,'5. Registrere Transaksjoner'!$B$8:$B$1006))</f>
        <v>0</v>
      </c>
      <c r="D1196" s="307">
        <f>INDEX('5. Registrere Transaksjoner'!$D$8:$D$1006,MATCH('Underlag HB'!A1196,'5. Registrere Transaksjoner'!$B$8:$B$1006))</f>
        <v>0</v>
      </c>
      <c r="E1196" s="72" t="str">
        <f>IFERROR(INDEX(Kontoplan!$E$6:$E$1048576,MATCH(B1196,Kontoplan!$D$6:$D$125,0)),"")</f>
        <v/>
      </c>
      <c r="F1196" s="308">
        <f>INDEX('5. Registrere Transaksjoner'!$E$8:$E$1006,MATCH('Underlag HB'!A1196,'5. Registrere Transaksjoner'!$B$8:$B$1006,0))</f>
        <v>0</v>
      </c>
      <c r="G1196" s="72">
        <f>INDEX('5. Registrere Transaksjoner'!$F$8:$F$1006,MATCH('Underlag HB'!A1196,'5. Registrere Transaksjoner'!$B$8:$B$1006,0))</f>
        <v>0</v>
      </c>
      <c r="H1196" s="309" t="str">
        <f t="shared" si="18"/>
        <v/>
      </c>
      <c r="I1196" s="310">
        <f>INDEX('5. Registrere Transaksjoner'!$H$8:$H$1006,MATCH('Underlag HB'!A1196,'5. Registrere Transaksjoner'!$B$8:$B$1006,0))</f>
        <v>0</v>
      </c>
      <c r="J1196" s="72"/>
      <c r="K1196" s="72"/>
    </row>
    <row r="1197" spans="1:11" x14ac:dyDescent="0.25">
      <c r="A1197" s="116">
        <f>'5. Registrere Transaksjoner'!B204</f>
        <v>197</v>
      </c>
      <c r="B1197" s="72">
        <f>INDEX('5. Registrere Transaksjoner'!$K$8:$K$1006,MATCH('Underlag HB'!A1197,'5. Registrere Transaksjoner'!$B$8:$B$1006))</f>
        <v>0</v>
      </c>
      <c r="C1197" s="72">
        <f>INDEX('5. Registrere Transaksjoner'!$R$8:$R$1006,MATCH('Underlag HB'!A1197,'5. Registrere Transaksjoner'!$B$8:$B$1006))</f>
        <v>0</v>
      </c>
      <c r="D1197" s="307">
        <f>INDEX('5. Registrere Transaksjoner'!$D$8:$D$1006,MATCH('Underlag HB'!A1197,'5. Registrere Transaksjoner'!$B$8:$B$1006))</f>
        <v>0</v>
      </c>
      <c r="E1197" s="72" t="str">
        <f>IFERROR(INDEX(Kontoplan!$E$6:$E$1048576,MATCH(B1197,Kontoplan!$D$6:$D$125,0)),"")</f>
        <v/>
      </c>
      <c r="F1197" s="308">
        <f>INDEX('5. Registrere Transaksjoner'!$E$8:$E$1006,MATCH('Underlag HB'!A1197,'5. Registrere Transaksjoner'!$B$8:$B$1006,0))</f>
        <v>0</v>
      </c>
      <c r="G1197" s="72">
        <f>INDEX('5. Registrere Transaksjoner'!$F$8:$F$1006,MATCH('Underlag HB'!A1197,'5. Registrere Transaksjoner'!$B$8:$B$1006,0))</f>
        <v>0</v>
      </c>
      <c r="H1197" s="309" t="str">
        <f t="shared" si="18"/>
        <v/>
      </c>
      <c r="I1197" s="310">
        <f>INDEX('5. Registrere Transaksjoner'!$H$8:$H$1006,MATCH('Underlag HB'!A1197,'5. Registrere Transaksjoner'!$B$8:$B$1006,0))</f>
        <v>0</v>
      </c>
      <c r="J1197" s="72"/>
      <c r="K1197" s="72"/>
    </row>
    <row r="1198" spans="1:11" x14ac:dyDescent="0.25">
      <c r="A1198" s="116">
        <f>'5. Registrere Transaksjoner'!B205</f>
        <v>198</v>
      </c>
      <c r="B1198" s="72">
        <f>INDEX('5. Registrere Transaksjoner'!$K$8:$K$1006,MATCH('Underlag HB'!A1198,'5. Registrere Transaksjoner'!$B$8:$B$1006))</f>
        <v>0</v>
      </c>
      <c r="C1198" s="72">
        <f>INDEX('5. Registrere Transaksjoner'!$R$8:$R$1006,MATCH('Underlag HB'!A1198,'5. Registrere Transaksjoner'!$B$8:$B$1006))</f>
        <v>0</v>
      </c>
      <c r="D1198" s="307">
        <f>INDEX('5. Registrere Transaksjoner'!$D$8:$D$1006,MATCH('Underlag HB'!A1198,'5. Registrere Transaksjoner'!$B$8:$B$1006))</f>
        <v>0</v>
      </c>
      <c r="E1198" s="72" t="str">
        <f>IFERROR(INDEX(Kontoplan!$E$6:$E$1048576,MATCH(B1198,Kontoplan!$D$6:$D$125,0)),"")</f>
        <v/>
      </c>
      <c r="F1198" s="308">
        <f>INDEX('5. Registrere Transaksjoner'!$E$8:$E$1006,MATCH('Underlag HB'!A1198,'5. Registrere Transaksjoner'!$B$8:$B$1006,0))</f>
        <v>0</v>
      </c>
      <c r="G1198" s="72">
        <f>INDEX('5. Registrere Transaksjoner'!$F$8:$F$1006,MATCH('Underlag HB'!A1198,'5. Registrere Transaksjoner'!$B$8:$B$1006,0))</f>
        <v>0</v>
      </c>
      <c r="H1198" s="309" t="str">
        <f t="shared" si="18"/>
        <v/>
      </c>
      <c r="I1198" s="310">
        <f>INDEX('5. Registrere Transaksjoner'!$H$8:$H$1006,MATCH('Underlag HB'!A1198,'5. Registrere Transaksjoner'!$B$8:$B$1006,0))</f>
        <v>0</v>
      </c>
      <c r="J1198" s="72"/>
      <c r="K1198" s="72"/>
    </row>
    <row r="1199" spans="1:11" x14ac:dyDescent="0.25">
      <c r="A1199" s="116">
        <f>'5. Registrere Transaksjoner'!B206</f>
        <v>199</v>
      </c>
      <c r="B1199" s="72">
        <f>INDEX('5. Registrere Transaksjoner'!$K$8:$K$1006,MATCH('Underlag HB'!A1199,'5. Registrere Transaksjoner'!$B$8:$B$1006))</f>
        <v>0</v>
      </c>
      <c r="C1199" s="72">
        <f>INDEX('5. Registrere Transaksjoner'!$R$8:$R$1006,MATCH('Underlag HB'!A1199,'5. Registrere Transaksjoner'!$B$8:$B$1006))</f>
        <v>0</v>
      </c>
      <c r="D1199" s="307">
        <f>INDEX('5. Registrere Transaksjoner'!$D$8:$D$1006,MATCH('Underlag HB'!A1199,'5. Registrere Transaksjoner'!$B$8:$B$1006))</f>
        <v>0</v>
      </c>
      <c r="E1199" s="72" t="str">
        <f>IFERROR(INDEX(Kontoplan!$E$6:$E$1048576,MATCH(B1199,Kontoplan!$D$6:$D$125,0)),"")</f>
        <v/>
      </c>
      <c r="F1199" s="308">
        <f>INDEX('5. Registrere Transaksjoner'!$E$8:$E$1006,MATCH('Underlag HB'!A1199,'5. Registrere Transaksjoner'!$B$8:$B$1006,0))</f>
        <v>0</v>
      </c>
      <c r="G1199" s="72">
        <f>INDEX('5. Registrere Transaksjoner'!$F$8:$F$1006,MATCH('Underlag HB'!A1199,'5. Registrere Transaksjoner'!$B$8:$B$1006,0))</f>
        <v>0</v>
      </c>
      <c r="H1199" s="309" t="str">
        <f t="shared" si="18"/>
        <v/>
      </c>
      <c r="I1199" s="310">
        <f>INDEX('5. Registrere Transaksjoner'!$H$8:$H$1006,MATCH('Underlag HB'!A1199,'5. Registrere Transaksjoner'!$B$8:$B$1006,0))</f>
        <v>0</v>
      </c>
      <c r="J1199" s="72"/>
      <c r="K1199" s="72"/>
    </row>
    <row r="1200" spans="1:11" x14ac:dyDescent="0.25">
      <c r="A1200" s="116">
        <f>'5. Registrere Transaksjoner'!B207</f>
        <v>200</v>
      </c>
      <c r="B1200" s="72">
        <f>INDEX('5. Registrere Transaksjoner'!$K$8:$K$1006,MATCH('Underlag HB'!A1200,'5. Registrere Transaksjoner'!$B$8:$B$1006))</f>
        <v>0</v>
      </c>
      <c r="C1200" s="72">
        <f>INDEX('5. Registrere Transaksjoner'!$R$8:$R$1006,MATCH('Underlag HB'!A1200,'5. Registrere Transaksjoner'!$B$8:$B$1006))</f>
        <v>0</v>
      </c>
      <c r="D1200" s="307">
        <f>INDEX('5. Registrere Transaksjoner'!$D$8:$D$1006,MATCH('Underlag HB'!A1200,'5. Registrere Transaksjoner'!$B$8:$B$1006))</f>
        <v>0</v>
      </c>
      <c r="E1200" s="72" t="str">
        <f>IFERROR(INDEX(Kontoplan!$E$6:$E$1048576,MATCH(B1200,Kontoplan!$D$6:$D$125,0)),"")</f>
        <v/>
      </c>
      <c r="F1200" s="308">
        <f>INDEX('5. Registrere Transaksjoner'!$E$8:$E$1006,MATCH('Underlag HB'!A1200,'5. Registrere Transaksjoner'!$B$8:$B$1006,0))</f>
        <v>0</v>
      </c>
      <c r="G1200" s="72">
        <f>INDEX('5. Registrere Transaksjoner'!$F$8:$F$1006,MATCH('Underlag HB'!A1200,'5. Registrere Transaksjoner'!$B$8:$B$1006,0))</f>
        <v>0</v>
      </c>
      <c r="H1200" s="309" t="str">
        <f t="shared" si="18"/>
        <v/>
      </c>
      <c r="I1200" s="310">
        <f>INDEX('5. Registrere Transaksjoner'!$H$8:$H$1006,MATCH('Underlag HB'!A1200,'5. Registrere Transaksjoner'!$B$8:$B$1006,0))</f>
        <v>0</v>
      </c>
      <c r="J1200" s="72"/>
      <c r="K1200" s="72"/>
    </row>
    <row r="1201" spans="1:11" x14ac:dyDescent="0.25">
      <c r="A1201" s="116">
        <f>'5. Registrere Transaksjoner'!B208</f>
        <v>201</v>
      </c>
      <c r="B1201" s="72">
        <f>INDEX('5. Registrere Transaksjoner'!$K$8:$K$1006,MATCH('Underlag HB'!A1201,'5. Registrere Transaksjoner'!$B$8:$B$1006))</f>
        <v>0</v>
      </c>
      <c r="C1201" s="72">
        <f>INDEX('5. Registrere Transaksjoner'!$R$8:$R$1006,MATCH('Underlag HB'!A1201,'5. Registrere Transaksjoner'!$B$8:$B$1006))</f>
        <v>0</v>
      </c>
      <c r="D1201" s="307">
        <f>INDEX('5. Registrere Transaksjoner'!$D$8:$D$1006,MATCH('Underlag HB'!A1201,'5. Registrere Transaksjoner'!$B$8:$B$1006))</f>
        <v>0</v>
      </c>
      <c r="E1201" s="72" t="str">
        <f>IFERROR(INDEX(Kontoplan!$E$6:$E$1048576,MATCH(B1201,Kontoplan!$D$6:$D$125,0)),"")</f>
        <v/>
      </c>
      <c r="F1201" s="308">
        <f>INDEX('5. Registrere Transaksjoner'!$E$8:$E$1006,MATCH('Underlag HB'!A1201,'5. Registrere Transaksjoner'!$B$8:$B$1006,0))</f>
        <v>0</v>
      </c>
      <c r="G1201" s="72">
        <f>INDEX('5. Registrere Transaksjoner'!$F$8:$F$1006,MATCH('Underlag HB'!A1201,'5. Registrere Transaksjoner'!$B$8:$B$1006,0))</f>
        <v>0</v>
      </c>
      <c r="H1201" s="309" t="str">
        <f t="shared" si="18"/>
        <v/>
      </c>
      <c r="I1201" s="310">
        <f>INDEX('5. Registrere Transaksjoner'!$H$8:$H$1006,MATCH('Underlag HB'!A1201,'5. Registrere Transaksjoner'!$B$8:$B$1006,0))</f>
        <v>0</v>
      </c>
      <c r="J1201" s="72"/>
      <c r="K1201" s="72"/>
    </row>
    <row r="1202" spans="1:11" x14ac:dyDescent="0.25">
      <c r="A1202" s="116">
        <f>'5. Registrere Transaksjoner'!B209</f>
        <v>202</v>
      </c>
      <c r="B1202" s="72">
        <f>INDEX('5. Registrere Transaksjoner'!$K$8:$K$1006,MATCH('Underlag HB'!A1202,'5. Registrere Transaksjoner'!$B$8:$B$1006))</f>
        <v>0</v>
      </c>
      <c r="C1202" s="72">
        <f>INDEX('5. Registrere Transaksjoner'!$R$8:$R$1006,MATCH('Underlag HB'!A1202,'5. Registrere Transaksjoner'!$B$8:$B$1006))</f>
        <v>0</v>
      </c>
      <c r="D1202" s="307">
        <f>INDEX('5. Registrere Transaksjoner'!$D$8:$D$1006,MATCH('Underlag HB'!A1202,'5. Registrere Transaksjoner'!$B$8:$B$1006))</f>
        <v>0</v>
      </c>
      <c r="E1202" s="72" t="str">
        <f>IFERROR(INDEX(Kontoplan!$E$6:$E$1048576,MATCH(B1202,Kontoplan!$D$6:$D$125,0)),"")</f>
        <v/>
      </c>
      <c r="F1202" s="308">
        <f>INDEX('5. Registrere Transaksjoner'!$E$8:$E$1006,MATCH('Underlag HB'!A1202,'5. Registrere Transaksjoner'!$B$8:$B$1006,0))</f>
        <v>0</v>
      </c>
      <c r="G1202" s="72">
        <f>INDEX('5. Registrere Transaksjoner'!$F$8:$F$1006,MATCH('Underlag HB'!A1202,'5. Registrere Transaksjoner'!$B$8:$B$1006,0))</f>
        <v>0</v>
      </c>
      <c r="H1202" s="309" t="str">
        <f t="shared" si="18"/>
        <v/>
      </c>
      <c r="I1202" s="310">
        <f>INDEX('5. Registrere Transaksjoner'!$H$8:$H$1006,MATCH('Underlag HB'!A1202,'5. Registrere Transaksjoner'!$B$8:$B$1006,0))</f>
        <v>0</v>
      </c>
      <c r="J1202" s="72"/>
      <c r="K1202" s="72"/>
    </row>
    <row r="1203" spans="1:11" x14ac:dyDescent="0.25">
      <c r="A1203" s="116">
        <f>'5. Registrere Transaksjoner'!B210</f>
        <v>203</v>
      </c>
      <c r="B1203" s="72">
        <f>INDEX('5. Registrere Transaksjoner'!$K$8:$K$1006,MATCH('Underlag HB'!A1203,'5. Registrere Transaksjoner'!$B$8:$B$1006))</f>
        <v>0</v>
      </c>
      <c r="C1203" s="72">
        <f>INDEX('5. Registrere Transaksjoner'!$R$8:$R$1006,MATCH('Underlag HB'!A1203,'5. Registrere Transaksjoner'!$B$8:$B$1006))</f>
        <v>0</v>
      </c>
      <c r="D1203" s="307">
        <f>INDEX('5. Registrere Transaksjoner'!$D$8:$D$1006,MATCH('Underlag HB'!A1203,'5. Registrere Transaksjoner'!$B$8:$B$1006))</f>
        <v>0</v>
      </c>
      <c r="E1203" s="72" t="str">
        <f>IFERROR(INDEX(Kontoplan!$E$6:$E$1048576,MATCH(B1203,Kontoplan!$D$6:$D$125,0)),"")</f>
        <v/>
      </c>
      <c r="F1203" s="308">
        <f>INDEX('5. Registrere Transaksjoner'!$E$8:$E$1006,MATCH('Underlag HB'!A1203,'5. Registrere Transaksjoner'!$B$8:$B$1006,0))</f>
        <v>0</v>
      </c>
      <c r="G1203" s="72">
        <f>INDEX('5. Registrere Transaksjoner'!$F$8:$F$1006,MATCH('Underlag HB'!A1203,'5. Registrere Transaksjoner'!$B$8:$B$1006,0))</f>
        <v>0</v>
      </c>
      <c r="H1203" s="309" t="str">
        <f t="shared" si="18"/>
        <v/>
      </c>
      <c r="I1203" s="310">
        <f>INDEX('5. Registrere Transaksjoner'!$H$8:$H$1006,MATCH('Underlag HB'!A1203,'5. Registrere Transaksjoner'!$B$8:$B$1006,0))</f>
        <v>0</v>
      </c>
      <c r="J1203" s="72"/>
      <c r="K1203" s="72"/>
    </row>
    <row r="1204" spans="1:11" x14ac:dyDescent="0.25">
      <c r="A1204" s="116">
        <f>'5. Registrere Transaksjoner'!B211</f>
        <v>204</v>
      </c>
      <c r="B1204" s="72">
        <f>INDEX('5. Registrere Transaksjoner'!$K$8:$K$1006,MATCH('Underlag HB'!A1204,'5. Registrere Transaksjoner'!$B$8:$B$1006))</f>
        <v>0</v>
      </c>
      <c r="C1204" s="72">
        <f>INDEX('5. Registrere Transaksjoner'!$R$8:$R$1006,MATCH('Underlag HB'!A1204,'5. Registrere Transaksjoner'!$B$8:$B$1006))</f>
        <v>0</v>
      </c>
      <c r="D1204" s="307">
        <f>INDEX('5. Registrere Transaksjoner'!$D$8:$D$1006,MATCH('Underlag HB'!A1204,'5. Registrere Transaksjoner'!$B$8:$B$1006))</f>
        <v>0</v>
      </c>
      <c r="E1204" s="72" t="str">
        <f>IFERROR(INDEX(Kontoplan!$E$6:$E$1048576,MATCH(B1204,Kontoplan!$D$6:$D$125,0)),"")</f>
        <v/>
      </c>
      <c r="F1204" s="308">
        <f>INDEX('5. Registrere Transaksjoner'!$E$8:$E$1006,MATCH('Underlag HB'!A1204,'5. Registrere Transaksjoner'!$B$8:$B$1006,0))</f>
        <v>0</v>
      </c>
      <c r="G1204" s="72">
        <f>INDEX('5. Registrere Transaksjoner'!$F$8:$F$1006,MATCH('Underlag HB'!A1204,'5. Registrere Transaksjoner'!$B$8:$B$1006,0))</f>
        <v>0</v>
      </c>
      <c r="H1204" s="309" t="str">
        <f t="shared" si="18"/>
        <v/>
      </c>
      <c r="I1204" s="310">
        <f>INDEX('5. Registrere Transaksjoner'!$H$8:$H$1006,MATCH('Underlag HB'!A1204,'5. Registrere Transaksjoner'!$B$8:$B$1006,0))</f>
        <v>0</v>
      </c>
      <c r="J1204" s="72"/>
      <c r="K1204" s="72"/>
    </row>
    <row r="1205" spans="1:11" x14ac:dyDescent="0.25">
      <c r="A1205" s="116">
        <f>'5. Registrere Transaksjoner'!B212</f>
        <v>205</v>
      </c>
      <c r="B1205" s="72">
        <f>INDEX('5. Registrere Transaksjoner'!$K$8:$K$1006,MATCH('Underlag HB'!A1205,'5. Registrere Transaksjoner'!$B$8:$B$1006))</f>
        <v>0</v>
      </c>
      <c r="C1205" s="72">
        <f>INDEX('5. Registrere Transaksjoner'!$R$8:$R$1006,MATCH('Underlag HB'!A1205,'5. Registrere Transaksjoner'!$B$8:$B$1006))</f>
        <v>0</v>
      </c>
      <c r="D1205" s="307">
        <f>INDEX('5. Registrere Transaksjoner'!$D$8:$D$1006,MATCH('Underlag HB'!A1205,'5. Registrere Transaksjoner'!$B$8:$B$1006))</f>
        <v>0</v>
      </c>
      <c r="E1205" s="72" t="str">
        <f>IFERROR(INDEX(Kontoplan!$E$6:$E$1048576,MATCH(B1205,Kontoplan!$D$6:$D$125,0)),"")</f>
        <v/>
      </c>
      <c r="F1205" s="308">
        <f>INDEX('5. Registrere Transaksjoner'!$E$8:$E$1006,MATCH('Underlag HB'!A1205,'5. Registrere Transaksjoner'!$B$8:$B$1006,0))</f>
        <v>0</v>
      </c>
      <c r="G1205" s="72">
        <f>INDEX('5. Registrere Transaksjoner'!$F$8:$F$1006,MATCH('Underlag HB'!A1205,'5. Registrere Transaksjoner'!$B$8:$B$1006,0))</f>
        <v>0</v>
      </c>
      <c r="H1205" s="309" t="str">
        <f t="shared" si="18"/>
        <v/>
      </c>
      <c r="I1205" s="310">
        <f>INDEX('5. Registrere Transaksjoner'!$H$8:$H$1006,MATCH('Underlag HB'!A1205,'5. Registrere Transaksjoner'!$B$8:$B$1006,0))</f>
        <v>0</v>
      </c>
      <c r="J1205" s="72"/>
      <c r="K1205" s="72"/>
    </row>
    <row r="1206" spans="1:11" x14ac:dyDescent="0.25">
      <c r="A1206" s="116">
        <f>'5. Registrere Transaksjoner'!B213</f>
        <v>206</v>
      </c>
      <c r="B1206" s="72">
        <f>INDEX('5. Registrere Transaksjoner'!$K$8:$K$1006,MATCH('Underlag HB'!A1206,'5. Registrere Transaksjoner'!$B$8:$B$1006))</f>
        <v>0</v>
      </c>
      <c r="C1206" s="72">
        <f>INDEX('5. Registrere Transaksjoner'!$R$8:$R$1006,MATCH('Underlag HB'!A1206,'5. Registrere Transaksjoner'!$B$8:$B$1006))</f>
        <v>0</v>
      </c>
      <c r="D1206" s="307">
        <f>INDEX('5. Registrere Transaksjoner'!$D$8:$D$1006,MATCH('Underlag HB'!A1206,'5. Registrere Transaksjoner'!$B$8:$B$1006))</f>
        <v>0</v>
      </c>
      <c r="E1206" s="72" t="str">
        <f>IFERROR(INDEX(Kontoplan!$E$6:$E$1048576,MATCH(B1206,Kontoplan!$D$6:$D$125,0)),"")</f>
        <v/>
      </c>
      <c r="F1206" s="308">
        <f>INDEX('5. Registrere Transaksjoner'!$E$8:$E$1006,MATCH('Underlag HB'!A1206,'5. Registrere Transaksjoner'!$B$8:$B$1006,0))</f>
        <v>0</v>
      </c>
      <c r="G1206" s="72">
        <f>INDEX('5. Registrere Transaksjoner'!$F$8:$F$1006,MATCH('Underlag HB'!A1206,'5. Registrere Transaksjoner'!$B$8:$B$1006,0))</f>
        <v>0</v>
      </c>
      <c r="H1206" s="309" t="str">
        <f t="shared" si="18"/>
        <v/>
      </c>
      <c r="I1206" s="310">
        <f>INDEX('5. Registrere Transaksjoner'!$H$8:$H$1006,MATCH('Underlag HB'!A1206,'5. Registrere Transaksjoner'!$B$8:$B$1006,0))</f>
        <v>0</v>
      </c>
      <c r="J1206" s="72"/>
      <c r="K1206" s="72"/>
    </row>
    <row r="1207" spans="1:11" x14ac:dyDescent="0.25">
      <c r="A1207" s="116">
        <f>'5. Registrere Transaksjoner'!B214</f>
        <v>207</v>
      </c>
      <c r="B1207" s="72">
        <f>INDEX('5. Registrere Transaksjoner'!$K$8:$K$1006,MATCH('Underlag HB'!A1207,'5. Registrere Transaksjoner'!$B$8:$B$1006))</f>
        <v>0</v>
      </c>
      <c r="C1207" s="72">
        <f>INDEX('5. Registrere Transaksjoner'!$R$8:$R$1006,MATCH('Underlag HB'!A1207,'5. Registrere Transaksjoner'!$B$8:$B$1006))</f>
        <v>0</v>
      </c>
      <c r="D1207" s="307">
        <f>INDEX('5. Registrere Transaksjoner'!$D$8:$D$1006,MATCH('Underlag HB'!A1207,'5. Registrere Transaksjoner'!$B$8:$B$1006))</f>
        <v>0</v>
      </c>
      <c r="E1207" s="72" t="str">
        <f>IFERROR(INDEX(Kontoplan!$E$6:$E$1048576,MATCH(B1207,Kontoplan!$D$6:$D$125,0)),"")</f>
        <v/>
      </c>
      <c r="F1207" s="308">
        <f>INDEX('5. Registrere Transaksjoner'!$E$8:$E$1006,MATCH('Underlag HB'!A1207,'5. Registrere Transaksjoner'!$B$8:$B$1006,0))</f>
        <v>0</v>
      </c>
      <c r="G1207" s="72">
        <f>INDEX('5. Registrere Transaksjoner'!$F$8:$F$1006,MATCH('Underlag HB'!A1207,'5. Registrere Transaksjoner'!$B$8:$B$1006,0))</f>
        <v>0</v>
      </c>
      <c r="H1207" s="309" t="str">
        <f t="shared" si="18"/>
        <v/>
      </c>
      <c r="I1207" s="310">
        <f>INDEX('5. Registrere Transaksjoner'!$H$8:$H$1006,MATCH('Underlag HB'!A1207,'5. Registrere Transaksjoner'!$B$8:$B$1006,0))</f>
        <v>0</v>
      </c>
      <c r="J1207" s="72"/>
      <c r="K1207" s="72"/>
    </row>
    <row r="1208" spans="1:11" x14ac:dyDescent="0.25">
      <c r="A1208" s="116">
        <f>'5. Registrere Transaksjoner'!B215</f>
        <v>208</v>
      </c>
      <c r="B1208" s="72">
        <f>INDEX('5. Registrere Transaksjoner'!$K$8:$K$1006,MATCH('Underlag HB'!A1208,'5. Registrere Transaksjoner'!$B$8:$B$1006))</f>
        <v>0</v>
      </c>
      <c r="C1208" s="72">
        <f>INDEX('5. Registrere Transaksjoner'!$R$8:$R$1006,MATCH('Underlag HB'!A1208,'5. Registrere Transaksjoner'!$B$8:$B$1006))</f>
        <v>0</v>
      </c>
      <c r="D1208" s="307">
        <f>INDEX('5. Registrere Transaksjoner'!$D$8:$D$1006,MATCH('Underlag HB'!A1208,'5. Registrere Transaksjoner'!$B$8:$B$1006))</f>
        <v>0</v>
      </c>
      <c r="E1208" s="72" t="str">
        <f>IFERROR(INDEX(Kontoplan!$E$6:$E$1048576,MATCH(B1208,Kontoplan!$D$6:$D$125,0)),"")</f>
        <v/>
      </c>
      <c r="F1208" s="308">
        <f>INDEX('5. Registrere Transaksjoner'!$E$8:$E$1006,MATCH('Underlag HB'!A1208,'5. Registrere Transaksjoner'!$B$8:$B$1006,0))</f>
        <v>0</v>
      </c>
      <c r="G1208" s="72">
        <f>INDEX('5. Registrere Transaksjoner'!$F$8:$F$1006,MATCH('Underlag HB'!A1208,'5. Registrere Transaksjoner'!$B$8:$B$1006,0))</f>
        <v>0</v>
      </c>
      <c r="H1208" s="309" t="str">
        <f t="shared" si="18"/>
        <v/>
      </c>
      <c r="I1208" s="310">
        <f>INDEX('5. Registrere Transaksjoner'!$H$8:$H$1006,MATCH('Underlag HB'!A1208,'5. Registrere Transaksjoner'!$B$8:$B$1006,0))</f>
        <v>0</v>
      </c>
      <c r="J1208" s="72"/>
      <c r="K1208" s="72"/>
    </row>
    <row r="1209" spans="1:11" x14ac:dyDescent="0.25">
      <c r="A1209" s="116">
        <f>'5. Registrere Transaksjoner'!B216</f>
        <v>209</v>
      </c>
      <c r="B1209" s="72">
        <f>INDEX('5. Registrere Transaksjoner'!$K$8:$K$1006,MATCH('Underlag HB'!A1209,'5. Registrere Transaksjoner'!$B$8:$B$1006))</f>
        <v>0</v>
      </c>
      <c r="C1209" s="72">
        <f>INDEX('5. Registrere Transaksjoner'!$R$8:$R$1006,MATCH('Underlag HB'!A1209,'5. Registrere Transaksjoner'!$B$8:$B$1006))</f>
        <v>0</v>
      </c>
      <c r="D1209" s="307">
        <f>INDEX('5. Registrere Transaksjoner'!$D$8:$D$1006,MATCH('Underlag HB'!A1209,'5. Registrere Transaksjoner'!$B$8:$B$1006))</f>
        <v>0</v>
      </c>
      <c r="E1209" s="72" t="str">
        <f>IFERROR(INDEX(Kontoplan!$E$6:$E$1048576,MATCH(B1209,Kontoplan!$D$6:$D$125,0)),"")</f>
        <v/>
      </c>
      <c r="F1209" s="308">
        <f>INDEX('5. Registrere Transaksjoner'!$E$8:$E$1006,MATCH('Underlag HB'!A1209,'5. Registrere Transaksjoner'!$B$8:$B$1006,0))</f>
        <v>0</v>
      </c>
      <c r="G1209" s="72">
        <f>INDEX('5. Registrere Transaksjoner'!$F$8:$F$1006,MATCH('Underlag HB'!A1209,'5. Registrere Transaksjoner'!$B$8:$B$1006,0))</f>
        <v>0</v>
      </c>
      <c r="H1209" s="309" t="str">
        <f t="shared" si="18"/>
        <v/>
      </c>
      <c r="I1209" s="310">
        <f>INDEX('5. Registrere Transaksjoner'!$H$8:$H$1006,MATCH('Underlag HB'!A1209,'5. Registrere Transaksjoner'!$B$8:$B$1006,0))</f>
        <v>0</v>
      </c>
      <c r="J1209" s="72"/>
      <c r="K1209" s="72"/>
    </row>
    <row r="1210" spans="1:11" x14ac:dyDescent="0.25">
      <c r="A1210" s="116">
        <f>'5. Registrere Transaksjoner'!B217</f>
        <v>210</v>
      </c>
      <c r="B1210" s="72">
        <f>INDEX('5. Registrere Transaksjoner'!$K$8:$K$1006,MATCH('Underlag HB'!A1210,'5. Registrere Transaksjoner'!$B$8:$B$1006))</f>
        <v>0</v>
      </c>
      <c r="C1210" s="72">
        <f>INDEX('5. Registrere Transaksjoner'!$R$8:$R$1006,MATCH('Underlag HB'!A1210,'5. Registrere Transaksjoner'!$B$8:$B$1006))</f>
        <v>0</v>
      </c>
      <c r="D1210" s="307">
        <f>INDEX('5. Registrere Transaksjoner'!$D$8:$D$1006,MATCH('Underlag HB'!A1210,'5. Registrere Transaksjoner'!$B$8:$B$1006))</f>
        <v>0</v>
      </c>
      <c r="E1210" s="72" t="str">
        <f>IFERROR(INDEX(Kontoplan!$E$6:$E$1048576,MATCH(B1210,Kontoplan!$D$6:$D$125,0)),"")</f>
        <v/>
      </c>
      <c r="F1210" s="308">
        <f>INDEX('5. Registrere Transaksjoner'!$E$8:$E$1006,MATCH('Underlag HB'!A1210,'5. Registrere Transaksjoner'!$B$8:$B$1006,0))</f>
        <v>0</v>
      </c>
      <c r="G1210" s="72">
        <f>INDEX('5. Registrere Transaksjoner'!$F$8:$F$1006,MATCH('Underlag HB'!A1210,'5. Registrere Transaksjoner'!$B$8:$B$1006,0))</f>
        <v>0</v>
      </c>
      <c r="H1210" s="309" t="str">
        <f t="shared" si="18"/>
        <v/>
      </c>
      <c r="I1210" s="310">
        <f>INDEX('5. Registrere Transaksjoner'!$H$8:$H$1006,MATCH('Underlag HB'!A1210,'5. Registrere Transaksjoner'!$B$8:$B$1006,0))</f>
        <v>0</v>
      </c>
      <c r="J1210" s="72"/>
      <c r="K1210" s="72"/>
    </row>
    <row r="1211" spans="1:11" x14ac:dyDescent="0.25">
      <c r="A1211" s="116">
        <f>'5. Registrere Transaksjoner'!B218</f>
        <v>211</v>
      </c>
      <c r="B1211" s="72">
        <f>INDEX('5. Registrere Transaksjoner'!$K$8:$K$1006,MATCH('Underlag HB'!A1211,'5. Registrere Transaksjoner'!$B$8:$B$1006))</f>
        <v>0</v>
      </c>
      <c r="C1211" s="72">
        <f>INDEX('5. Registrere Transaksjoner'!$R$8:$R$1006,MATCH('Underlag HB'!A1211,'5. Registrere Transaksjoner'!$B$8:$B$1006))</f>
        <v>0</v>
      </c>
      <c r="D1211" s="307">
        <f>INDEX('5. Registrere Transaksjoner'!$D$8:$D$1006,MATCH('Underlag HB'!A1211,'5. Registrere Transaksjoner'!$B$8:$B$1006))</f>
        <v>0</v>
      </c>
      <c r="E1211" s="72" t="str">
        <f>IFERROR(INDEX(Kontoplan!$E$6:$E$1048576,MATCH(B1211,Kontoplan!$D$6:$D$125,0)),"")</f>
        <v/>
      </c>
      <c r="F1211" s="308">
        <f>INDEX('5. Registrere Transaksjoner'!$E$8:$E$1006,MATCH('Underlag HB'!A1211,'5. Registrere Transaksjoner'!$B$8:$B$1006,0))</f>
        <v>0</v>
      </c>
      <c r="G1211" s="72">
        <f>INDEX('5. Registrere Transaksjoner'!$F$8:$F$1006,MATCH('Underlag HB'!A1211,'5. Registrere Transaksjoner'!$B$8:$B$1006,0))</f>
        <v>0</v>
      </c>
      <c r="H1211" s="309" t="str">
        <f t="shared" si="18"/>
        <v/>
      </c>
      <c r="I1211" s="310">
        <f>INDEX('5. Registrere Transaksjoner'!$H$8:$H$1006,MATCH('Underlag HB'!A1211,'5. Registrere Transaksjoner'!$B$8:$B$1006,0))</f>
        <v>0</v>
      </c>
      <c r="J1211" s="72"/>
      <c r="K1211" s="72"/>
    </row>
    <row r="1212" spans="1:11" x14ac:dyDescent="0.25">
      <c r="A1212" s="116">
        <f>'5. Registrere Transaksjoner'!B219</f>
        <v>212</v>
      </c>
      <c r="B1212" s="72">
        <f>INDEX('5. Registrere Transaksjoner'!$K$8:$K$1006,MATCH('Underlag HB'!A1212,'5. Registrere Transaksjoner'!$B$8:$B$1006))</f>
        <v>0</v>
      </c>
      <c r="C1212" s="72">
        <f>INDEX('5. Registrere Transaksjoner'!$R$8:$R$1006,MATCH('Underlag HB'!A1212,'5. Registrere Transaksjoner'!$B$8:$B$1006))</f>
        <v>0</v>
      </c>
      <c r="D1212" s="307">
        <f>INDEX('5. Registrere Transaksjoner'!$D$8:$D$1006,MATCH('Underlag HB'!A1212,'5. Registrere Transaksjoner'!$B$8:$B$1006))</f>
        <v>0</v>
      </c>
      <c r="E1212" s="72" t="str">
        <f>IFERROR(INDEX(Kontoplan!$E$6:$E$1048576,MATCH(B1212,Kontoplan!$D$6:$D$125,0)),"")</f>
        <v/>
      </c>
      <c r="F1212" s="308">
        <f>INDEX('5. Registrere Transaksjoner'!$E$8:$E$1006,MATCH('Underlag HB'!A1212,'5. Registrere Transaksjoner'!$B$8:$B$1006,0))</f>
        <v>0</v>
      </c>
      <c r="G1212" s="72">
        <f>INDEX('5. Registrere Transaksjoner'!$F$8:$F$1006,MATCH('Underlag HB'!A1212,'5. Registrere Transaksjoner'!$B$8:$B$1006,0))</f>
        <v>0</v>
      </c>
      <c r="H1212" s="309" t="str">
        <f t="shared" si="18"/>
        <v/>
      </c>
      <c r="I1212" s="310">
        <f>INDEX('5. Registrere Transaksjoner'!$H$8:$H$1006,MATCH('Underlag HB'!A1212,'5. Registrere Transaksjoner'!$B$8:$B$1006,0))</f>
        <v>0</v>
      </c>
      <c r="J1212" s="72"/>
      <c r="K1212" s="72"/>
    </row>
    <row r="1213" spans="1:11" x14ac:dyDescent="0.25">
      <c r="A1213" s="116">
        <f>'5. Registrere Transaksjoner'!B220</f>
        <v>213</v>
      </c>
      <c r="B1213" s="72">
        <f>INDEX('5. Registrere Transaksjoner'!$K$8:$K$1006,MATCH('Underlag HB'!A1213,'5. Registrere Transaksjoner'!$B$8:$B$1006))</f>
        <v>0</v>
      </c>
      <c r="C1213" s="72">
        <f>INDEX('5. Registrere Transaksjoner'!$R$8:$R$1006,MATCH('Underlag HB'!A1213,'5. Registrere Transaksjoner'!$B$8:$B$1006))</f>
        <v>0</v>
      </c>
      <c r="D1213" s="307">
        <f>INDEX('5. Registrere Transaksjoner'!$D$8:$D$1006,MATCH('Underlag HB'!A1213,'5. Registrere Transaksjoner'!$B$8:$B$1006))</f>
        <v>0</v>
      </c>
      <c r="E1213" s="72" t="str">
        <f>IFERROR(INDEX(Kontoplan!$E$6:$E$1048576,MATCH(B1213,Kontoplan!$D$6:$D$125,0)),"")</f>
        <v/>
      </c>
      <c r="F1213" s="308">
        <f>INDEX('5. Registrere Transaksjoner'!$E$8:$E$1006,MATCH('Underlag HB'!A1213,'5. Registrere Transaksjoner'!$B$8:$B$1006,0))</f>
        <v>0</v>
      </c>
      <c r="G1213" s="72">
        <f>INDEX('5. Registrere Transaksjoner'!$F$8:$F$1006,MATCH('Underlag HB'!A1213,'5. Registrere Transaksjoner'!$B$8:$B$1006,0))</f>
        <v>0</v>
      </c>
      <c r="H1213" s="309" t="str">
        <f t="shared" si="18"/>
        <v/>
      </c>
      <c r="I1213" s="310">
        <f>INDEX('5. Registrere Transaksjoner'!$H$8:$H$1006,MATCH('Underlag HB'!A1213,'5. Registrere Transaksjoner'!$B$8:$B$1006,0))</f>
        <v>0</v>
      </c>
      <c r="J1213" s="72"/>
      <c r="K1213" s="72"/>
    </row>
    <row r="1214" spans="1:11" x14ac:dyDescent="0.25">
      <c r="A1214" s="116">
        <f>'5. Registrere Transaksjoner'!B221</f>
        <v>214</v>
      </c>
      <c r="B1214" s="72">
        <f>INDEX('5. Registrere Transaksjoner'!$K$8:$K$1006,MATCH('Underlag HB'!A1214,'5. Registrere Transaksjoner'!$B$8:$B$1006))</f>
        <v>0</v>
      </c>
      <c r="C1214" s="72">
        <f>INDEX('5. Registrere Transaksjoner'!$R$8:$R$1006,MATCH('Underlag HB'!A1214,'5. Registrere Transaksjoner'!$B$8:$B$1006))</f>
        <v>0</v>
      </c>
      <c r="D1214" s="307">
        <f>INDEX('5. Registrere Transaksjoner'!$D$8:$D$1006,MATCH('Underlag HB'!A1214,'5. Registrere Transaksjoner'!$B$8:$B$1006))</f>
        <v>0</v>
      </c>
      <c r="E1214" s="72" t="str">
        <f>IFERROR(INDEX(Kontoplan!$E$6:$E$1048576,MATCH(B1214,Kontoplan!$D$6:$D$125,0)),"")</f>
        <v/>
      </c>
      <c r="F1214" s="308">
        <f>INDEX('5. Registrere Transaksjoner'!$E$8:$E$1006,MATCH('Underlag HB'!A1214,'5. Registrere Transaksjoner'!$B$8:$B$1006,0))</f>
        <v>0</v>
      </c>
      <c r="G1214" s="72">
        <f>INDEX('5. Registrere Transaksjoner'!$F$8:$F$1006,MATCH('Underlag HB'!A1214,'5. Registrere Transaksjoner'!$B$8:$B$1006,0))</f>
        <v>0</v>
      </c>
      <c r="H1214" s="309" t="str">
        <f t="shared" si="18"/>
        <v/>
      </c>
      <c r="I1214" s="310">
        <f>INDEX('5. Registrere Transaksjoner'!$H$8:$H$1006,MATCH('Underlag HB'!A1214,'5. Registrere Transaksjoner'!$B$8:$B$1006,0))</f>
        <v>0</v>
      </c>
      <c r="J1214" s="72"/>
      <c r="K1214" s="72"/>
    </row>
    <row r="1215" spans="1:11" x14ac:dyDescent="0.25">
      <c r="A1215" s="116">
        <f>'5. Registrere Transaksjoner'!B222</f>
        <v>215</v>
      </c>
      <c r="B1215" s="72">
        <f>INDEX('5. Registrere Transaksjoner'!$K$8:$K$1006,MATCH('Underlag HB'!A1215,'5. Registrere Transaksjoner'!$B$8:$B$1006))</f>
        <v>0</v>
      </c>
      <c r="C1215" s="72">
        <f>INDEX('5. Registrere Transaksjoner'!$R$8:$R$1006,MATCH('Underlag HB'!A1215,'5. Registrere Transaksjoner'!$B$8:$B$1006))</f>
        <v>0</v>
      </c>
      <c r="D1215" s="307">
        <f>INDEX('5. Registrere Transaksjoner'!$D$8:$D$1006,MATCH('Underlag HB'!A1215,'5. Registrere Transaksjoner'!$B$8:$B$1006))</f>
        <v>0</v>
      </c>
      <c r="E1215" s="72" t="str">
        <f>IFERROR(INDEX(Kontoplan!$E$6:$E$1048576,MATCH(B1215,Kontoplan!$D$6:$D$125,0)),"")</f>
        <v/>
      </c>
      <c r="F1215" s="308">
        <f>INDEX('5. Registrere Transaksjoner'!$E$8:$E$1006,MATCH('Underlag HB'!A1215,'5. Registrere Transaksjoner'!$B$8:$B$1006,0))</f>
        <v>0</v>
      </c>
      <c r="G1215" s="72">
        <f>INDEX('5. Registrere Transaksjoner'!$F$8:$F$1006,MATCH('Underlag HB'!A1215,'5. Registrere Transaksjoner'!$B$8:$B$1006,0))</f>
        <v>0</v>
      </c>
      <c r="H1215" s="309" t="str">
        <f t="shared" si="18"/>
        <v/>
      </c>
      <c r="I1215" s="310">
        <f>INDEX('5. Registrere Transaksjoner'!$H$8:$H$1006,MATCH('Underlag HB'!A1215,'5. Registrere Transaksjoner'!$B$8:$B$1006,0))</f>
        <v>0</v>
      </c>
      <c r="J1215" s="72"/>
      <c r="K1215" s="72"/>
    </row>
    <row r="1216" spans="1:11" x14ac:dyDescent="0.25">
      <c r="A1216" s="116">
        <f>'5. Registrere Transaksjoner'!B223</f>
        <v>216</v>
      </c>
      <c r="B1216" s="72">
        <f>INDEX('5. Registrere Transaksjoner'!$K$8:$K$1006,MATCH('Underlag HB'!A1216,'5. Registrere Transaksjoner'!$B$8:$B$1006))</f>
        <v>0</v>
      </c>
      <c r="C1216" s="72">
        <f>INDEX('5. Registrere Transaksjoner'!$R$8:$R$1006,MATCH('Underlag HB'!A1216,'5. Registrere Transaksjoner'!$B$8:$B$1006))</f>
        <v>0</v>
      </c>
      <c r="D1216" s="307">
        <f>INDEX('5. Registrere Transaksjoner'!$D$8:$D$1006,MATCH('Underlag HB'!A1216,'5. Registrere Transaksjoner'!$B$8:$B$1006))</f>
        <v>0</v>
      </c>
      <c r="E1216" s="72" t="str">
        <f>IFERROR(INDEX(Kontoplan!$E$6:$E$1048576,MATCH(B1216,Kontoplan!$D$6:$D$125,0)),"")</f>
        <v/>
      </c>
      <c r="F1216" s="308">
        <f>INDEX('5. Registrere Transaksjoner'!$E$8:$E$1006,MATCH('Underlag HB'!A1216,'5. Registrere Transaksjoner'!$B$8:$B$1006,0))</f>
        <v>0</v>
      </c>
      <c r="G1216" s="72">
        <f>INDEX('5. Registrere Transaksjoner'!$F$8:$F$1006,MATCH('Underlag HB'!A1216,'5. Registrere Transaksjoner'!$B$8:$B$1006,0))</f>
        <v>0</v>
      </c>
      <c r="H1216" s="309" t="str">
        <f t="shared" si="18"/>
        <v/>
      </c>
      <c r="I1216" s="310">
        <f>INDEX('5. Registrere Transaksjoner'!$H$8:$H$1006,MATCH('Underlag HB'!A1216,'5. Registrere Transaksjoner'!$B$8:$B$1006,0))</f>
        <v>0</v>
      </c>
      <c r="J1216" s="72"/>
      <c r="K1216" s="72"/>
    </row>
    <row r="1217" spans="1:11" x14ac:dyDescent="0.25">
      <c r="A1217" s="116">
        <f>'5. Registrere Transaksjoner'!B224</f>
        <v>217</v>
      </c>
      <c r="B1217" s="72">
        <f>INDEX('5. Registrere Transaksjoner'!$K$8:$K$1006,MATCH('Underlag HB'!A1217,'5. Registrere Transaksjoner'!$B$8:$B$1006))</f>
        <v>0</v>
      </c>
      <c r="C1217" s="72">
        <f>INDEX('5. Registrere Transaksjoner'!$R$8:$R$1006,MATCH('Underlag HB'!A1217,'5. Registrere Transaksjoner'!$B$8:$B$1006))</f>
        <v>0</v>
      </c>
      <c r="D1217" s="307">
        <f>INDEX('5. Registrere Transaksjoner'!$D$8:$D$1006,MATCH('Underlag HB'!A1217,'5. Registrere Transaksjoner'!$B$8:$B$1006))</f>
        <v>0</v>
      </c>
      <c r="E1217" s="72" t="str">
        <f>IFERROR(INDEX(Kontoplan!$E$6:$E$1048576,MATCH(B1217,Kontoplan!$D$6:$D$125,0)),"")</f>
        <v/>
      </c>
      <c r="F1217" s="308">
        <f>INDEX('5. Registrere Transaksjoner'!$E$8:$E$1006,MATCH('Underlag HB'!A1217,'5. Registrere Transaksjoner'!$B$8:$B$1006,0))</f>
        <v>0</v>
      </c>
      <c r="G1217" s="72">
        <f>INDEX('5. Registrere Transaksjoner'!$F$8:$F$1006,MATCH('Underlag HB'!A1217,'5. Registrere Transaksjoner'!$B$8:$B$1006,0))</f>
        <v>0</v>
      </c>
      <c r="H1217" s="309" t="str">
        <f t="shared" si="18"/>
        <v/>
      </c>
      <c r="I1217" s="310">
        <f>INDEX('5. Registrere Transaksjoner'!$H$8:$H$1006,MATCH('Underlag HB'!A1217,'5. Registrere Transaksjoner'!$B$8:$B$1006,0))</f>
        <v>0</v>
      </c>
      <c r="J1217" s="72"/>
      <c r="K1217" s="72"/>
    </row>
    <row r="1218" spans="1:11" x14ac:dyDescent="0.25">
      <c r="A1218" s="116">
        <f>'5. Registrere Transaksjoner'!B225</f>
        <v>218</v>
      </c>
      <c r="B1218" s="72">
        <f>INDEX('5. Registrere Transaksjoner'!$K$8:$K$1006,MATCH('Underlag HB'!A1218,'5. Registrere Transaksjoner'!$B$8:$B$1006))</f>
        <v>0</v>
      </c>
      <c r="C1218" s="72">
        <f>INDEX('5. Registrere Transaksjoner'!$R$8:$R$1006,MATCH('Underlag HB'!A1218,'5. Registrere Transaksjoner'!$B$8:$B$1006))</f>
        <v>0</v>
      </c>
      <c r="D1218" s="307">
        <f>INDEX('5. Registrere Transaksjoner'!$D$8:$D$1006,MATCH('Underlag HB'!A1218,'5. Registrere Transaksjoner'!$B$8:$B$1006))</f>
        <v>0</v>
      </c>
      <c r="E1218" s="72" t="str">
        <f>IFERROR(INDEX(Kontoplan!$E$6:$E$1048576,MATCH(B1218,Kontoplan!$D$6:$D$125,0)),"")</f>
        <v/>
      </c>
      <c r="F1218" s="308">
        <f>INDEX('5. Registrere Transaksjoner'!$E$8:$E$1006,MATCH('Underlag HB'!A1218,'5. Registrere Transaksjoner'!$B$8:$B$1006,0))</f>
        <v>0</v>
      </c>
      <c r="G1218" s="72">
        <f>INDEX('5. Registrere Transaksjoner'!$F$8:$F$1006,MATCH('Underlag HB'!A1218,'5. Registrere Transaksjoner'!$B$8:$B$1006,0))</f>
        <v>0</v>
      </c>
      <c r="H1218" s="309" t="str">
        <f t="shared" si="18"/>
        <v/>
      </c>
      <c r="I1218" s="310">
        <f>INDEX('5. Registrere Transaksjoner'!$H$8:$H$1006,MATCH('Underlag HB'!A1218,'5. Registrere Transaksjoner'!$B$8:$B$1006,0))</f>
        <v>0</v>
      </c>
      <c r="J1218" s="72"/>
      <c r="K1218" s="72"/>
    </row>
    <row r="1219" spans="1:11" x14ac:dyDescent="0.25">
      <c r="A1219" s="116">
        <f>'5. Registrere Transaksjoner'!B226</f>
        <v>219</v>
      </c>
      <c r="B1219" s="72">
        <f>INDEX('5. Registrere Transaksjoner'!$K$8:$K$1006,MATCH('Underlag HB'!A1219,'5. Registrere Transaksjoner'!$B$8:$B$1006))</f>
        <v>0</v>
      </c>
      <c r="C1219" s="72">
        <f>INDEX('5. Registrere Transaksjoner'!$R$8:$R$1006,MATCH('Underlag HB'!A1219,'5. Registrere Transaksjoner'!$B$8:$B$1006))</f>
        <v>0</v>
      </c>
      <c r="D1219" s="307">
        <f>INDEX('5. Registrere Transaksjoner'!$D$8:$D$1006,MATCH('Underlag HB'!A1219,'5. Registrere Transaksjoner'!$B$8:$B$1006))</f>
        <v>0</v>
      </c>
      <c r="E1219" s="72" t="str">
        <f>IFERROR(INDEX(Kontoplan!$E$6:$E$1048576,MATCH(B1219,Kontoplan!$D$6:$D$125,0)),"")</f>
        <v/>
      </c>
      <c r="F1219" s="308">
        <f>INDEX('5. Registrere Transaksjoner'!$E$8:$E$1006,MATCH('Underlag HB'!A1219,'5. Registrere Transaksjoner'!$B$8:$B$1006,0))</f>
        <v>0</v>
      </c>
      <c r="G1219" s="72">
        <f>INDEX('5. Registrere Transaksjoner'!$F$8:$F$1006,MATCH('Underlag HB'!A1219,'5. Registrere Transaksjoner'!$B$8:$B$1006,0))</f>
        <v>0</v>
      </c>
      <c r="H1219" s="309" t="str">
        <f t="shared" ref="H1219:H1282" si="19">IF(I1219=0,"",I1219)</f>
        <v/>
      </c>
      <c r="I1219" s="310">
        <f>INDEX('5. Registrere Transaksjoner'!$H$8:$H$1006,MATCH('Underlag HB'!A1219,'5. Registrere Transaksjoner'!$B$8:$B$1006,0))</f>
        <v>0</v>
      </c>
      <c r="J1219" s="72"/>
      <c r="K1219" s="72"/>
    </row>
    <row r="1220" spans="1:11" x14ac:dyDescent="0.25">
      <c r="A1220" s="116">
        <f>'5. Registrere Transaksjoner'!B227</f>
        <v>220</v>
      </c>
      <c r="B1220" s="72">
        <f>INDEX('5. Registrere Transaksjoner'!$K$8:$K$1006,MATCH('Underlag HB'!A1220,'5. Registrere Transaksjoner'!$B$8:$B$1006))</f>
        <v>0</v>
      </c>
      <c r="C1220" s="72">
        <f>INDEX('5. Registrere Transaksjoner'!$R$8:$R$1006,MATCH('Underlag HB'!A1220,'5. Registrere Transaksjoner'!$B$8:$B$1006))</f>
        <v>0</v>
      </c>
      <c r="D1220" s="307">
        <f>INDEX('5. Registrere Transaksjoner'!$D$8:$D$1006,MATCH('Underlag HB'!A1220,'5. Registrere Transaksjoner'!$B$8:$B$1006))</f>
        <v>0</v>
      </c>
      <c r="E1220" s="72" t="str">
        <f>IFERROR(INDEX(Kontoplan!$E$6:$E$1048576,MATCH(B1220,Kontoplan!$D$6:$D$125,0)),"")</f>
        <v/>
      </c>
      <c r="F1220" s="308">
        <f>INDEX('5. Registrere Transaksjoner'!$E$8:$E$1006,MATCH('Underlag HB'!A1220,'5. Registrere Transaksjoner'!$B$8:$B$1006,0))</f>
        <v>0</v>
      </c>
      <c r="G1220" s="72">
        <f>INDEX('5. Registrere Transaksjoner'!$F$8:$F$1006,MATCH('Underlag HB'!A1220,'5. Registrere Transaksjoner'!$B$8:$B$1006,0))</f>
        <v>0</v>
      </c>
      <c r="H1220" s="309" t="str">
        <f t="shared" si="19"/>
        <v/>
      </c>
      <c r="I1220" s="310">
        <f>INDEX('5. Registrere Transaksjoner'!$H$8:$H$1006,MATCH('Underlag HB'!A1220,'5. Registrere Transaksjoner'!$B$8:$B$1006,0))</f>
        <v>0</v>
      </c>
      <c r="J1220" s="72"/>
      <c r="K1220" s="72"/>
    </row>
    <row r="1221" spans="1:11" x14ac:dyDescent="0.25">
      <c r="A1221" s="116">
        <f>'5. Registrere Transaksjoner'!B228</f>
        <v>221</v>
      </c>
      <c r="B1221" s="72">
        <f>INDEX('5. Registrere Transaksjoner'!$K$8:$K$1006,MATCH('Underlag HB'!A1221,'5. Registrere Transaksjoner'!$B$8:$B$1006))</f>
        <v>0</v>
      </c>
      <c r="C1221" s="72">
        <f>INDEX('5. Registrere Transaksjoner'!$R$8:$R$1006,MATCH('Underlag HB'!A1221,'5. Registrere Transaksjoner'!$B$8:$B$1006))</f>
        <v>0</v>
      </c>
      <c r="D1221" s="307">
        <f>INDEX('5. Registrere Transaksjoner'!$D$8:$D$1006,MATCH('Underlag HB'!A1221,'5. Registrere Transaksjoner'!$B$8:$B$1006))</f>
        <v>0</v>
      </c>
      <c r="E1221" s="72" t="str">
        <f>IFERROR(INDEX(Kontoplan!$E$6:$E$1048576,MATCH(B1221,Kontoplan!$D$6:$D$125,0)),"")</f>
        <v/>
      </c>
      <c r="F1221" s="308">
        <f>INDEX('5. Registrere Transaksjoner'!$E$8:$E$1006,MATCH('Underlag HB'!A1221,'5. Registrere Transaksjoner'!$B$8:$B$1006,0))</f>
        <v>0</v>
      </c>
      <c r="G1221" s="72">
        <f>INDEX('5. Registrere Transaksjoner'!$F$8:$F$1006,MATCH('Underlag HB'!A1221,'5. Registrere Transaksjoner'!$B$8:$B$1006,0))</f>
        <v>0</v>
      </c>
      <c r="H1221" s="309" t="str">
        <f t="shared" si="19"/>
        <v/>
      </c>
      <c r="I1221" s="310">
        <f>INDEX('5. Registrere Transaksjoner'!$H$8:$H$1006,MATCH('Underlag HB'!A1221,'5. Registrere Transaksjoner'!$B$8:$B$1006,0))</f>
        <v>0</v>
      </c>
      <c r="J1221" s="72"/>
      <c r="K1221" s="72"/>
    </row>
    <row r="1222" spans="1:11" x14ac:dyDescent="0.25">
      <c r="A1222" s="116">
        <f>'5. Registrere Transaksjoner'!B229</f>
        <v>222</v>
      </c>
      <c r="B1222" s="72">
        <f>INDEX('5. Registrere Transaksjoner'!$K$8:$K$1006,MATCH('Underlag HB'!A1222,'5. Registrere Transaksjoner'!$B$8:$B$1006))</f>
        <v>0</v>
      </c>
      <c r="C1222" s="72">
        <f>INDEX('5. Registrere Transaksjoner'!$R$8:$R$1006,MATCH('Underlag HB'!A1222,'5. Registrere Transaksjoner'!$B$8:$B$1006))</f>
        <v>0</v>
      </c>
      <c r="D1222" s="307">
        <f>INDEX('5. Registrere Transaksjoner'!$D$8:$D$1006,MATCH('Underlag HB'!A1222,'5. Registrere Transaksjoner'!$B$8:$B$1006))</f>
        <v>0</v>
      </c>
      <c r="E1222" s="72" t="str">
        <f>IFERROR(INDEX(Kontoplan!$E$6:$E$1048576,MATCH(B1222,Kontoplan!$D$6:$D$125,0)),"")</f>
        <v/>
      </c>
      <c r="F1222" s="308">
        <f>INDEX('5. Registrere Transaksjoner'!$E$8:$E$1006,MATCH('Underlag HB'!A1222,'5. Registrere Transaksjoner'!$B$8:$B$1006,0))</f>
        <v>0</v>
      </c>
      <c r="G1222" s="72">
        <f>INDEX('5. Registrere Transaksjoner'!$F$8:$F$1006,MATCH('Underlag HB'!A1222,'5. Registrere Transaksjoner'!$B$8:$B$1006,0))</f>
        <v>0</v>
      </c>
      <c r="H1222" s="309" t="str">
        <f t="shared" si="19"/>
        <v/>
      </c>
      <c r="I1222" s="310">
        <f>INDEX('5. Registrere Transaksjoner'!$H$8:$H$1006,MATCH('Underlag HB'!A1222,'5. Registrere Transaksjoner'!$B$8:$B$1006,0))</f>
        <v>0</v>
      </c>
      <c r="J1222" s="72"/>
      <c r="K1222" s="72"/>
    </row>
    <row r="1223" spans="1:11" x14ac:dyDescent="0.25">
      <c r="A1223" s="116">
        <f>'5. Registrere Transaksjoner'!B230</f>
        <v>223</v>
      </c>
      <c r="B1223" s="72">
        <f>INDEX('5. Registrere Transaksjoner'!$K$8:$K$1006,MATCH('Underlag HB'!A1223,'5. Registrere Transaksjoner'!$B$8:$B$1006))</f>
        <v>0</v>
      </c>
      <c r="C1223" s="72">
        <f>INDEX('5. Registrere Transaksjoner'!$R$8:$R$1006,MATCH('Underlag HB'!A1223,'5. Registrere Transaksjoner'!$B$8:$B$1006))</f>
        <v>0</v>
      </c>
      <c r="D1223" s="307">
        <f>INDEX('5. Registrere Transaksjoner'!$D$8:$D$1006,MATCH('Underlag HB'!A1223,'5. Registrere Transaksjoner'!$B$8:$B$1006))</f>
        <v>0</v>
      </c>
      <c r="E1223" s="72" t="str">
        <f>IFERROR(INDEX(Kontoplan!$E$6:$E$1048576,MATCH(B1223,Kontoplan!$D$6:$D$125,0)),"")</f>
        <v/>
      </c>
      <c r="F1223" s="308">
        <f>INDEX('5. Registrere Transaksjoner'!$E$8:$E$1006,MATCH('Underlag HB'!A1223,'5. Registrere Transaksjoner'!$B$8:$B$1006,0))</f>
        <v>0</v>
      </c>
      <c r="G1223" s="72">
        <f>INDEX('5. Registrere Transaksjoner'!$F$8:$F$1006,MATCH('Underlag HB'!A1223,'5. Registrere Transaksjoner'!$B$8:$B$1006,0))</f>
        <v>0</v>
      </c>
      <c r="H1223" s="309" t="str">
        <f t="shared" si="19"/>
        <v/>
      </c>
      <c r="I1223" s="310">
        <f>INDEX('5. Registrere Transaksjoner'!$H$8:$H$1006,MATCH('Underlag HB'!A1223,'5. Registrere Transaksjoner'!$B$8:$B$1006,0))</f>
        <v>0</v>
      </c>
      <c r="J1223" s="72"/>
      <c r="K1223" s="72"/>
    </row>
    <row r="1224" spans="1:11" x14ac:dyDescent="0.25">
      <c r="A1224" s="116">
        <f>'5. Registrere Transaksjoner'!B231</f>
        <v>224</v>
      </c>
      <c r="B1224" s="72">
        <f>INDEX('5. Registrere Transaksjoner'!$K$8:$K$1006,MATCH('Underlag HB'!A1224,'5. Registrere Transaksjoner'!$B$8:$B$1006))</f>
        <v>0</v>
      </c>
      <c r="C1224" s="72">
        <f>INDEX('5. Registrere Transaksjoner'!$R$8:$R$1006,MATCH('Underlag HB'!A1224,'5. Registrere Transaksjoner'!$B$8:$B$1006))</f>
        <v>0</v>
      </c>
      <c r="D1224" s="307">
        <f>INDEX('5. Registrere Transaksjoner'!$D$8:$D$1006,MATCH('Underlag HB'!A1224,'5. Registrere Transaksjoner'!$B$8:$B$1006))</f>
        <v>0</v>
      </c>
      <c r="E1224" s="72" t="str">
        <f>IFERROR(INDEX(Kontoplan!$E$6:$E$1048576,MATCH(B1224,Kontoplan!$D$6:$D$125,0)),"")</f>
        <v/>
      </c>
      <c r="F1224" s="308">
        <f>INDEX('5. Registrere Transaksjoner'!$E$8:$E$1006,MATCH('Underlag HB'!A1224,'5. Registrere Transaksjoner'!$B$8:$B$1006,0))</f>
        <v>0</v>
      </c>
      <c r="G1224" s="72">
        <f>INDEX('5. Registrere Transaksjoner'!$F$8:$F$1006,MATCH('Underlag HB'!A1224,'5. Registrere Transaksjoner'!$B$8:$B$1006,0))</f>
        <v>0</v>
      </c>
      <c r="H1224" s="309" t="str">
        <f t="shared" si="19"/>
        <v/>
      </c>
      <c r="I1224" s="310">
        <f>INDEX('5. Registrere Transaksjoner'!$H$8:$H$1006,MATCH('Underlag HB'!A1224,'5. Registrere Transaksjoner'!$B$8:$B$1006,0))</f>
        <v>0</v>
      </c>
      <c r="J1224" s="72"/>
      <c r="K1224" s="72"/>
    </row>
    <row r="1225" spans="1:11" x14ac:dyDescent="0.25">
      <c r="A1225" s="116">
        <f>'5. Registrere Transaksjoner'!B232</f>
        <v>225</v>
      </c>
      <c r="B1225" s="72">
        <f>INDEX('5. Registrere Transaksjoner'!$K$8:$K$1006,MATCH('Underlag HB'!A1225,'5. Registrere Transaksjoner'!$B$8:$B$1006))</f>
        <v>0</v>
      </c>
      <c r="C1225" s="72">
        <f>INDEX('5. Registrere Transaksjoner'!$R$8:$R$1006,MATCH('Underlag HB'!A1225,'5. Registrere Transaksjoner'!$B$8:$B$1006))</f>
        <v>0</v>
      </c>
      <c r="D1225" s="307">
        <f>INDEX('5. Registrere Transaksjoner'!$D$8:$D$1006,MATCH('Underlag HB'!A1225,'5. Registrere Transaksjoner'!$B$8:$B$1006))</f>
        <v>0</v>
      </c>
      <c r="E1225" s="72" t="str">
        <f>IFERROR(INDEX(Kontoplan!$E$6:$E$1048576,MATCH(B1225,Kontoplan!$D$6:$D$125,0)),"")</f>
        <v/>
      </c>
      <c r="F1225" s="308">
        <f>INDEX('5. Registrere Transaksjoner'!$E$8:$E$1006,MATCH('Underlag HB'!A1225,'5. Registrere Transaksjoner'!$B$8:$B$1006,0))</f>
        <v>0</v>
      </c>
      <c r="G1225" s="72">
        <f>INDEX('5. Registrere Transaksjoner'!$F$8:$F$1006,MATCH('Underlag HB'!A1225,'5. Registrere Transaksjoner'!$B$8:$B$1006,0))</f>
        <v>0</v>
      </c>
      <c r="H1225" s="309" t="str">
        <f t="shared" si="19"/>
        <v/>
      </c>
      <c r="I1225" s="310">
        <f>INDEX('5. Registrere Transaksjoner'!$H$8:$H$1006,MATCH('Underlag HB'!A1225,'5. Registrere Transaksjoner'!$B$8:$B$1006,0))</f>
        <v>0</v>
      </c>
      <c r="J1225" s="72"/>
      <c r="K1225" s="72"/>
    </row>
    <row r="1226" spans="1:11" x14ac:dyDescent="0.25">
      <c r="A1226" s="116">
        <f>'5. Registrere Transaksjoner'!B233</f>
        <v>226</v>
      </c>
      <c r="B1226" s="72">
        <f>INDEX('5. Registrere Transaksjoner'!$K$8:$K$1006,MATCH('Underlag HB'!A1226,'5. Registrere Transaksjoner'!$B$8:$B$1006))</f>
        <v>0</v>
      </c>
      <c r="C1226" s="72">
        <f>INDEX('5. Registrere Transaksjoner'!$R$8:$R$1006,MATCH('Underlag HB'!A1226,'5. Registrere Transaksjoner'!$B$8:$B$1006))</f>
        <v>0</v>
      </c>
      <c r="D1226" s="307">
        <f>INDEX('5. Registrere Transaksjoner'!$D$8:$D$1006,MATCH('Underlag HB'!A1226,'5. Registrere Transaksjoner'!$B$8:$B$1006))</f>
        <v>0</v>
      </c>
      <c r="E1226" s="72" t="str">
        <f>IFERROR(INDEX(Kontoplan!$E$6:$E$1048576,MATCH(B1226,Kontoplan!$D$6:$D$125,0)),"")</f>
        <v/>
      </c>
      <c r="F1226" s="308">
        <f>INDEX('5. Registrere Transaksjoner'!$E$8:$E$1006,MATCH('Underlag HB'!A1226,'5. Registrere Transaksjoner'!$B$8:$B$1006,0))</f>
        <v>0</v>
      </c>
      <c r="G1226" s="72">
        <f>INDEX('5. Registrere Transaksjoner'!$F$8:$F$1006,MATCH('Underlag HB'!A1226,'5. Registrere Transaksjoner'!$B$8:$B$1006,0))</f>
        <v>0</v>
      </c>
      <c r="H1226" s="309" t="str">
        <f t="shared" si="19"/>
        <v/>
      </c>
      <c r="I1226" s="310">
        <f>INDEX('5. Registrere Transaksjoner'!$H$8:$H$1006,MATCH('Underlag HB'!A1226,'5. Registrere Transaksjoner'!$B$8:$B$1006,0))</f>
        <v>0</v>
      </c>
      <c r="J1226" s="72"/>
      <c r="K1226" s="72"/>
    </row>
    <row r="1227" spans="1:11" x14ac:dyDescent="0.25">
      <c r="A1227" s="116">
        <f>'5. Registrere Transaksjoner'!B234</f>
        <v>227</v>
      </c>
      <c r="B1227" s="72">
        <f>INDEX('5. Registrere Transaksjoner'!$K$8:$K$1006,MATCH('Underlag HB'!A1227,'5. Registrere Transaksjoner'!$B$8:$B$1006))</f>
        <v>0</v>
      </c>
      <c r="C1227" s="72">
        <f>INDEX('5. Registrere Transaksjoner'!$R$8:$R$1006,MATCH('Underlag HB'!A1227,'5. Registrere Transaksjoner'!$B$8:$B$1006))</f>
        <v>0</v>
      </c>
      <c r="D1227" s="307">
        <f>INDEX('5. Registrere Transaksjoner'!$D$8:$D$1006,MATCH('Underlag HB'!A1227,'5. Registrere Transaksjoner'!$B$8:$B$1006))</f>
        <v>0</v>
      </c>
      <c r="E1227" s="72" t="str">
        <f>IFERROR(INDEX(Kontoplan!$E$6:$E$1048576,MATCH(B1227,Kontoplan!$D$6:$D$125,0)),"")</f>
        <v/>
      </c>
      <c r="F1227" s="308">
        <f>INDEX('5. Registrere Transaksjoner'!$E$8:$E$1006,MATCH('Underlag HB'!A1227,'5. Registrere Transaksjoner'!$B$8:$B$1006,0))</f>
        <v>0</v>
      </c>
      <c r="G1227" s="72">
        <f>INDEX('5. Registrere Transaksjoner'!$F$8:$F$1006,MATCH('Underlag HB'!A1227,'5. Registrere Transaksjoner'!$B$8:$B$1006,0))</f>
        <v>0</v>
      </c>
      <c r="H1227" s="309" t="str">
        <f t="shared" si="19"/>
        <v/>
      </c>
      <c r="I1227" s="310">
        <f>INDEX('5. Registrere Transaksjoner'!$H$8:$H$1006,MATCH('Underlag HB'!A1227,'5. Registrere Transaksjoner'!$B$8:$B$1006,0))</f>
        <v>0</v>
      </c>
      <c r="J1227" s="72"/>
      <c r="K1227" s="72"/>
    </row>
    <row r="1228" spans="1:11" x14ac:dyDescent="0.25">
      <c r="A1228" s="116">
        <f>'5. Registrere Transaksjoner'!B235</f>
        <v>228</v>
      </c>
      <c r="B1228" s="72">
        <f>INDEX('5. Registrere Transaksjoner'!$K$8:$K$1006,MATCH('Underlag HB'!A1228,'5. Registrere Transaksjoner'!$B$8:$B$1006))</f>
        <v>0</v>
      </c>
      <c r="C1228" s="72">
        <f>INDEX('5. Registrere Transaksjoner'!$R$8:$R$1006,MATCH('Underlag HB'!A1228,'5. Registrere Transaksjoner'!$B$8:$B$1006))</f>
        <v>0</v>
      </c>
      <c r="D1228" s="307">
        <f>INDEX('5. Registrere Transaksjoner'!$D$8:$D$1006,MATCH('Underlag HB'!A1228,'5. Registrere Transaksjoner'!$B$8:$B$1006))</f>
        <v>0</v>
      </c>
      <c r="E1228" s="72" t="str">
        <f>IFERROR(INDEX(Kontoplan!$E$6:$E$1048576,MATCH(B1228,Kontoplan!$D$6:$D$125,0)),"")</f>
        <v/>
      </c>
      <c r="F1228" s="308">
        <f>INDEX('5. Registrere Transaksjoner'!$E$8:$E$1006,MATCH('Underlag HB'!A1228,'5. Registrere Transaksjoner'!$B$8:$B$1006,0))</f>
        <v>0</v>
      </c>
      <c r="G1228" s="72">
        <f>INDEX('5. Registrere Transaksjoner'!$F$8:$F$1006,MATCH('Underlag HB'!A1228,'5. Registrere Transaksjoner'!$B$8:$B$1006,0))</f>
        <v>0</v>
      </c>
      <c r="H1228" s="309" t="str">
        <f t="shared" si="19"/>
        <v/>
      </c>
      <c r="I1228" s="310">
        <f>INDEX('5. Registrere Transaksjoner'!$H$8:$H$1006,MATCH('Underlag HB'!A1228,'5. Registrere Transaksjoner'!$B$8:$B$1006,0))</f>
        <v>0</v>
      </c>
      <c r="J1228" s="72"/>
      <c r="K1228" s="72"/>
    </row>
    <row r="1229" spans="1:11" x14ac:dyDescent="0.25">
      <c r="A1229" s="116">
        <f>'5. Registrere Transaksjoner'!B236</f>
        <v>229</v>
      </c>
      <c r="B1229" s="72">
        <f>INDEX('5. Registrere Transaksjoner'!$K$8:$K$1006,MATCH('Underlag HB'!A1229,'5. Registrere Transaksjoner'!$B$8:$B$1006))</f>
        <v>0</v>
      </c>
      <c r="C1229" s="72">
        <f>INDEX('5. Registrere Transaksjoner'!$R$8:$R$1006,MATCH('Underlag HB'!A1229,'5. Registrere Transaksjoner'!$B$8:$B$1006))</f>
        <v>0</v>
      </c>
      <c r="D1229" s="307">
        <f>INDEX('5. Registrere Transaksjoner'!$D$8:$D$1006,MATCH('Underlag HB'!A1229,'5. Registrere Transaksjoner'!$B$8:$B$1006))</f>
        <v>0</v>
      </c>
      <c r="E1229" s="72" t="str">
        <f>IFERROR(INDEX(Kontoplan!$E$6:$E$1048576,MATCH(B1229,Kontoplan!$D$6:$D$125,0)),"")</f>
        <v/>
      </c>
      <c r="F1229" s="308">
        <f>INDEX('5. Registrere Transaksjoner'!$E$8:$E$1006,MATCH('Underlag HB'!A1229,'5. Registrere Transaksjoner'!$B$8:$B$1006,0))</f>
        <v>0</v>
      </c>
      <c r="G1229" s="72">
        <f>INDEX('5. Registrere Transaksjoner'!$F$8:$F$1006,MATCH('Underlag HB'!A1229,'5. Registrere Transaksjoner'!$B$8:$B$1006,0))</f>
        <v>0</v>
      </c>
      <c r="H1229" s="309" t="str">
        <f t="shared" si="19"/>
        <v/>
      </c>
      <c r="I1229" s="310">
        <f>INDEX('5. Registrere Transaksjoner'!$H$8:$H$1006,MATCH('Underlag HB'!A1229,'5. Registrere Transaksjoner'!$B$8:$B$1006,0))</f>
        <v>0</v>
      </c>
      <c r="J1229" s="72"/>
      <c r="K1229" s="72"/>
    </row>
    <row r="1230" spans="1:11" x14ac:dyDescent="0.25">
      <c r="A1230" s="116">
        <f>'5. Registrere Transaksjoner'!B237</f>
        <v>230</v>
      </c>
      <c r="B1230" s="72">
        <f>INDEX('5. Registrere Transaksjoner'!$K$8:$K$1006,MATCH('Underlag HB'!A1230,'5. Registrere Transaksjoner'!$B$8:$B$1006))</f>
        <v>0</v>
      </c>
      <c r="C1230" s="72">
        <f>INDEX('5. Registrere Transaksjoner'!$R$8:$R$1006,MATCH('Underlag HB'!A1230,'5. Registrere Transaksjoner'!$B$8:$B$1006))</f>
        <v>0</v>
      </c>
      <c r="D1230" s="307">
        <f>INDEX('5. Registrere Transaksjoner'!$D$8:$D$1006,MATCH('Underlag HB'!A1230,'5. Registrere Transaksjoner'!$B$8:$B$1006))</f>
        <v>0</v>
      </c>
      <c r="E1230" s="72" t="str">
        <f>IFERROR(INDEX(Kontoplan!$E$6:$E$1048576,MATCH(B1230,Kontoplan!$D$6:$D$125,0)),"")</f>
        <v/>
      </c>
      <c r="F1230" s="308">
        <f>INDEX('5. Registrere Transaksjoner'!$E$8:$E$1006,MATCH('Underlag HB'!A1230,'5. Registrere Transaksjoner'!$B$8:$B$1006,0))</f>
        <v>0</v>
      </c>
      <c r="G1230" s="72">
        <f>INDEX('5. Registrere Transaksjoner'!$F$8:$F$1006,MATCH('Underlag HB'!A1230,'5. Registrere Transaksjoner'!$B$8:$B$1006,0))</f>
        <v>0</v>
      </c>
      <c r="H1230" s="309" t="str">
        <f t="shared" si="19"/>
        <v/>
      </c>
      <c r="I1230" s="310">
        <f>INDEX('5. Registrere Transaksjoner'!$H$8:$H$1006,MATCH('Underlag HB'!A1230,'5. Registrere Transaksjoner'!$B$8:$B$1006,0))</f>
        <v>0</v>
      </c>
      <c r="J1230" s="72"/>
      <c r="K1230" s="72"/>
    </row>
    <row r="1231" spans="1:11" x14ac:dyDescent="0.25">
      <c r="A1231" s="116">
        <f>'5. Registrere Transaksjoner'!B238</f>
        <v>231</v>
      </c>
      <c r="B1231" s="72">
        <f>INDEX('5. Registrere Transaksjoner'!$K$8:$K$1006,MATCH('Underlag HB'!A1231,'5. Registrere Transaksjoner'!$B$8:$B$1006))</f>
        <v>0</v>
      </c>
      <c r="C1231" s="72">
        <f>INDEX('5. Registrere Transaksjoner'!$R$8:$R$1006,MATCH('Underlag HB'!A1231,'5. Registrere Transaksjoner'!$B$8:$B$1006))</f>
        <v>0</v>
      </c>
      <c r="D1231" s="307">
        <f>INDEX('5. Registrere Transaksjoner'!$D$8:$D$1006,MATCH('Underlag HB'!A1231,'5. Registrere Transaksjoner'!$B$8:$B$1006))</f>
        <v>0</v>
      </c>
      <c r="E1231" s="72" t="str">
        <f>IFERROR(INDEX(Kontoplan!$E$6:$E$1048576,MATCH(B1231,Kontoplan!$D$6:$D$125,0)),"")</f>
        <v/>
      </c>
      <c r="F1231" s="308">
        <f>INDEX('5. Registrere Transaksjoner'!$E$8:$E$1006,MATCH('Underlag HB'!A1231,'5. Registrere Transaksjoner'!$B$8:$B$1006,0))</f>
        <v>0</v>
      </c>
      <c r="G1231" s="72">
        <f>INDEX('5. Registrere Transaksjoner'!$F$8:$F$1006,MATCH('Underlag HB'!A1231,'5. Registrere Transaksjoner'!$B$8:$B$1006,0))</f>
        <v>0</v>
      </c>
      <c r="H1231" s="309" t="str">
        <f t="shared" si="19"/>
        <v/>
      </c>
      <c r="I1231" s="310">
        <f>INDEX('5. Registrere Transaksjoner'!$H$8:$H$1006,MATCH('Underlag HB'!A1231,'5. Registrere Transaksjoner'!$B$8:$B$1006,0))</f>
        <v>0</v>
      </c>
      <c r="J1231" s="72"/>
      <c r="K1231" s="72"/>
    </row>
    <row r="1232" spans="1:11" x14ac:dyDescent="0.25">
      <c r="A1232" s="116">
        <f>'5. Registrere Transaksjoner'!B239</f>
        <v>232</v>
      </c>
      <c r="B1232" s="72">
        <f>INDEX('5. Registrere Transaksjoner'!$K$8:$K$1006,MATCH('Underlag HB'!A1232,'5. Registrere Transaksjoner'!$B$8:$B$1006))</f>
        <v>0</v>
      </c>
      <c r="C1232" s="72">
        <f>INDEX('5. Registrere Transaksjoner'!$R$8:$R$1006,MATCH('Underlag HB'!A1232,'5. Registrere Transaksjoner'!$B$8:$B$1006))</f>
        <v>0</v>
      </c>
      <c r="D1232" s="307">
        <f>INDEX('5. Registrere Transaksjoner'!$D$8:$D$1006,MATCH('Underlag HB'!A1232,'5. Registrere Transaksjoner'!$B$8:$B$1006))</f>
        <v>0</v>
      </c>
      <c r="E1232" s="72" t="str">
        <f>IFERROR(INDEX(Kontoplan!$E$6:$E$1048576,MATCH(B1232,Kontoplan!$D$6:$D$125,0)),"")</f>
        <v/>
      </c>
      <c r="F1232" s="308">
        <f>INDEX('5. Registrere Transaksjoner'!$E$8:$E$1006,MATCH('Underlag HB'!A1232,'5. Registrere Transaksjoner'!$B$8:$B$1006,0))</f>
        <v>0</v>
      </c>
      <c r="G1232" s="72">
        <f>INDEX('5. Registrere Transaksjoner'!$F$8:$F$1006,MATCH('Underlag HB'!A1232,'5. Registrere Transaksjoner'!$B$8:$B$1006,0))</f>
        <v>0</v>
      </c>
      <c r="H1232" s="309" t="str">
        <f t="shared" si="19"/>
        <v/>
      </c>
      <c r="I1232" s="310">
        <f>INDEX('5. Registrere Transaksjoner'!$H$8:$H$1006,MATCH('Underlag HB'!A1232,'5. Registrere Transaksjoner'!$B$8:$B$1006,0))</f>
        <v>0</v>
      </c>
      <c r="J1232" s="72"/>
      <c r="K1232" s="72"/>
    </row>
    <row r="1233" spans="1:11" x14ac:dyDescent="0.25">
      <c r="A1233" s="116">
        <f>'5. Registrere Transaksjoner'!B240</f>
        <v>233</v>
      </c>
      <c r="B1233" s="72">
        <f>INDEX('5. Registrere Transaksjoner'!$K$8:$K$1006,MATCH('Underlag HB'!A1233,'5. Registrere Transaksjoner'!$B$8:$B$1006))</f>
        <v>0</v>
      </c>
      <c r="C1233" s="72">
        <f>INDEX('5. Registrere Transaksjoner'!$R$8:$R$1006,MATCH('Underlag HB'!A1233,'5. Registrere Transaksjoner'!$B$8:$B$1006))</f>
        <v>0</v>
      </c>
      <c r="D1233" s="307">
        <f>INDEX('5. Registrere Transaksjoner'!$D$8:$D$1006,MATCH('Underlag HB'!A1233,'5. Registrere Transaksjoner'!$B$8:$B$1006))</f>
        <v>0</v>
      </c>
      <c r="E1233" s="72" t="str">
        <f>IFERROR(INDEX(Kontoplan!$E$6:$E$1048576,MATCH(B1233,Kontoplan!$D$6:$D$125,0)),"")</f>
        <v/>
      </c>
      <c r="F1233" s="308">
        <f>INDEX('5. Registrere Transaksjoner'!$E$8:$E$1006,MATCH('Underlag HB'!A1233,'5. Registrere Transaksjoner'!$B$8:$B$1006,0))</f>
        <v>0</v>
      </c>
      <c r="G1233" s="72">
        <f>INDEX('5. Registrere Transaksjoner'!$F$8:$F$1006,MATCH('Underlag HB'!A1233,'5. Registrere Transaksjoner'!$B$8:$B$1006,0))</f>
        <v>0</v>
      </c>
      <c r="H1233" s="309" t="str">
        <f t="shared" si="19"/>
        <v/>
      </c>
      <c r="I1233" s="310">
        <f>INDEX('5. Registrere Transaksjoner'!$H$8:$H$1006,MATCH('Underlag HB'!A1233,'5. Registrere Transaksjoner'!$B$8:$B$1006,0))</f>
        <v>0</v>
      </c>
      <c r="J1233" s="72"/>
      <c r="K1233" s="72"/>
    </row>
    <row r="1234" spans="1:11" x14ac:dyDescent="0.25">
      <c r="A1234" s="116">
        <f>'5. Registrere Transaksjoner'!B241</f>
        <v>234</v>
      </c>
      <c r="B1234" s="72">
        <f>INDEX('5. Registrere Transaksjoner'!$K$8:$K$1006,MATCH('Underlag HB'!A1234,'5. Registrere Transaksjoner'!$B$8:$B$1006))</f>
        <v>0</v>
      </c>
      <c r="C1234" s="72">
        <f>INDEX('5. Registrere Transaksjoner'!$R$8:$R$1006,MATCH('Underlag HB'!A1234,'5. Registrere Transaksjoner'!$B$8:$B$1006))</f>
        <v>0</v>
      </c>
      <c r="D1234" s="307">
        <f>INDEX('5. Registrere Transaksjoner'!$D$8:$D$1006,MATCH('Underlag HB'!A1234,'5. Registrere Transaksjoner'!$B$8:$B$1006))</f>
        <v>0</v>
      </c>
      <c r="E1234" s="72" t="str">
        <f>IFERROR(INDEX(Kontoplan!$E$6:$E$1048576,MATCH(B1234,Kontoplan!$D$6:$D$125,0)),"")</f>
        <v/>
      </c>
      <c r="F1234" s="308">
        <f>INDEX('5. Registrere Transaksjoner'!$E$8:$E$1006,MATCH('Underlag HB'!A1234,'5. Registrere Transaksjoner'!$B$8:$B$1006,0))</f>
        <v>0</v>
      </c>
      <c r="G1234" s="72">
        <f>INDEX('5. Registrere Transaksjoner'!$F$8:$F$1006,MATCH('Underlag HB'!A1234,'5. Registrere Transaksjoner'!$B$8:$B$1006,0))</f>
        <v>0</v>
      </c>
      <c r="H1234" s="309" t="str">
        <f t="shared" si="19"/>
        <v/>
      </c>
      <c r="I1234" s="310">
        <f>INDEX('5. Registrere Transaksjoner'!$H$8:$H$1006,MATCH('Underlag HB'!A1234,'5. Registrere Transaksjoner'!$B$8:$B$1006,0))</f>
        <v>0</v>
      </c>
      <c r="J1234" s="72"/>
      <c r="K1234" s="72"/>
    </row>
    <row r="1235" spans="1:11" x14ac:dyDescent="0.25">
      <c r="A1235" s="116">
        <f>'5. Registrere Transaksjoner'!B242</f>
        <v>235</v>
      </c>
      <c r="B1235" s="72">
        <f>INDEX('5. Registrere Transaksjoner'!$K$8:$K$1006,MATCH('Underlag HB'!A1235,'5. Registrere Transaksjoner'!$B$8:$B$1006))</f>
        <v>0</v>
      </c>
      <c r="C1235" s="72">
        <f>INDEX('5. Registrere Transaksjoner'!$R$8:$R$1006,MATCH('Underlag HB'!A1235,'5. Registrere Transaksjoner'!$B$8:$B$1006))</f>
        <v>0</v>
      </c>
      <c r="D1235" s="307">
        <f>INDEX('5. Registrere Transaksjoner'!$D$8:$D$1006,MATCH('Underlag HB'!A1235,'5. Registrere Transaksjoner'!$B$8:$B$1006))</f>
        <v>0</v>
      </c>
      <c r="E1235" s="72" t="str">
        <f>IFERROR(INDEX(Kontoplan!$E$6:$E$1048576,MATCH(B1235,Kontoplan!$D$6:$D$125,0)),"")</f>
        <v/>
      </c>
      <c r="F1235" s="308">
        <f>INDEX('5. Registrere Transaksjoner'!$E$8:$E$1006,MATCH('Underlag HB'!A1235,'5. Registrere Transaksjoner'!$B$8:$B$1006,0))</f>
        <v>0</v>
      </c>
      <c r="G1235" s="72">
        <f>INDEX('5. Registrere Transaksjoner'!$F$8:$F$1006,MATCH('Underlag HB'!A1235,'5. Registrere Transaksjoner'!$B$8:$B$1006,0))</f>
        <v>0</v>
      </c>
      <c r="H1235" s="309" t="str">
        <f t="shared" si="19"/>
        <v/>
      </c>
      <c r="I1235" s="310">
        <f>INDEX('5. Registrere Transaksjoner'!$H$8:$H$1006,MATCH('Underlag HB'!A1235,'5. Registrere Transaksjoner'!$B$8:$B$1006,0))</f>
        <v>0</v>
      </c>
      <c r="J1235" s="72"/>
      <c r="K1235" s="72"/>
    </row>
    <row r="1236" spans="1:11" x14ac:dyDescent="0.25">
      <c r="A1236" s="116">
        <f>'5. Registrere Transaksjoner'!B243</f>
        <v>236</v>
      </c>
      <c r="B1236" s="72">
        <f>INDEX('5. Registrere Transaksjoner'!$K$8:$K$1006,MATCH('Underlag HB'!A1236,'5. Registrere Transaksjoner'!$B$8:$B$1006))</f>
        <v>0</v>
      </c>
      <c r="C1236" s="72">
        <f>INDEX('5. Registrere Transaksjoner'!$R$8:$R$1006,MATCH('Underlag HB'!A1236,'5. Registrere Transaksjoner'!$B$8:$B$1006))</f>
        <v>0</v>
      </c>
      <c r="D1236" s="307">
        <f>INDEX('5. Registrere Transaksjoner'!$D$8:$D$1006,MATCH('Underlag HB'!A1236,'5. Registrere Transaksjoner'!$B$8:$B$1006))</f>
        <v>0</v>
      </c>
      <c r="E1236" s="72" t="str">
        <f>IFERROR(INDEX(Kontoplan!$E$6:$E$1048576,MATCH(B1236,Kontoplan!$D$6:$D$125,0)),"")</f>
        <v/>
      </c>
      <c r="F1236" s="308">
        <f>INDEX('5. Registrere Transaksjoner'!$E$8:$E$1006,MATCH('Underlag HB'!A1236,'5. Registrere Transaksjoner'!$B$8:$B$1006,0))</f>
        <v>0</v>
      </c>
      <c r="G1236" s="72">
        <f>INDEX('5. Registrere Transaksjoner'!$F$8:$F$1006,MATCH('Underlag HB'!A1236,'5. Registrere Transaksjoner'!$B$8:$B$1006,0))</f>
        <v>0</v>
      </c>
      <c r="H1236" s="309" t="str">
        <f t="shared" si="19"/>
        <v/>
      </c>
      <c r="I1236" s="310">
        <f>INDEX('5. Registrere Transaksjoner'!$H$8:$H$1006,MATCH('Underlag HB'!A1236,'5. Registrere Transaksjoner'!$B$8:$B$1006,0))</f>
        <v>0</v>
      </c>
      <c r="J1236" s="72"/>
      <c r="K1236" s="72"/>
    </row>
    <row r="1237" spans="1:11" x14ac:dyDescent="0.25">
      <c r="A1237" s="116">
        <f>'5. Registrere Transaksjoner'!B244</f>
        <v>237</v>
      </c>
      <c r="B1237" s="72">
        <f>INDEX('5. Registrere Transaksjoner'!$K$8:$K$1006,MATCH('Underlag HB'!A1237,'5. Registrere Transaksjoner'!$B$8:$B$1006))</f>
        <v>0</v>
      </c>
      <c r="C1237" s="72">
        <f>INDEX('5. Registrere Transaksjoner'!$R$8:$R$1006,MATCH('Underlag HB'!A1237,'5. Registrere Transaksjoner'!$B$8:$B$1006))</f>
        <v>0</v>
      </c>
      <c r="D1237" s="307">
        <f>INDEX('5. Registrere Transaksjoner'!$D$8:$D$1006,MATCH('Underlag HB'!A1237,'5. Registrere Transaksjoner'!$B$8:$B$1006))</f>
        <v>0</v>
      </c>
      <c r="E1237" s="72" t="str">
        <f>IFERROR(INDEX(Kontoplan!$E$6:$E$1048576,MATCH(B1237,Kontoplan!$D$6:$D$125,0)),"")</f>
        <v/>
      </c>
      <c r="F1237" s="308">
        <f>INDEX('5. Registrere Transaksjoner'!$E$8:$E$1006,MATCH('Underlag HB'!A1237,'5. Registrere Transaksjoner'!$B$8:$B$1006,0))</f>
        <v>0</v>
      </c>
      <c r="G1237" s="72">
        <f>INDEX('5. Registrere Transaksjoner'!$F$8:$F$1006,MATCH('Underlag HB'!A1237,'5. Registrere Transaksjoner'!$B$8:$B$1006,0))</f>
        <v>0</v>
      </c>
      <c r="H1237" s="309" t="str">
        <f t="shared" si="19"/>
        <v/>
      </c>
      <c r="I1237" s="310">
        <f>INDEX('5. Registrere Transaksjoner'!$H$8:$H$1006,MATCH('Underlag HB'!A1237,'5. Registrere Transaksjoner'!$B$8:$B$1006,0))</f>
        <v>0</v>
      </c>
      <c r="J1237" s="72"/>
      <c r="K1237" s="72"/>
    </row>
    <row r="1238" spans="1:11" x14ac:dyDescent="0.25">
      <c r="A1238" s="116">
        <f>'5. Registrere Transaksjoner'!B245</f>
        <v>238</v>
      </c>
      <c r="B1238" s="72">
        <f>INDEX('5. Registrere Transaksjoner'!$K$8:$K$1006,MATCH('Underlag HB'!A1238,'5. Registrere Transaksjoner'!$B$8:$B$1006))</f>
        <v>0</v>
      </c>
      <c r="C1238" s="72">
        <f>INDEX('5. Registrere Transaksjoner'!$R$8:$R$1006,MATCH('Underlag HB'!A1238,'5. Registrere Transaksjoner'!$B$8:$B$1006))</f>
        <v>0</v>
      </c>
      <c r="D1238" s="307">
        <f>INDEX('5. Registrere Transaksjoner'!$D$8:$D$1006,MATCH('Underlag HB'!A1238,'5. Registrere Transaksjoner'!$B$8:$B$1006))</f>
        <v>0</v>
      </c>
      <c r="E1238" s="72" t="str">
        <f>IFERROR(INDEX(Kontoplan!$E$6:$E$1048576,MATCH(B1238,Kontoplan!$D$6:$D$125,0)),"")</f>
        <v/>
      </c>
      <c r="F1238" s="308">
        <f>INDEX('5. Registrere Transaksjoner'!$E$8:$E$1006,MATCH('Underlag HB'!A1238,'5. Registrere Transaksjoner'!$B$8:$B$1006,0))</f>
        <v>0</v>
      </c>
      <c r="G1238" s="72">
        <f>INDEX('5. Registrere Transaksjoner'!$F$8:$F$1006,MATCH('Underlag HB'!A1238,'5. Registrere Transaksjoner'!$B$8:$B$1006,0))</f>
        <v>0</v>
      </c>
      <c r="H1238" s="309" t="str">
        <f t="shared" si="19"/>
        <v/>
      </c>
      <c r="I1238" s="310">
        <f>INDEX('5. Registrere Transaksjoner'!$H$8:$H$1006,MATCH('Underlag HB'!A1238,'5. Registrere Transaksjoner'!$B$8:$B$1006,0))</f>
        <v>0</v>
      </c>
      <c r="J1238" s="72"/>
      <c r="K1238" s="72"/>
    </row>
    <row r="1239" spans="1:11" x14ac:dyDescent="0.25">
      <c r="A1239" s="116">
        <f>'5. Registrere Transaksjoner'!B246</f>
        <v>239</v>
      </c>
      <c r="B1239" s="72">
        <f>INDEX('5. Registrere Transaksjoner'!$K$8:$K$1006,MATCH('Underlag HB'!A1239,'5. Registrere Transaksjoner'!$B$8:$B$1006))</f>
        <v>0</v>
      </c>
      <c r="C1239" s="72">
        <f>INDEX('5. Registrere Transaksjoner'!$R$8:$R$1006,MATCH('Underlag HB'!A1239,'5. Registrere Transaksjoner'!$B$8:$B$1006))</f>
        <v>0</v>
      </c>
      <c r="D1239" s="307">
        <f>INDEX('5. Registrere Transaksjoner'!$D$8:$D$1006,MATCH('Underlag HB'!A1239,'5. Registrere Transaksjoner'!$B$8:$B$1006))</f>
        <v>0</v>
      </c>
      <c r="E1239" s="72" t="str">
        <f>IFERROR(INDEX(Kontoplan!$E$6:$E$1048576,MATCH(B1239,Kontoplan!$D$6:$D$125,0)),"")</f>
        <v/>
      </c>
      <c r="F1239" s="308">
        <f>INDEX('5. Registrere Transaksjoner'!$E$8:$E$1006,MATCH('Underlag HB'!A1239,'5. Registrere Transaksjoner'!$B$8:$B$1006,0))</f>
        <v>0</v>
      </c>
      <c r="G1239" s="72">
        <f>INDEX('5. Registrere Transaksjoner'!$F$8:$F$1006,MATCH('Underlag HB'!A1239,'5. Registrere Transaksjoner'!$B$8:$B$1006,0))</f>
        <v>0</v>
      </c>
      <c r="H1239" s="309" t="str">
        <f t="shared" si="19"/>
        <v/>
      </c>
      <c r="I1239" s="310">
        <f>INDEX('5. Registrere Transaksjoner'!$H$8:$H$1006,MATCH('Underlag HB'!A1239,'5. Registrere Transaksjoner'!$B$8:$B$1006,0))</f>
        <v>0</v>
      </c>
      <c r="J1239" s="72"/>
      <c r="K1239" s="72"/>
    </row>
    <row r="1240" spans="1:11" x14ac:dyDescent="0.25">
      <c r="A1240" s="116">
        <f>'5. Registrere Transaksjoner'!B247</f>
        <v>240</v>
      </c>
      <c r="B1240" s="72">
        <f>INDEX('5. Registrere Transaksjoner'!$K$8:$K$1006,MATCH('Underlag HB'!A1240,'5. Registrere Transaksjoner'!$B$8:$B$1006))</f>
        <v>0</v>
      </c>
      <c r="C1240" s="72">
        <f>INDEX('5. Registrere Transaksjoner'!$R$8:$R$1006,MATCH('Underlag HB'!A1240,'5. Registrere Transaksjoner'!$B$8:$B$1006))</f>
        <v>0</v>
      </c>
      <c r="D1240" s="307">
        <f>INDEX('5. Registrere Transaksjoner'!$D$8:$D$1006,MATCH('Underlag HB'!A1240,'5. Registrere Transaksjoner'!$B$8:$B$1006))</f>
        <v>0</v>
      </c>
      <c r="E1240" s="72" t="str">
        <f>IFERROR(INDEX(Kontoplan!$E$6:$E$1048576,MATCH(B1240,Kontoplan!$D$6:$D$125,0)),"")</f>
        <v/>
      </c>
      <c r="F1240" s="308">
        <f>INDEX('5. Registrere Transaksjoner'!$E$8:$E$1006,MATCH('Underlag HB'!A1240,'5. Registrere Transaksjoner'!$B$8:$B$1006,0))</f>
        <v>0</v>
      </c>
      <c r="G1240" s="72">
        <f>INDEX('5. Registrere Transaksjoner'!$F$8:$F$1006,MATCH('Underlag HB'!A1240,'5. Registrere Transaksjoner'!$B$8:$B$1006,0))</f>
        <v>0</v>
      </c>
      <c r="H1240" s="309" t="str">
        <f t="shared" si="19"/>
        <v/>
      </c>
      <c r="I1240" s="310">
        <f>INDEX('5. Registrere Transaksjoner'!$H$8:$H$1006,MATCH('Underlag HB'!A1240,'5. Registrere Transaksjoner'!$B$8:$B$1006,0))</f>
        <v>0</v>
      </c>
      <c r="J1240" s="72"/>
      <c r="K1240" s="72"/>
    </row>
    <row r="1241" spans="1:11" x14ac:dyDescent="0.25">
      <c r="A1241" s="116">
        <f>'5. Registrere Transaksjoner'!B248</f>
        <v>241</v>
      </c>
      <c r="B1241" s="72">
        <f>INDEX('5. Registrere Transaksjoner'!$K$8:$K$1006,MATCH('Underlag HB'!A1241,'5. Registrere Transaksjoner'!$B$8:$B$1006))</f>
        <v>0</v>
      </c>
      <c r="C1241" s="72">
        <f>INDEX('5. Registrere Transaksjoner'!$R$8:$R$1006,MATCH('Underlag HB'!A1241,'5. Registrere Transaksjoner'!$B$8:$B$1006))</f>
        <v>0</v>
      </c>
      <c r="D1241" s="307">
        <f>INDEX('5. Registrere Transaksjoner'!$D$8:$D$1006,MATCH('Underlag HB'!A1241,'5. Registrere Transaksjoner'!$B$8:$B$1006))</f>
        <v>0</v>
      </c>
      <c r="E1241" s="72" t="str">
        <f>IFERROR(INDEX(Kontoplan!$E$6:$E$1048576,MATCH(B1241,Kontoplan!$D$6:$D$125,0)),"")</f>
        <v/>
      </c>
      <c r="F1241" s="308">
        <f>INDEX('5. Registrere Transaksjoner'!$E$8:$E$1006,MATCH('Underlag HB'!A1241,'5. Registrere Transaksjoner'!$B$8:$B$1006,0))</f>
        <v>0</v>
      </c>
      <c r="G1241" s="72">
        <f>INDEX('5. Registrere Transaksjoner'!$F$8:$F$1006,MATCH('Underlag HB'!A1241,'5. Registrere Transaksjoner'!$B$8:$B$1006,0))</f>
        <v>0</v>
      </c>
      <c r="H1241" s="309" t="str">
        <f t="shared" si="19"/>
        <v/>
      </c>
      <c r="I1241" s="310">
        <f>INDEX('5. Registrere Transaksjoner'!$H$8:$H$1006,MATCH('Underlag HB'!A1241,'5. Registrere Transaksjoner'!$B$8:$B$1006,0))</f>
        <v>0</v>
      </c>
      <c r="J1241" s="72"/>
      <c r="K1241" s="72"/>
    </row>
    <row r="1242" spans="1:11" x14ac:dyDescent="0.25">
      <c r="A1242" s="116">
        <f>'5. Registrere Transaksjoner'!B249</f>
        <v>242</v>
      </c>
      <c r="B1242" s="72">
        <f>INDEX('5. Registrere Transaksjoner'!$K$8:$K$1006,MATCH('Underlag HB'!A1242,'5. Registrere Transaksjoner'!$B$8:$B$1006))</f>
        <v>0</v>
      </c>
      <c r="C1242" s="72">
        <f>INDEX('5. Registrere Transaksjoner'!$R$8:$R$1006,MATCH('Underlag HB'!A1242,'5. Registrere Transaksjoner'!$B$8:$B$1006))</f>
        <v>0</v>
      </c>
      <c r="D1242" s="307">
        <f>INDEX('5. Registrere Transaksjoner'!$D$8:$D$1006,MATCH('Underlag HB'!A1242,'5. Registrere Transaksjoner'!$B$8:$B$1006))</f>
        <v>0</v>
      </c>
      <c r="E1242" s="72" t="str">
        <f>IFERROR(INDEX(Kontoplan!$E$6:$E$1048576,MATCH(B1242,Kontoplan!$D$6:$D$125,0)),"")</f>
        <v/>
      </c>
      <c r="F1242" s="308">
        <f>INDEX('5. Registrere Transaksjoner'!$E$8:$E$1006,MATCH('Underlag HB'!A1242,'5. Registrere Transaksjoner'!$B$8:$B$1006,0))</f>
        <v>0</v>
      </c>
      <c r="G1242" s="72">
        <f>INDEX('5. Registrere Transaksjoner'!$F$8:$F$1006,MATCH('Underlag HB'!A1242,'5. Registrere Transaksjoner'!$B$8:$B$1006,0))</f>
        <v>0</v>
      </c>
      <c r="H1242" s="309" t="str">
        <f t="shared" si="19"/>
        <v/>
      </c>
      <c r="I1242" s="310">
        <f>INDEX('5. Registrere Transaksjoner'!$H$8:$H$1006,MATCH('Underlag HB'!A1242,'5. Registrere Transaksjoner'!$B$8:$B$1006,0))</f>
        <v>0</v>
      </c>
      <c r="J1242" s="72"/>
      <c r="K1242" s="72"/>
    </row>
    <row r="1243" spans="1:11" x14ac:dyDescent="0.25">
      <c r="A1243" s="116">
        <f>'5. Registrere Transaksjoner'!B250</f>
        <v>243</v>
      </c>
      <c r="B1243" s="72">
        <f>INDEX('5. Registrere Transaksjoner'!$K$8:$K$1006,MATCH('Underlag HB'!A1243,'5. Registrere Transaksjoner'!$B$8:$B$1006))</f>
        <v>0</v>
      </c>
      <c r="C1243" s="72">
        <f>INDEX('5. Registrere Transaksjoner'!$R$8:$R$1006,MATCH('Underlag HB'!A1243,'5. Registrere Transaksjoner'!$B$8:$B$1006))</f>
        <v>0</v>
      </c>
      <c r="D1243" s="307">
        <f>INDEX('5. Registrere Transaksjoner'!$D$8:$D$1006,MATCH('Underlag HB'!A1243,'5. Registrere Transaksjoner'!$B$8:$B$1006))</f>
        <v>0</v>
      </c>
      <c r="E1243" s="72" t="str">
        <f>IFERROR(INDEX(Kontoplan!$E$6:$E$1048576,MATCH(B1243,Kontoplan!$D$6:$D$125,0)),"")</f>
        <v/>
      </c>
      <c r="F1243" s="308">
        <f>INDEX('5. Registrere Transaksjoner'!$E$8:$E$1006,MATCH('Underlag HB'!A1243,'5. Registrere Transaksjoner'!$B$8:$B$1006,0))</f>
        <v>0</v>
      </c>
      <c r="G1243" s="72">
        <f>INDEX('5. Registrere Transaksjoner'!$F$8:$F$1006,MATCH('Underlag HB'!A1243,'5. Registrere Transaksjoner'!$B$8:$B$1006,0))</f>
        <v>0</v>
      </c>
      <c r="H1243" s="309" t="str">
        <f t="shared" si="19"/>
        <v/>
      </c>
      <c r="I1243" s="310">
        <f>INDEX('5. Registrere Transaksjoner'!$H$8:$H$1006,MATCH('Underlag HB'!A1243,'5. Registrere Transaksjoner'!$B$8:$B$1006,0))</f>
        <v>0</v>
      </c>
      <c r="J1243" s="72"/>
      <c r="K1243" s="72"/>
    </row>
    <row r="1244" spans="1:11" x14ac:dyDescent="0.25">
      <c r="A1244" s="116">
        <f>'5. Registrere Transaksjoner'!B251</f>
        <v>244</v>
      </c>
      <c r="B1244" s="72">
        <f>INDEX('5. Registrere Transaksjoner'!$K$8:$K$1006,MATCH('Underlag HB'!A1244,'5. Registrere Transaksjoner'!$B$8:$B$1006))</f>
        <v>0</v>
      </c>
      <c r="C1244" s="72">
        <f>INDEX('5. Registrere Transaksjoner'!$R$8:$R$1006,MATCH('Underlag HB'!A1244,'5. Registrere Transaksjoner'!$B$8:$B$1006))</f>
        <v>0</v>
      </c>
      <c r="D1244" s="307">
        <f>INDEX('5. Registrere Transaksjoner'!$D$8:$D$1006,MATCH('Underlag HB'!A1244,'5. Registrere Transaksjoner'!$B$8:$B$1006))</f>
        <v>0</v>
      </c>
      <c r="E1244" s="72" t="str">
        <f>IFERROR(INDEX(Kontoplan!$E$6:$E$1048576,MATCH(B1244,Kontoplan!$D$6:$D$125,0)),"")</f>
        <v/>
      </c>
      <c r="F1244" s="308">
        <f>INDEX('5. Registrere Transaksjoner'!$E$8:$E$1006,MATCH('Underlag HB'!A1244,'5. Registrere Transaksjoner'!$B$8:$B$1006,0))</f>
        <v>0</v>
      </c>
      <c r="G1244" s="72">
        <f>INDEX('5. Registrere Transaksjoner'!$F$8:$F$1006,MATCH('Underlag HB'!A1244,'5. Registrere Transaksjoner'!$B$8:$B$1006,0))</f>
        <v>0</v>
      </c>
      <c r="H1244" s="309" t="str">
        <f t="shared" si="19"/>
        <v/>
      </c>
      <c r="I1244" s="310">
        <f>INDEX('5. Registrere Transaksjoner'!$H$8:$H$1006,MATCH('Underlag HB'!A1244,'5. Registrere Transaksjoner'!$B$8:$B$1006,0))</f>
        <v>0</v>
      </c>
      <c r="J1244" s="72"/>
      <c r="K1244" s="72"/>
    </row>
    <row r="1245" spans="1:11" x14ac:dyDescent="0.25">
      <c r="A1245" s="116">
        <f>'5. Registrere Transaksjoner'!B252</f>
        <v>245</v>
      </c>
      <c r="B1245" s="72">
        <f>INDEX('5. Registrere Transaksjoner'!$K$8:$K$1006,MATCH('Underlag HB'!A1245,'5. Registrere Transaksjoner'!$B$8:$B$1006))</f>
        <v>0</v>
      </c>
      <c r="C1245" s="72">
        <f>INDEX('5. Registrere Transaksjoner'!$R$8:$R$1006,MATCH('Underlag HB'!A1245,'5. Registrere Transaksjoner'!$B$8:$B$1006))</f>
        <v>0</v>
      </c>
      <c r="D1245" s="307">
        <f>INDEX('5. Registrere Transaksjoner'!$D$8:$D$1006,MATCH('Underlag HB'!A1245,'5. Registrere Transaksjoner'!$B$8:$B$1006))</f>
        <v>0</v>
      </c>
      <c r="E1245" s="72" t="str">
        <f>IFERROR(INDEX(Kontoplan!$E$6:$E$1048576,MATCH(B1245,Kontoplan!$D$6:$D$125,0)),"")</f>
        <v/>
      </c>
      <c r="F1245" s="308">
        <f>INDEX('5. Registrere Transaksjoner'!$E$8:$E$1006,MATCH('Underlag HB'!A1245,'5. Registrere Transaksjoner'!$B$8:$B$1006,0))</f>
        <v>0</v>
      </c>
      <c r="G1245" s="72">
        <f>INDEX('5. Registrere Transaksjoner'!$F$8:$F$1006,MATCH('Underlag HB'!A1245,'5. Registrere Transaksjoner'!$B$8:$B$1006,0))</f>
        <v>0</v>
      </c>
      <c r="H1245" s="309" t="str">
        <f t="shared" si="19"/>
        <v/>
      </c>
      <c r="I1245" s="310">
        <f>INDEX('5. Registrere Transaksjoner'!$H$8:$H$1006,MATCH('Underlag HB'!A1245,'5. Registrere Transaksjoner'!$B$8:$B$1006,0))</f>
        <v>0</v>
      </c>
      <c r="J1245" s="72"/>
      <c r="K1245" s="72"/>
    </row>
    <row r="1246" spans="1:11" x14ac:dyDescent="0.25">
      <c r="A1246" s="116">
        <f>'5. Registrere Transaksjoner'!B253</f>
        <v>246</v>
      </c>
      <c r="B1246" s="72">
        <f>INDEX('5. Registrere Transaksjoner'!$K$8:$K$1006,MATCH('Underlag HB'!A1246,'5. Registrere Transaksjoner'!$B$8:$B$1006))</f>
        <v>0</v>
      </c>
      <c r="C1246" s="72">
        <f>INDEX('5. Registrere Transaksjoner'!$R$8:$R$1006,MATCH('Underlag HB'!A1246,'5. Registrere Transaksjoner'!$B$8:$B$1006))</f>
        <v>0</v>
      </c>
      <c r="D1246" s="307">
        <f>INDEX('5. Registrere Transaksjoner'!$D$8:$D$1006,MATCH('Underlag HB'!A1246,'5. Registrere Transaksjoner'!$B$8:$B$1006))</f>
        <v>0</v>
      </c>
      <c r="E1246" s="72" t="str">
        <f>IFERROR(INDEX(Kontoplan!$E$6:$E$1048576,MATCH(B1246,Kontoplan!$D$6:$D$125,0)),"")</f>
        <v/>
      </c>
      <c r="F1246" s="308">
        <f>INDEX('5. Registrere Transaksjoner'!$E$8:$E$1006,MATCH('Underlag HB'!A1246,'5. Registrere Transaksjoner'!$B$8:$B$1006,0))</f>
        <v>0</v>
      </c>
      <c r="G1246" s="72">
        <f>INDEX('5. Registrere Transaksjoner'!$F$8:$F$1006,MATCH('Underlag HB'!A1246,'5. Registrere Transaksjoner'!$B$8:$B$1006,0))</f>
        <v>0</v>
      </c>
      <c r="H1246" s="309" t="str">
        <f t="shared" si="19"/>
        <v/>
      </c>
      <c r="I1246" s="310">
        <f>INDEX('5. Registrere Transaksjoner'!$H$8:$H$1006,MATCH('Underlag HB'!A1246,'5. Registrere Transaksjoner'!$B$8:$B$1006,0))</f>
        <v>0</v>
      </c>
      <c r="J1246" s="72"/>
      <c r="K1246" s="72"/>
    </row>
    <row r="1247" spans="1:11" x14ac:dyDescent="0.25">
      <c r="A1247" s="116">
        <f>'5. Registrere Transaksjoner'!B254</f>
        <v>247</v>
      </c>
      <c r="B1247" s="72">
        <f>INDEX('5. Registrere Transaksjoner'!$K$8:$K$1006,MATCH('Underlag HB'!A1247,'5. Registrere Transaksjoner'!$B$8:$B$1006))</f>
        <v>0</v>
      </c>
      <c r="C1247" s="72">
        <f>INDEX('5. Registrere Transaksjoner'!$R$8:$R$1006,MATCH('Underlag HB'!A1247,'5. Registrere Transaksjoner'!$B$8:$B$1006))</f>
        <v>0</v>
      </c>
      <c r="D1247" s="307">
        <f>INDEX('5. Registrere Transaksjoner'!$D$8:$D$1006,MATCH('Underlag HB'!A1247,'5. Registrere Transaksjoner'!$B$8:$B$1006))</f>
        <v>0</v>
      </c>
      <c r="E1247" s="72" t="str">
        <f>IFERROR(INDEX(Kontoplan!$E$6:$E$1048576,MATCH(B1247,Kontoplan!$D$6:$D$125,0)),"")</f>
        <v/>
      </c>
      <c r="F1247" s="308">
        <f>INDEX('5. Registrere Transaksjoner'!$E$8:$E$1006,MATCH('Underlag HB'!A1247,'5. Registrere Transaksjoner'!$B$8:$B$1006,0))</f>
        <v>0</v>
      </c>
      <c r="G1247" s="72">
        <f>INDEX('5. Registrere Transaksjoner'!$F$8:$F$1006,MATCH('Underlag HB'!A1247,'5. Registrere Transaksjoner'!$B$8:$B$1006,0))</f>
        <v>0</v>
      </c>
      <c r="H1247" s="309" t="str">
        <f t="shared" si="19"/>
        <v/>
      </c>
      <c r="I1247" s="310">
        <f>INDEX('5. Registrere Transaksjoner'!$H$8:$H$1006,MATCH('Underlag HB'!A1247,'5. Registrere Transaksjoner'!$B$8:$B$1006,0))</f>
        <v>0</v>
      </c>
      <c r="J1247" s="72"/>
      <c r="K1247" s="72"/>
    </row>
    <row r="1248" spans="1:11" x14ac:dyDescent="0.25">
      <c r="A1248" s="116">
        <f>'5. Registrere Transaksjoner'!B255</f>
        <v>248</v>
      </c>
      <c r="B1248" s="72">
        <f>INDEX('5. Registrere Transaksjoner'!$K$8:$K$1006,MATCH('Underlag HB'!A1248,'5. Registrere Transaksjoner'!$B$8:$B$1006))</f>
        <v>0</v>
      </c>
      <c r="C1248" s="72">
        <f>INDEX('5. Registrere Transaksjoner'!$R$8:$R$1006,MATCH('Underlag HB'!A1248,'5. Registrere Transaksjoner'!$B$8:$B$1006))</f>
        <v>0</v>
      </c>
      <c r="D1248" s="307">
        <f>INDEX('5. Registrere Transaksjoner'!$D$8:$D$1006,MATCH('Underlag HB'!A1248,'5. Registrere Transaksjoner'!$B$8:$B$1006))</f>
        <v>0</v>
      </c>
      <c r="E1248" s="72" t="str">
        <f>IFERROR(INDEX(Kontoplan!$E$6:$E$1048576,MATCH(B1248,Kontoplan!$D$6:$D$125,0)),"")</f>
        <v/>
      </c>
      <c r="F1248" s="308">
        <f>INDEX('5. Registrere Transaksjoner'!$E$8:$E$1006,MATCH('Underlag HB'!A1248,'5. Registrere Transaksjoner'!$B$8:$B$1006,0))</f>
        <v>0</v>
      </c>
      <c r="G1248" s="72">
        <f>INDEX('5. Registrere Transaksjoner'!$F$8:$F$1006,MATCH('Underlag HB'!A1248,'5. Registrere Transaksjoner'!$B$8:$B$1006,0))</f>
        <v>0</v>
      </c>
      <c r="H1248" s="309" t="str">
        <f t="shared" si="19"/>
        <v/>
      </c>
      <c r="I1248" s="310">
        <f>INDEX('5. Registrere Transaksjoner'!$H$8:$H$1006,MATCH('Underlag HB'!A1248,'5. Registrere Transaksjoner'!$B$8:$B$1006,0))</f>
        <v>0</v>
      </c>
      <c r="J1248" s="72"/>
      <c r="K1248" s="72"/>
    </row>
    <row r="1249" spans="1:11" x14ac:dyDescent="0.25">
      <c r="A1249" s="116">
        <f>'5. Registrere Transaksjoner'!B256</f>
        <v>249</v>
      </c>
      <c r="B1249" s="72">
        <f>INDEX('5. Registrere Transaksjoner'!$K$8:$K$1006,MATCH('Underlag HB'!A1249,'5. Registrere Transaksjoner'!$B$8:$B$1006))</f>
        <v>0</v>
      </c>
      <c r="C1249" s="72">
        <f>INDEX('5. Registrere Transaksjoner'!$R$8:$R$1006,MATCH('Underlag HB'!A1249,'5. Registrere Transaksjoner'!$B$8:$B$1006))</f>
        <v>0</v>
      </c>
      <c r="D1249" s="307">
        <f>INDEX('5. Registrere Transaksjoner'!$D$8:$D$1006,MATCH('Underlag HB'!A1249,'5. Registrere Transaksjoner'!$B$8:$B$1006))</f>
        <v>0</v>
      </c>
      <c r="E1249" s="72" t="str">
        <f>IFERROR(INDEX(Kontoplan!$E$6:$E$1048576,MATCH(B1249,Kontoplan!$D$6:$D$125,0)),"")</f>
        <v/>
      </c>
      <c r="F1249" s="308">
        <f>INDEX('5. Registrere Transaksjoner'!$E$8:$E$1006,MATCH('Underlag HB'!A1249,'5. Registrere Transaksjoner'!$B$8:$B$1006,0))</f>
        <v>0</v>
      </c>
      <c r="G1249" s="72">
        <f>INDEX('5. Registrere Transaksjoner'!$F$8:$F$1006,MATCH('Underlag HB'!A1249,'5. Registrere Transaksjoner'!$B$8:$B$1006,0))</f>
        <v>0</v>
      </c>
      <c r="H1249" s="309" t="str">
        <f t="shared" si="19"/>
        <v/>
      </c>
      <c r="I1249" s="310">
        <f>INDEX('5. Registrere Transaksjoner'!$H$8:$H$1006,MATCH('Underlag HB'!A1249,'5. Registrere Transaksjoner'!$B$8:$B$1006,0))</f>
        <v>0</v>
      </c>
      <c r="J1249" s="72"/>
      <c r="K1249" s="72"/>
    </row>
    <row r="1250" spans="1:11" x14ac:dyDescent="0.25">
      <c r="A1250" s="116">
        <f>'5. Registrere Transaksjoner'!B257</f>
        <v>250</v>
      </c>
      <c r="B1250" s="72">
        <f>INDEX('5. Registrere Transaksjoner'!$K$8:$K$1006,MATCH('Underlag HB'!A1250,'5. Registrere Transaksjoner'!$B$8:$B$1006))</f>
        <v>0</v>
      </c>
      <c r="C1250" s="72">
        <f>INDEX('5. Registrere Transaksjoner'!$R$8:$R$1006,MATCH('Underlag HB'!A1250,'5. Registrere Transaksjoner'!$B$8:$B$1006))</f>
        <v>0</v>
      </c>
      <c r="D1250" s="307">
        <f>INDEX('5. Registrere Transaksjoner'!$D$8:$D$1006,MATCH('Underlag HB'!A1250,'5. Registrere Transaksjoner'!$B$8:$B$1006))</f>
        <v>0</v>
      </c>
      <c r="E1250" s="72" t="str">
        <f>IFERROR(INDEX(Kontoplan!$E$6:$E$1048576,MATCH(B1250,Kontoplan!$D$6:$D$125,0)),"")</f>
        <v/>
      </c>
      <c r="F1250" s="308">
        <f>INDEX('5. Registrere Transaksjoner'!$E$8:$E$1006,MATCH('Underlag HB'!A1250,'5. Registrere Transaksjoner'!$B$8:$B$1006,0))</f>
        <v>0</v>
      </c>
      <c r="G1250" s="72">
        <f>INDEX('5. Registrere Transaksjoner'!$F$8:$F$1006,MATCH('Underlag HB'!A1250,'5. Registrere Transaksjoner'!$B$8:$B$1006,0))</f>
        <v>0</v>
      </c>
      <c r="H1250" s="309" t="str">
        <f t="shared" si="19"/>
        <v/>
      </c>
      <c r="I1250" s="310">
        <f>INDEX('5. Registrere Transaksjoner'!$H$8:$H$1006,MATCH('Underlag HB'!A1250,'5. Registrere Transaksjoner'!$B$8:$B$1006,0))</f>
        <v>0</v>
      </c>
      <c r="J1250" s="72"/>
      <c r="K1250" s="72"/>
    </row>
    <row r="1251" spans="1:11" x14ac:dyDescent="0.25">
      <c r="A1251" s="116">
        <f>'5. Registrere Transaksjoner'!B258</f>
        <v>251</v>
      </c>
      <c r="B1251" s="72">
        <f>INDEX('5. Registrere Transaksjoner'!$K$8:$K$1006,MATCH('Underlag HB'!A1251,'5. Registrere Transaksjoner'!$B$8:$B$1006))</f>
        <v>0</v>
      </c>
      <c r="C1251" s="72">
        <f>INDEX('5. Registrere Transaksjoner'!$R$8:$R$1006,MATCH('Underlag HB'!A1251,'5. Registrere Transaksjoner'!$B$8:$B$1006))</f>
        <v>0</v>
      </c>
      <c r="D1251" s="307">
        <f>INDEX('5. Registrere Transaksjoner'!$D$8:$D$1006,MATCH('Underlag HB'!A1251,'5. Registrere Transaksjoner'!$B$8:$B$1006))</f>
        <v>0</v>
      </c>
      <c r="E1251" s="72" t="str">
        <f>IFERROR(INDEX(Kontoplan!$E$6:$E$1048576,MATCH(B1251,Kontoplan!$D$6:$D$125,0)),"")</f>
        <v/>
      </c>
      <c r="F1251" s="308">
        <f>INDEX('5. Registrere Transaksjoner'!$E$8:$E$1006,MATCH('Underlag HB'!A1251,'5. Registrere Transaksjoner'!$B$8:$B$1006,0))</f>
        <v>0</v>
      </c>
      <c r="G1251" s="72">
        <f>INDEX('5. Registrere Transaksjoner'!$F$8:$F$1006,MATCH('Underlag HB'!A1251,'5. Registrere Transaksjoner'!$B$8:$B$1006,0))</f>
        <v>0</v>
      </c>
      <c r="H1251" s="309" t="str">
        <f t="shared" si="19"/>
        <v/>
      </c>
      <c r="I1251" s="310">
        <f>INDEX('5. Registrere Transaksjoner'!$H$8:$H$1006,MATCH('Underlag HB'!A1251,'5. Registrere Transaksjoner'!$B$8:$B$1006,0))</f>
        <v>0</v>
      </c>
      <c r="J1251" s="72"/>
      <c r="K1251" s="72"/>
    </row>
    <row r="1252" spans="1:11" x14ac:dyDescent="0.25">
      <c r="A1252" s="116">
        <f>'5. Registrere Transaksjoner'!B259</f>
        <v>252</v>
      </c>
      <c r="B1252" s="72">
        <f>INDEX('5. Registrere Transaksjoner'!$K$8:$K$1006,MATCH('Underlag HB'!A1252,'5. Registrere Transaksjoner'!$B$8:$B$1006))</f>
        <v>0</v>
      </c>
      <c r="C1252" s="72">
        <f>INDEX('5. Registrere Transaksjoner'!$R$8:$R$1006,MATCH('Underlag HB'!A1252,'5. Registrere Transaksjoner'!$B$8:$B$1006))</f>
        <v>0</v>
      </c>
      <c r="D1252" s="307">
        <f>INDEX('5. Registrere Transaksjoner'!$D$8:$D$1006,MATCH('Underlag HB'!A1252,'5. Registrere Transaksjoner'!$B$8:$B$1006))</f>
        <v>0</v>
      </c>
      <c r="E1252" s="72" t="str">
        <f>IFERROR(INDEX(Kontoplan!$E$6:$E$1048576,MATCH(B1252,Kontoplan!$D$6:$D$125,0)),"")</f>
        <v/>
      </c>
      <c r="F1252" s="308">
        <f>INDEX('5. Registrere Transaksjoner'!$E$8:$E$1006,MATCH('Underlag HB'!A1252,'5. Registrere Transaksjoner'!$B$8:$B$1006,0))</f>
        <v>0</v>
      </c>
      <c r="G1252" s="72">
        <f>INDEX('5. Registrere Transaksjoner'!$F$8:$F$1006,MATCH('Underlag HB'!A1252,'5. Registrere Transaksjoner'!$B$8:$B$1006,0))</f>
        <v>0</v>
      </c>
      <c r="H1252" s="309" t="str">
        <f t="shared" si="19"/>
        <v/>
      </c>
      <c r="I1252" s="310">
        <f>INDEX('5. Registrere Transaksjoner'!$H$8:$H$1006,MATCH('Underlag HB'!A1252,'5. Registrere Transaksjoner'!$B$8:$B$1006,0))</f>
        <v>0</v>
      </c>
      <c r="J1252" s="72"/>
      <c r="K1252" s="72"/>
    </row>
    <row r="1253" spans="1:11" x14ac:dyDescent="0.25">
      <c r="A1253" s="116">
        <f>'5. Registrere Transaksjoner'!B260</f>
        <v>253</v>
      </c>
      <c r="B1253" s="72">
        <f>INDEX('5. Registrere Transaksjoner'!$K$8:$K$1006,MATCH('Underlag HB'!A1253,'5. Registrere Transaksjoner'!$B$8:$B$1006))</f>
        <v>0</v>
      </c>
      <c r="C1253" s="72">
        <f>INDEX('5. Registrere Transaksjoner'!$R$8:$R$1006,MATCH('Underlag HB'!A1253,'5. Registrere Transaksjoner'!$B$8:$B$1006))</f>
        <v>0</v>
      </c>
      <c r="D1253" s="307">
        <f>INDEX('5. Registrere Transaksjoner'!$D$8:$D$1006,MATCH('Underlag HB'!A1253,'5. Registrere Transaksjoner'!$B$8:$B$1006))</f>
        <v>0</v>
      </c>
      <c r="E1253" s="72" t="str">
        <f>IFERROR(INDEX(Kontoplan!$E$6:$E$1048576,MATCH(B1253,Kontoplan!$D$6:$D$125,0)),"")</f>
        <v/>
      </c>
      <c r="F1253" s="308">
        <f>INDEX('5. Registrere Transaksjoner'!$E$8:$E$1006,MATCH('Underlag HB'!A1253,'5. Registrere Transaksjoner'!$B$8:$B$1006,0))</f>
        <v>0</v>
      </c>
      <c r="G1253" s="72">
        <f>INDEX('5. Registrere Transaksjoner'!$F$8:$F$1006,MATCH('Underlag HB'!A1253,'5. Registrere Transaksjoner'!$B$8:$B$1006,0))</f>
        <v>0</v>
      </c>
      <c r="H1253" s="309" t="str">
        <f t="shared" si="19"/>
        <v/>
      </c>
      <c r="I1253" s="310">
        <f>INDEX('5. Registrere Transaksjoner'!$H$8:$H$1006,MATCH('Underlag HB'!A1253,'5. Registrere Transaksjoner'!$B$8:$B$1006,0))</f>
        <v>0</v>
      </c>
      <c r="J1253" s="72"/>
      <c r="K1253" s="72"/>
    </row>
    <row r="1254" spans="1:11" x14ac:dyDescent="0.25">
      <c r="A1254" s="116">
        <f>'5. Registrere Transaksjoner'!B261</f>
        <v>254</v>
      </c>
      <c r="B1254" s="72">
        <f>INDEX('5. Registrere Transaksjoner'!$K$8:$K$1006,MATCH('Underlag HB'!A1254,'5. Registrere Transaksjoner'!$B$8:$B$1006))</f>
        <v>0</v>
      </c>
      <c r="C1254" s="72">
        <f>INDEX('5. Registrere Transaksjoner'!$R$8:$R$1006,MATCH('Underlag HB'!A1254,'5. Registrere Transaksjoner'!$B$8:$B$1006))</f>
        <v>0</v>
      </c>
      <c r="D1254" s="307">
        <f>INDEX('5. Registrere Transaksjoner'!$D$8:$D$1006,MATCH('Underlag HB'!A1254,'5. Registrere Transaksjoner'!$B$8:$B$1006))</f>
        <v>0</v>
      </c>
      <c r="E1254" s="72" t="str">
        <f>IFERROR(INDEX(Kontoplan!$E$6:$E$1048576,MATCH(B1254,Kontoplan!$D$6:$D$125,0)),"")</f>
        <v/>
      </c>
      <c r="F1254" s="308">
        <f>INDEX('5. Registrere Transaksjoner'!$E$8:$E$1006,MATCH('Underlag HB'!A1254,'5. Registrere Transaksjoner'!$B$8:$B$1006,0))</f>
        <v>0</v>
      </c>
      <c r="G1254" s="72">
        <f>INDEX('5. Registrere Transaksjoner'!$F$8:$F$1006,MATCH('Underlag HB'!A1254,'5. Registrere Transaksjoner'!$B$8:$B$1006,0))</f>
        <v>0</v>
      </c>
      <c r="H1254" s="309" t="str">
        <f t="shared" si="19"/>
        <v/>
      </c>
      <c r="I1254" s="310">
        <f>INDEX('5. Registrere Transaksjoner'!$H$8:$H$1006,MATCH('Underlag HB'!A1254,'5. Registrere Transaksjoner'!$B$8:$B$1006,0))</f>
        <v>0</v>
      </c>
      <c r="J1254" s="72"/>
      <c r="K1254" s="72"/>
    </row>
    <row r="1255" spans="1:11" x14ac:dyDescent="0.25">
      <c r="A1255" s="116">
        <f>'5. Registrere Transaksjoner'!B262</f>
        <v>255</v>
      </c>
      <c r="B1255" s="72">
        <f>INDEX('5. Registrere Transaksjoner'!$K$8:$K$1006,MATCH('Underlag HB'!A1255,'5. Registrere Transaksjoner'!$B$8:$B$1006))</f>
        <v>0</v>
      </c>
      <c r="C1255" s="72">
        <f>INDEX('5. Registrere Transaksjoner'!$R$8:$R$1006,MATCH('Underlag HB'!A1255,'5. Registrere Transaksjoner'!$B$8:$B$1006))</f>
        <v>0</v>
      </c>
      <c r="D1255" s="307">
        <f>INDEX('5. Registrere Transaksjoner'!$D$8:$D$1006,MATCH('Underlag HB'!A1255,'5. Registrere Transaksjoner'!$B$8:$B$1006))</f>
        <v>0</v>
      </c>
      <c r="E1255" s="72" t="str">
        <f>IFERROR(INDEX(Kontoplan!$E$6:$E$1048576,MATCH(B1255,Kontoplan!$D$6:$D$125,0)),"")</f>
        <v/>
      </c>
      <c r="F1255" s="308">
        <f>INDEX('5. Registrere Transaksjoner'!$E$8:$E$1006,MATCH('Underlag HB'!A1255,'5. Registrere Transaksjoner'!$B$8:$B$1006,0))</f>
        <v>0</v>
      </c>
      <c r="G1255" s="72">
        <f>INDEX('5. Registrere Transaksjoner'!$F$8:$F$1006,MATCH('Underlag HB'!A1255,'5. Registrere Transaksjoner'!$B$8:$B$1006,0))</f>
        <v>0</v>
      </c>
      <c r="H1255" s="309" t="str">
        <f t="shared" si="19"/>
        <v/>
      </c>
      <c r="I1255" s="310">
        <f>INDEX('5. Registrere Transaksjoner'!$H$8:$H$1006,MATCH('Underlag HB'!A1255,'5. Registrere Transaksjoner'!$B$8:$B$1006,0))</f>
        <v>0</v>
      </c>
      <c r="J1255" s="72"/>
      <c r="K1255" s="72"/>
    </row>
    <row r="1256" spans="1:11" x14ac:dyDescent="0.25">
      <c r="A1256" s="116">
        <f>'5. Registrere Transaksjoner'!B263</f>
        <v>256</v>
      </c>
      <c r="B1256" s="72">
        <f>INDEX('5. Registrere Transaksjoner'!$K$8:$K$1006,MATCH('Underlag HB'!A1256,'5. Registrere Transaksjoner'!$B$8:$B$1006))</f>
        <v>0</v>
      </c>
      <c r="C1256" s="72">
        <f>INDEX('5. Registrere Transaksjoner'!$R$8:$R$1006,MATCH('Underlag HB'!A1256,'5. Registrere Transaksjoner'!$B$8:$B$1006))</f>
        <v>0</v>
      </c>
      <c r="D1256" s="307">
        <f>INDEX('5. Registrere Transaksjoner'!$D$8:$D$1006,MATCH('Underlag HB'!A1256,'5. Registrere Transaksjoner'!$B$8:$B$1006))</f>
        <v>0</v>
      </c>
      <c r="E1256" s="72" t="str">
        <f>IFERROR(INDEX(Kontoplan!$E$6:$E$1048576,MATCH(B1256,Kontoplan!$D$6:$D$125,0)),"")</f>
        <v/>
      </c>
      <c r="F1256" s="308">
        <f>INDEX('5. Registrere Transaksjoner'!$E$8:$E$1006,MATCH('Underlag HB'!A1256,'5. Registrere Transaksjoner'!$B$8:$B$1006,0))</f>
        <v>0</v>
      </c>
      <c r="G1256" s="72">
        <f>INDEX('5. Registrere Transaksjoner'!$F$8:$F$1006,MATCH('Underlag HB'!A1256,'5. Registrere Transaksjoner'!$B$8:$B$1006,0))</f>
        <v>0</v>
      </c>
      <c r="H1256" s="309" t="str">
        <f t="shared" si="19"/>
        <v/>
      </c>
      <c r="I1256" s="310">
        <f>INDEX('5. Registrere Transaksjoner'!$H$8:$H$1006,MATCH('Underlag HB'!A1256,'5. Registrere Transaksjoner'!$B$8:$B$1006,0))</f>
        <v>0</v>
      </c>
      <c r="J1256" s="72"/>
      <c r="K1256" s="72"/>
    </row>
    <row r="1257" spans="1:11" x14ac:dyDescent="0.25">
      <c r="A1257" s="116">
        <f>'5. Registrere Transaksjoner'!B264</f>
        <v>257</v>
      </c>
      <c r="B1257" s="72">
        <f>INDEX('5. Registrere Transaksjoner'!$K$8:$K$1006,MATCH('Underlag HB'!A1257,'5. Registrere Transaksjoner'!$B$8:$B$1006))</f>
        <v>0</v>
      </c>
      <c r="C1257" s="72">
        <f>INDEX('5. Registrere Transaksjoner'!$R$8:$R$1006,MATCH('Underlag HB'!A1257,'5. Registrere Transaksjoner'!$B$8:$B$1006))</f>
        <v>0</v>
      </c>
      <c r="D1257" s="307">
        <f>INDEX('5. Registrere Transaksjoner'!$D$8:$D$1006,MATCH('Underlag HB'!A1257,'5. Registrere Transaksjoner'!$B$8:$B$1006))</f>
        <v>0</v>
      </c>
      <c r="E1257" s="72" t="str">
        <f>IFERROR(INDEX(Kontoplan!$E$6:$E$1048576,MATCH(B1257,Kontoplan!$D$6:$D$125,0)),"")</f>
        <v/>
      </c>
      <c r="F1257" s="308">
        <f>INDEX('5. Registrere Transaksjoner'!$E$8:$E$1006,MATCH('Underlag HB'!A1257,'5. Registrere Transaksjoner'!$B$8:$B$1006,0))</f>
        <v>0</v>
      </c>
      <c r="G1257" s="72">
        <f>INDEX('5. Registrere Transaksjoner'!$F$8:$F$1006,MATCH('Underlag HB'!A1257,'5. Registrere Transaksjoner'!$B$8:$B$1006,0))</f>
        <v>0</v>
      </c>
      <c r="H1257" s="309" t="str">
        <f t="shared" si="19"/>
        <v/>
      </c>
      <c r="I1257" s="310">
        <f>INDEX('5. Registrere Transaksjoner'!$H$8:$H$1006,MATCH('Underlag HB'!A1257,'5. Registrere Transaksjoner'!$B$8:$B$1006,0))</f>
        <v>0</v>
      </c>
      <c r="J1257" s="72"/>
      <c r="K1257" s="72"/>
    </row>
    <row r="1258" spans="1:11" x14ac:dyDescent="0.25">
      <c r="A1258" s="116">
        <f>'5. Registrere Transaksjoner'!B265</f>
        <v>258</v>
      </c>
      <c r="B1258" s="72">
        <f>INDEX('5. Registrere Transaksjoner'!$K$8:$K$1006,MATCH('Underlag HB'!A1258,'5. Registrere Transaksjoner'!$B$8:$B$1006))</f>
        <v>0</v>
      </c>
      <c r="C1258" s="72">
        <f>INDEX('5. Registrere Transaksjoner'!$R$8:$R$1006,MATCH('Underlag HB'!A1258,'5. Registrere Transaksjoner'!$B$8:$B$1006))</f>
        <v>0</v>
      </c>
      <c r="D1258" s="307">
        <f>INDEX('5. Registrere Transaksjoner'!$D$8:$D$1006,MATCH('Underlag HB'!A1258,'5. Registrere Transaksjoner'!$B$8:$B$1006))</f>
        <v>0</v>
      </c>
      <c r="E1258" s="72" t="str">
        <f>IFERROR(INDEX(Kontoplan!$E$6:$E$1048576,MATCH(B1258,Kontoplan!$D$6:$D$125,0)),"")</f>
        <v/>
      </c>
      <c r="F1258" s="308">
        <f>INDEX('5. Registrere Transaksjoner'!$E$8:$E$1006,MATCH('Underlag HB'!A1258,'5. Registrere Transaksjoner'!$B$8:$B$1006,0))</f>
        <v>0</v>
      </c>
      <c r="G1258" s="72">
        <f>INDEX('5. Registrere Transaksjoner'!$F$8:$F$1006,MATCH('Underlag HB'!A1258,'5. Registrere Transaksjoner'!$B$8:$B$1006,0))</f>
        <v>0</v>
      </c>
      <c r="H1258" s="309" t="str">
        <f t="shared" si="19"/>
        <v/>
      </c>
      <c r="I1258" s="310">
        <f>INDEX('5. Registrere Transaksjoner'!$H$8:$H$1006,MATCH('Underlag HB'!A1258,'5. Registrere Transaksjoner'!$B$8:$B$1006,0))</f>
        <v>0</v>
      </c>
      <c r="J1258" s="72"/>
      <c r="K1258" s="72"/>
    </row>
    <row r="1259" spans="1:11" x14ac:dyDescent="0.25">
      <c r="A1259" s="116">
        <f>'5. Registrere Transaksjoner'!B266</f>
        <v>259</v>
      </c>
      <c r="B1259" s="72">
        <f>INDEX('5. Registrere Transaksjoner'!$K$8:$K$1006,MATCH('Underlag HB'!A1259,'5. Registrere Transaksjoner'!$B$8:$B$1006))</f>
        <v>0</v>
      </c>
      <c r="C1259" s="72">
        <f>INDEX('5. Registrere Transaksjoner'!$R$8:$R$1006,MATCH('Underlag HB'!A1259,'5. Registrere Transaksjoner'!$B$8:$B$1006))</f>
        <v>0</v>
      </c>
      <c r="D1259" s="307">
        <f>INDEX('5. Registrere Transaksjoner'!$D$8:$D$1006,MATCH('Underlag HB'!A1259,'5. Registrere Transaksjoner'!$B$8:$B$1006))</f>
        <v>0</v>
      </c>
      <c r="E1259" s="72" t="str">
        <f>IFERROR(INDEX(Kontoplan!$E$6:$E$1048576,MATCH(B1259,Kontoplan!$D$6:$D$125,0)),"")</f>
        <v/>
      </c>
      <c r="F1259" s="308">
        <f>INDEX('5. Registrere Transaksjoner'!$E$8:$E$1006,MATCH('Underlag HB'!A1259,'5. Registrere Transaksjoner'!$B$8:$B$1006,0))</f>
        <v>0</v>
      </c>
      <c r="G1259" s="72">
        <f>INDEX('5. Registrere Transaksjoner'!$F$8:$F$1006,MATCH('Underlag HB'!A1259,'5. Registrere Transaksjoner'!$B$8:$B$1006,0))</f>
        <v>0</v>
      </c>
      <c r="H1259" s="309" t="str">
        <f t="shared" si="19"/>
        <v/>
      </c>
      <c r="I1259" s="310">
        <f>INDEX('5. Registrere Transaksjoner'!$H$8:$H$1006,MATCH('Underlag HB'!A1259,'5. Registrere Transaksjoner'!$B$8:$B$1006,0))</f>
        <v>0</v>
      </c>
      <c r="J1259" s="72"/>
      <c r="K1259" s="72"/>
    </row>
    <row r="1260" spans="1:11" x14ac:dyDescent="0.25">
      <c r="A1260" s="116">
        <f>'5. Registrere Transaksjoner'!B267</f>
        <v>260</v>
      </c>
      <c r="B1260" s="72">
        <f>INDEX('5. Registrere Transaksjoner'!$K$8:$K$1006,MATCH('Underlag HB'!A1260,'5. Registrere Transaksjoner'!$B$8:$B$1006))</f>
        <v>0</v>
      </c>
      <c r="C1260" s="72">
        <f>INDEX('5. Registrere Transaksjoner'!$R$8:$R$1006,MATCH('Underlag HB'!A1260,'5. Registrere Transaksjoner'!$B$8:$B$1006))</f>
        <v>0</v>
      </c>
      <c r="D1260" s="307">
        <f>INDEX('5. Registrere Transaksjoner'!$D$8:$D$1006,MATCH('Underlag HB'!A1260,'5. Registrere Transaksjoner'!$B$8:$B$1006))</f>
        <v>0</v>
      </c>
      <c r="E1260" s="72" t="str">
        <f>IFERROR(INDEX(Kontoplan!$E$6:$E$1048576,MATCH(B1260,Kontoplan!$D$6:$D$125,0)),"")</f>
        <v/>
      </c>
      <c r="F1260" s="308">
        <f>INDEX('5. Registrere Transaksjoner'!$E$8:$E$1006,MATCH('Underlag HB'!A1260,'5. Registrere Transaksjoner'!$B$8:$B$1006,0))</f>
        <v>0</v>
      </c>
      <c r="G1260" s="72">
        <f>INDEX('5. Registrere Transaksjoner'!$F$8:$F$1006,MATCH('Underlag HB'!A1260,'5. Registrere Transaksjoner'!$B$8:$B$1006,0))</f>
        <v>0</v>
      </c>
      <c r="H1260" s="309" t="str">
        <f t="shared" si="19"/>
        <v/>
      </c>
      <c r="I1260" s="310">
        <f>INDEX('5. Registrere Transaksjoner'!$H$8:$H$1006,MATCH('Underlag HB'!A1260,'5. Registrere Transaksjoner'!$B$8:$B$1006,0))</f>
        <v>0</v>
      </c>
      <c r="J1260" s="72"/>
      <c r="K1260" s="72"/>
    </row>
    <row r="1261" spans="1:11" x14ac:dyDescent="0.25">
      <c r="A1261" s="116">
        <f>'5. Registrere Transaksjoner'!B268</f>
        <v>261</v>
      </c>
      <c r="B1261" s="72">
        <f>INDEX('5. Registrere Transaksjoner'!$K$8:$K$1006,MATCH('Underlag HB'!A1261,'5. Registrere Transaksjoner'!$B$8:$B$1006))</f>
        <v>0</v>
      </c>
      <c r="C1261" s="72">
        <f>INDEX('5. Registrere Transaksjoner'!$R$8:$R$1006,MATCH('Underlag HB'!A1261,'5. Registrere Transaksjoner'!$B$8:$B$1006))</f>
        <v>0</v>
      </c>
      <c r="D1261" s="307">
        <f>INDEX('5. Registrere Transaksjoner'!$D$8:$D$1006,MATCH('Underlag HB'!A1261,'5. Registrere Transaksjoner'!$B$8:$B$1006))</f>
        <v>0</v>
      </c>
      <c r="E1261" s="72" t="str">
        <f>IFERROR(INDEX(Kontoplan!$E$6:$E$1048576,MATCH(B1261,Kontoplan!$D$6:$D$125,0)),"")</f>
        <v/>
      </c>
      <c r="F1261" s="308">
        <f>INDEX('5. Registrere Transaksjoner'!$E$8:$E$1006,MATCH('Underlag HB'!A1261,'5. Registrere Transaksjoner'!$B$8:$B$1006,0))</f>
        <v>0</v>
      </c>
      <c r="G1261" s="72">
        <f>INDEX('5. Registrere Transaksjoner'!$F$8:$F$1006,MATCH('Underlag HB'!A1261,'5. Registrere Transaksjoner'!$B$8:$B$1006,0))</f>
        <v>0</v>
      </c>
      <c r="H1261" s="309" t="str">
        <f t="shared" si="19"/>
        <v/>
      </c>
      <c r="I1261" s="310">
        <f>INDEX('5. Registrere Transaksjoner'!$H$8:$H$1006,MATCH('Underlag HB'!A1261,'5. Registrere Transaksjoner'!$B$8:$B$1006,0))</f>
        <v>0</v>
      </c>
      <c r="J1261" s="72"/>
      <c r="K1261" s="72"/>
    </row>
    <row r="1262" spans="1:11" x14ac:dyDescent="0.25">
      <c r="A1262" s="116">
        <f>'5. Registrere Transaksjoner'!B269</f>
        <v>262</v>
      </c>
      <c r="B1262" s="72">
        <f>INDEX('5. Registrere Transaksjoner'!$K$8:$K$1006,MATCH('Underlag HB'!A1262,'5. Registrere Transaksjoner'!$B$8:$B$1006))</f>
        <v>0</v>
      </c>
      <c r="C1262" s="72">
        <f>INDEX('5. Registrere Transaksjoner'!$R$8:$R$1006,MATCH('Underlag HB'!A1262,'5. Registrere Transaksjoner'!$B$8:$B$1006))</f>
        <v>0</v>
      </c>
      <c r="D1262" s="307">
        <f>INDEX('5. Registrere Transaksjoner'!$D$8:$D$1006,MATCH('Underlag HB'!A1262,'5. Registrere Transaksjoner'!$B$8:$B$1006))</f>
        <v>0</v>
      </c>
      <c r="E1262" s="72" t="str">
        <f>IFERROR(INDEX(Kontoplan!$E$6:$E$1048576,MATCH(B1262,Kontoplan!$D$6:$D$125,0)),"")</f>
        <v/>
      </c>
      <c r="F1262" s="308">
        <f>INDEX('5. Registrere Transaksjoner'!$E$8:$E$1006,MATCH('Underlag HB'!A1262,'5. Registrere Transaksjoner'!$B$8:$B$1006,0))</f>
        <v>0</v>
      </c>
      <c r="G1262" s="72">
        <f>INDEX('5. Registrere Transaksjoner'!$F$8:$F$1006,MATCH('Underlag HB'!A1262,'5. Registrere Transaksjoner'!$B$8:$B$1006,0))</f>
        <v>0</v>
      </c>
      <c r="H1262" s="309" t="str">
        <f t="shared" si="19"/>
        <v/>
      </c>
      <c r="I1262" s="310">
        <f>INDEX('5. Registrere Transaksjoner'!$H$8:$H$1006,MATCH('Underlag HB'!A1262,'5. Registrere Transaksjoner'!$B$8:$B$1006,0))</f>
        <v>0</v>
      </c>
      <c r="J1262" s="72"/>
      <c r="K1262" s="72"/>
    </row>
    <row r="1263" spans="1:11" x14ac:dyDescent="0.25">
      <c r="A1263" s="116">
        <f>'5. Registrere Transaksjoner'!B270</f>
        <v>263</v>
      </c>
      <c r="B1263" s="72">
        <f>INDEX('5. Registrere Transaksjoner'!$K$8:$K$1006,MATCH('Underlag HB'!A1263,'5. Registrere Transaksjoner'!$B$8:$B$1006))</f>
        <v>0</v>
      </c>
      <c r="C1263" s="72">
        <f>INDEX('5. Registrere Transaksjoner'!$R$8:$R$1006,MATCH('Underlag HB'!A1263,'5. Registrere Transaksjoner'!$B$8:$B$1006))</f>
        <v>0</v>
      </c>
      <c r="D1263" s="307">
        <f>INDEX('5. Registrere Transaksjoner'!$D$8:$D$1006,MATCH('Underlag HB'!A1263,'5. Registrere Transaksjoner'!$B$8:$B$1006))</f>
        <v>0</v>
      </c>
      <c r="E1263" s="72" t="str">
        <f>IFERROR(INDEX(Kontoplan!$E$6:$E$1048576,MATCH(B1263,Kontoplan!$D$6:$D$125,0)),"")</f>
        <v/>
      </c>
      <c r="F1263" s="308">
        <f>INDEX('5. Registrere Transaksjoner'!$E$8:$E$1006,MATCH('Underlag HB'!A1263,'5. Registrere Transaksjoner'!$B$8:$B$1006,0))</f>
        <v>0</v>
      </c>
      <c r="G1263" s="72">
        <f>INDEX('5. Registrere Transaksjoner'!$F$8:$F$1006,MATCH('Underlag HB'!A1263,'5. Registrere Transaksjoner'!$B$8:$B$1006,0))</f>
        <v>0</v>
      </c>
      <c r="H1263" s="309" t="str">
        <f t="shared" si="19"/>
        <v/>
      </c>
      <c r="I1263" s="310">
        <f>INDEX('5. Registrere Transaksjoner'!$H$8:$H$1006,MATCH('Underlag HB'!A1263,'5. Registrere Transaksjoner'!$B$8:$B$1006,0))</f>
        <v>0</v>
      </c>
      <c r="J1263" s="72"/>
      <c r="K1263" s="72"/>
    </row>
    <row r="1264" spans="1:11" x14ac:dyDescent="0.25">
      <c r="A1264" s="116">
        <f>'5. Registrere Transaksjoner'!B271</f>
        <v>264</v>
      </c>
      <c r="B1264" s="72">
        <f>INDEX('5. Registrere Transaksjoner'!$K$8:$K$1006,MATCH('Underlag HB'!A1264,'5. Registrere Transaksjoner'!$B$8:$B$1006))</f>
        <v>0</v>
      </c>
      <c r="C1264" s="72">
        <f>INDEX('5. Registrere Transaksjoner'!$R$8:$R$1006,MATCH('Underlag HB'!A1264,'5. Registrere Transaksjoner'!$B$8:$B$1006))</f>
        <v>0</v>
      </c>
      <c r="D1264" s="307">
        <f>INDEX('5. Registrere Transaksjoner'!$D$8:$D$1006,MATCH('Underlag HB'!A1264,'5. Registrere Transaksjoner'!$B$8:$B$1006))</f>
        <v>0</v>
      </c>
      <c r="E1264" s="72" t="str">
        <f>IFERROR(INDEX(Kontoplan!$E$6:$E$1048576,MATCH(B1264,Kontoplan!$D$6:$D$125,0)),"")</f>
        <v/>
      </c>
      <c r="F1264" s="308">
        <f>INDEX('5. Registrere Transaksjoner'!$E$8:$E$1006,MATCH('Underlag HB'!A1264,'5. Registrere Transaksjoner'!$B$8:$B$1006,0))</f>
        <v>0</v>
      </c>
      <c r="G1264" s="72">
        <f>INDEX('5. Registrere Transaksjoner'!$F$8:$F$1006,MATCH('Underlag HB'!A1264,'5. Registrere Transaksjoner'!$B$8:$B$1006,0))</f>
        <v>0</v>
      </c>
      <c r="H1264" s="309" t="str">
        <f t="shared" si="19"/>
        <v/>
      </c>
      <c r="I1264" s="310">
        <f>INDEX('5. Registrere Transaksjoner'!$H$8:$H$1006,MATCH('Underlag HB'!A1264,'5. Registrere Transaksjoner'!$B$8:$B$1006,0))</f>
        <v>0</v>
      </c>
      <c r="J1264" s="72"/>
      <c r="K1264" s="72"/>
    </row>
    <row r="1265" spans="1:11" x14ac:dyDescent="0.25">
      <c r="A1265" s="116">
        <f>'5. Registrere Transaksjoner'!B272</f>
        <v>265</v>
      </c>
      <c r="B1265" s="72">
        <f>INDEX('5. Registrere Transaksjoner'!$K$8:$K$1006,MATCH('Underlag HB'!A1265,'5. Registrere Transaksjoner'!$B$8:$B$1006))</f>
        <v>0</v>
      </c>
      <c r="C1265" s="72">
        <f>INDEX('5. Registrere Transaksjoner'!$R$8:$R$1006,MATCH('Underlag HB'!A1265,'5. Registrere Transaksjoner'!$B$8:$B$1006))</f>
        <v>0</v>
      </c>
      <c r="D1265" s="307">
        <f>INDEX('5. Registrere Transaksjoner'!$D$8:$D$1006,MATCH('Underlag HB'!A1265,'5. Registrere Transaksjoner'!$B$8:$B$1006))</f>
        <v>0</v>
      </c>
      <c r="E1265" s="72" t="str">
        <f>IFERROR(INDEX(Kontoplan!$E$6:$E$1048576,MATCH(B1265,Kontoplan!$D$6:$D$125,0)),"")</f>
        <v/>
      </c>
      <c r="F1265" s="308">
        <f>INDEX('5. Registrere Transaksjoner'!$E$8:$E$1006,MATCH('Underlag HB'!A1265,'5. Registrere Transaksjoner'!$B$8:$B$1006,0))</f>
        <v>0</v>
      </c>
      <c r="G1265" s="72">
        <f>INDEX('5. Registrere Transaksjoner'!$F$8:$F$1006,MATCH('Underlag HB'!A1265,'5. Registrere Transaksjoner'!$B$8:$B$1006,0))</f>
        <v>0</v>
      </c>
      <c r="H1265" s="309" t="str">
        <f t="shared" si="19"/>
        <v/>
      </c>
      <c r="I1265" s="310">
        <f>INDEX('5. Registrere Transaksjoner'!$H$8:$H$1006,MATCH('Underlag HB'!A1265,'5. Registrere Transaksjoner'!$B$8:$B$1006,0))</f>
        <v>0</v>
      </c>
      <c r="J1265" s="72"/>
      <c r="K1265" s="72"/>
    </row>
    <row r="1266" spans="1:11" x14ac:dyDescent="0.25">
      <c r="A1266" s="116">
        <f>'5. Registrere Transaksjoner'!B273</f>
        <v>266</v>
      </c>
      <c r="B1266" s="72">
        <f>INDEX('5. Registrere Transaksjoner'!$K$8:$K$1006,MATCH('Underlag HB'!A1266,'5. Registrere Transaksjoner'!$B$8:$B$1006))</f>
        <v>0</v>
      </c>
      <c r="C1266" s="72">
        <f>INDEX('5. Registrere Transaksjoner'!$R$8:$R$1006,MATCH('Underlag HB'!A1266,'5. Registrere Transaksjoner'!$B$8:$B$1006))</f>
        <v>0</v>
      </c>
      <c r="D1266" s="307">
        <f>INDEX('5. Registrere Transaksjoner'!$D$8:$D$1006,MATCH('Underlag HB'!A1266,'5. Registrere Transaksjoner'!$B$8:$B$1006))</f>
        <v>0</v>
      </c>
      <c r="E1266" s="72" t="str">
        <f>IFERROR(INDEX(Kontoplan!$E$6:$E$1048576,MATCH(B1266,Kontoplan!$D$6:$D$125,0)),"")</f>
        <v/>
      </c>
      <c r="F1266" s="308">
        <f>INDEX('5. Registrere Transaksjoner'!$E$8:$E$1006,MATCH('Underlag HB'!A1266,'5. Registrere Transaksjoner'!$B$8:$B$1006,0))</f>
        <v>0</v>
      </c>
      <c r="G1266" s="72">
        <f>INDEX('5. Registrere Transaksjoner'!$F$8:$F$1006,MATCH('Underlag HB'!A1266,'5. Registrere Transaksjoner'!$B$8:$B$1006,0))</f>
        <v>0</v>
      </c>
      <c r="H1266" s="309" t="str">
        <f t="shared" si="19"/>
        <v/>
      </c>
      <c r="I1266" s="310">
        <f>INDEX('5. Registrere Transaksjoner'!$H$8:$H$1006,MATCH('Underlag HB'!A1266,'5. Registrere Transaksjoner'!$B$8:$B$1006,0))</f>
        <v>0</v>
      </c>
      <c r="J1266" s="72"/>
      <c r="K1266" s="72"/>
    </row>
    <row r="1267" spans="1:11" x14ac:dyDescent="0.25">
      <c r="A1267" s="116">
        <f>'5. Registrere Transaksjoner'!B274</f>
        <v>267</v>
      </c>
      <c r="B1267" s="72">
        <f>INDEX('5. Registrere Transaksjoner'!$K$8:$K$1006,MATCH('Underlag HB'!A1267,'5. Registrere Transaksjoner'!$B$8:$B$1006))</f>
        <v>0</v>
      </c>
      <c r="C1267" s="72">
        <f>INDEX('5. Registrere Transaksjoner'!$R$8:$R$1006,MATCH('Underlag HB'!A1267,'5. Registrere Transaksjoner'!$B$8:$B$1006))</f>
        <v>0</v>
      </c>
      <c r="D1267" s="307">
        <f>INDEX('5. Registrere Transaksjoner'!$D$8:$D$1006,MATCH('Underlag HB'!A1267,'5. Registrere Transaksjoner'!$B$8:$B$1006))</f>
        <v>0</v>
      </c>
      <c r="E1267" s="72" t="str">
        <f>IFERROR(INDEX(Kontoplan!$E$6:$E$1048576,MATCH(B1267,Kontoplan!$D$6:$D$125,0)),"")</f>
        <v/>
      </c>
      <c r="F1267" s="308">
        <f>INDEX('5. Registrere Transaksjoner'!$E$8:$E$1006,MATCH('Underlag HB'!A1267,'5. Registrere Transaksjoner'!$B$8:$B$1006,0))</f>
        <v>0</v>
      </c>
      <c r="G1267" s="72">
        <f>INDEX('5. Registrere Transaksjoner'!$F$8:$F$1006,MATCH('Underlag HB'!A1267,'5. Registrere Transaksjoner'!$B$8:$B$1006,0))</f>
        <v>0</v>
      </c>
      <c r="H1267" s="309" t="str">
        <f t="shared" si="19"/>
        <v/>
      </c>
      <c r="I1267" s="310">
        <f>INDEX('5. Registrere Transaksjoner'!$H$8:$H$1006,MATCH('Underlag HB'!A1267,'5. Registrere Transaksjoner'!$B$8:$B$1006,0))</f>
        <v>0</v>
      </c>
      <c r="J1267" s="72"/>
      <c r="K1267" s="72"/>
    </row>
    <row r="1268" spans="1:11" x14ac:dyDescent="0.25">
      <c r="A1268" s="116">
        <f>'5. Registrere Transaksjoner'!B275</f>
        <v>268</v>
      </c>
      <c r="B1268" s="72">
        <f>INDEX('5. Registrere Transaksjoner'!$K$8:$K$1006,MATCH('Underlag HB'!A1268,'5. Registrere Transaksjoner'!$B$8:$B$1006))</f>
        <v>0</v>
      </c>
      <c r="C1268" s="72">
        <f>INDEX('5. Registrere Transaksjoner'!$R$8:$R$1006,MATCH('Underlag HB'!A1268,'5. Registrere Transaksjoner'!$B$8:$B$1006))</f>
        <v>0</v>
      </c>
      <c r="D1268" s="307">
        <f>INDEX('5. Registrere Transaksjoner'!$D$8:$D$1006,MATCH('Underlag HB'!A1268,'5. Registrere Transaksjoner'!$B$8:$B$1006))</f>
        <v>0</v>
      </c>
      <c r="E1268" s="72" t="str">
        <f>IFERROR(INDEX(Kontoplan!$E$6:$E$1048576,MATCH(B1268,Kontoplan!$D$6:$D$125,0)),"")</f>
        <v/>
      </c>
      <c r="F1268" s="308">
        <f>INDEX('5. Registrere Transaksjoner'!$E$8:$E$1006,MATCH('Underlag HB'!A1268,'5. Registrere Transaksjoner'!$B$8:$B$1006,0))</f>
        <v>0</v>
      </c>
      <c r="G1268" s="72">
        <f>INDEX('5. Registrere Transaksjoner'!$F$8:$F$1006,MATCH('Underlag HB'!A1268,'5. Registrere Transaksjoner'!$B$8:$B$1006,0))</f>
        <v>0</v>
      </c>
      <c r="H1268" s="309" t="str">
        <f t="shared" si="19"/>
        <v/>
      </c>
      <c r="I1268" s="310">
        <f>INDEX('5. Registrere Transaksjoner'!$H$8:$H$1006,MATCH('Underlag HB'!A1268,'5. Registrere Transaksjoner'!$B$8:$B$1006,0))</f>
        <v>0</v>
      </c>
      <c r="J1268" s="72"/>
      <c r="K1268" s="72"/>
    </row>
    <row r="1269" spans="1:11" x14ac:dyDescent="0.25">
      <c r="A1269" s="116">
        <f>'5. Registrere Transaksjoner'!B276</f>
        <v>269</v>
      </c>
      <c r="B1269" s="72">
        <f>INDEX('5. Registrere Transaksjoner'!$K$8:$K$1006,MATCH('Underlag HB'!A1269,'5. Registrere Transaksjoner'!$B$8:$B$1006))</f>
        <v>0</v>
      </c>
      <c r="C1269" s="72">
        <f>INDEX('5. Registrere Transaksjoner'!$R$8:$R$1006,MATCH('Underlag HB'!A1269,'5. Registrere Transaksjoner'!$B$8:$B$1006))</f>
        <v>0</v>
      </c>
      <c r="D1269" s="307">
        <f>INDEX('5. Registrere Transaksjoner'!$D$8:$D$1006,MATCH('Underlag HB'!A1269,'5. Registrere Transaksjoner'!$B$8:$B$1006))</f>
        <v>0</v>
      </c>
      <c r="E1269" s="72" t="str">
        <f>IFERROR(INDEX(Kontoplan!$E$6:$E$1048576,MATCH(B1269,Kontoplan!$D$6:$D$125,0)),"")</f>
        <v/>
      </c>
      <c r="F1269" s="308">
        <f>INDEX('5. Registrere Transaksjoner'!$E$8:$E$1006,MATCH('Underlag HB'!A1269,'5. Registrere Transaksjoner'!$B$8:$B$1006,0))</f>
        <v>0</v>
      </c>
      <c r="G1269" s="72">
        <f>INDEX('5. Registrere Transaksjoner'!$F$8:$F$1006,MATCH('Underlag HB'!A1269,'5. Registrere Transaksjoner'!$B$8:$B$1006,0))</f>
        <v>0</v>
      </c>
      <c r="H1269" s="309" t="str">
        <f t="shared" si="19"/>
        <v/>
      </c>
      <c r="I1269" s="310">
        <f>INDEX('5. Registrere Transaksjoner'!$H$8:$H$1006,MATCH('Underlag HB'!A1269,'5. Registrere Transaksjoner'!$B$8:$B$1006,0))</f>
        <v>0</v>
      </c>
      <c r="J1269" s="72"/>
      <c r="K1269" s="72"/>
    </row>
    <row r="1270" spans="1:11" x14ac:dyDescent="0.25">
      <c r="A1270" s="116">
        <f>'5. Registrere Transaksjoner'!B277</f>
        <v>270</v>
      </c>
      <c r="B1270" s="72">
        <f>INDEX('5. Registrere Transaksjoner'!$K$8:$K$1006,MATCH('Underlag HB'!A1270,'5. Registrere Transaksjoner'!$B$8:$B$1006))</f>
        <v>0</v>
      </c>
      <c r="C1270" s="72">
        <f>INDEX('5. Registrere Transaksjoner'!$R$8:$R$1006,MATCH('Underlag HB'!A1270,'5. Registrere Transaksjoner'!$B$8:$B$1006))</f>
        <v>0</v>
      </c>
      <c r="D1270" s="307">
        <f>INDEX('5. Registrere Transaksjoner'!$D$8:$D$1006,MATCH('Underlag HB'!A1270,'5. Registrere Transaksjoner'!$B$8:$B$1006))</f>
        <v>0</v>
      </c>
      <c r="E1270" s="72" t="str">
        <f>IFERROR(INDEX(Kontoplan!$E$6:$E$1048576,MATCH(B1270,Kontoplan!$D$6:$D$125,0)),"")</f>
        <v/>
      </c>
      <c r="F1270" s="308">
        <f>INDEX('5. Registrere Transaksjoner'!$E$8:$E$1006,MATCH('Underlag HB'!A1270,'5. Registrere Transaksjoner'!$B$8:$B$1006,0))</f>
        <v>0</v>
      </c>
      <c r="G1270" s="72">
        <f>INDEX('5. Registrere Transaksjoner'!$F$8:$F$1006,MATCH('Underlag HB'!A1270,'5. Registrere Transaksjoner'!$B$8:$B$1006,0))</f>
        <v>0</v>
      </c>
      <c r="H1270" s="309" t="str">
        <f t="shared" si="19"/>
        <v/>
      </c>
      <c r="I1270" s="310">
        <f>INDEX('5. Registrere Transaksjoner'!$H$8:$H$1006,MATCH('Underlag HB'!A1270,'5. Registrere Transaksjoner'!$B$8:$B$1006,0))</f>
        <v>0</v>
      </c>
      <c r="J1270" s="72"/>
      <c r="K1270" s="72"/>
    </row>
    <row r="1271" spans="1:11" x14ac:dyDescent="0.25">
      <c r="A1271" s="116">
        <f>'5. Registrere Transaksjoner'!B278</f>
        <v>271</v>
      </c>
      <c r="B1271" s="72">
        <f>INDEX('5. Registrere Transaksjoner'!$K$8:$K$1006,MATCH('Underlag HB'!A1271,'5. Registrere Transaksjoner'!$B$8:$B$1006))</f>
        <v>0</v>
      </c>
      <c r="C1271" s="72">
        <f>INDEX('5. Registrere Transaksjoner'!$R$8:$R$1006,MATCH('Underlag HB'!A1271,'5. Registrere Transaksjoner'!$B$8:$B$1006))</f>
        <v>0</v>
      </c>
      <c r="D1271" s="307">
        <f>INDEX('5. Registrere Transaksjoner'!$D$8:$D$1006,MATCH('Underlag HB'!A1271,'5. Registrere Transaksjoner'!$B$8:$B$1006))</f>
        <v>0</v>
      </c>
      <c r="E1271" s="72" t="str">
        <f>IFERROR(INDEX(Kontoplan!$E$6:$E$1048576,MATCH(B1271,Kontoplan!$D$6:$D$125,0)),"")</f>
        <v/>
      </c>
      <c r="F1271" s="308">
        <f>INDEX('5. Registrere Transaksjoner'!$E$8:$E$1006,MATCH('Underlag HB'!A1271,'5. Registrere Transaksjoner'!$B$8:$B$1006,0))</f>
        <v>0</v>
      </c>
      <c r="G1271" s="72">
        <f>INDEX('5. Registrere Transaksjoner'!$F$8:$F$1006,MATCH('Underlag HB'!A1271,'5. Registrere Transaksjoner'!$B$8:$B$1006,0))</f>
        <v>0</v>
      </c>
      <c r="H1271" s="309" t="str">
        <f t="shared" si="19"/>
        <v/>
      </c>
      <c r="I1271" s="310">
        <f>INDEX('5. Registrere Transaksjoner'!$H$8:$H$1006,MATCH('Underlag HB'!A1271,'5. Registrere Transaksjoner'!$B$8:$B$1006,0))</f>
        <v>0</v>
      </c>
      <c r="J1271" s="72"/>
      <c r="K1271" s="72"/>
    </row>
    <row r="1272" spans="1:11" x14ac:dyDescent="0.25">
      <c r="A1272" s="116">
        <f>'5. Registrere Transaksjoner'!B279</f>
        <v>272</v>
      </c>
      <c r="B1272" s="72">
        <f>INDEX('5. Registrere Transaksjoner'!$K$8:$K$1006,MATCH('Underlag HB'!A1272,'5. Registrere Transaksjoner'!$B$8:$B$1006))</f>
        <v>0</v>
      </c>
      <c r="C1272" s="72">
        <f>INDEX('5. Registrere Transaksjoner'!$R$8:$R$1006,MATCH('Underlag HB'!A1272,'5. Registrere Transaksjoner'!$B$8:$B$1006))</f>
        <v>0</v>
      </c>
      <c r="D1272" s="307">
        <f>INDEX('5. Registrere Transaksjoner'!$D$8:$D$1006,MATCH('Underlag HB'!A1272,'5. Registrere Transaksjoner'!$B$8:$B$1006))</f>
        <v>0</v>
      </c>
      <c r="E1272" s="72" t="str">
        <f>IFERROR(INDEX(Kontoplan!$E$6:$E$1048576,MATCH(B1272,Kontoplan!$D$6:$D$125,0)),"")</f>
        <v/>
      </c>
      <c r="F1272" s="308">
        <f>INDEX('5. Registrere Transaksjoner'!$E$8:$E$1006,MATCH('Underlag HB'!A1272,'5. Registrere Transaksjoner'!$B$8:$B$1006,0))</f>
        <v>0</v>
      </c>
      <c r="G1272" s="72">
        <f>INDEX('5. Registrere Transaksjoner'!$F$8:$F$1006,MATCH('Underlag HB'!A1272,'5. Registrere Transaksjoner'!$B$8:$B$1006,0))</f>
        <v>0</v>
      </c>
      <c r="H1272" s="309" t="str">
        <f t="shared" si="19"/>
        <v/>
      </c>
      <c r="I1272" s="310">
        <f>INDEX('5. Registrere Transaksjoner'!$H$8:$H$1006,MATCH('Underlag HB'!A1272,'5. Registrere Transaksjoner'!$B$8:$B$1006,0))</f>
        <v>0</v>
      </c>
      <c r="J1272" s="72"/>
      <c r="K1272" s="72"/>
    </row>
    <row r="1273" spans="1:11" x14ac:dyDescent="0.25">
      <c r="A1273" s="116">
        <f>'5. Registrere Transaksjoner'!B280</f>
        <v>273</v>
      </c>
      <c r="B1273" s="72">
        <f>INDEX('5. Registrere Transaksjoner'!$K$8:$K$1006,MATCH('Underlag HB'!A1273,'5. Registrere Transaksjoner'!$B$8:$B$1006))</f>
        <v>0</v>
      </c>
      <c r="C1273" s="72">
        <f>INDEX('5. Registrere Transaksjoner'!$R$8:$R$1006,MATCH('Underlag HB'!A1273,'5. Registrere Transaksjoner'!$B$8:$B$1006))</f>
        <v>0</v>
      </c>
      <c r="D1273" s="307">
        <f>INDEX('5. Registrere Transaksjoner'!$D$8:$D$1006,MATCH('Underlag HB'!A1273,'5. Registrere Transaksjoner'!$B$8:$B$1006))</f>
        <v>0</v>
      </c>
      <c r="E1273" s="72" t="str">
        <f>IFERROR(INDEX(Kontoplan!$E$6:$E$1048576,MATCH(B1273,Kontoplan!$D$6:$D$125,0)),"")</f>
        <v/>
      </c>
      <c r="F1273" s="308">
        <f>INDEX('5. Registrere Transaksjoner'!$E$8:$E$1006,MATCH('Underlag HB'!A1273,'5. Registrere Transaksjoner'!$B$8:$B$1006,0))</f>
        <v>0</v>
      </c>
      <c r="G1273" s="72">
        <f>INDEX('5. Registrere Transaksjoner'!$F$8:$F$1006,MATCH('Underlag HB'!A1273,'5. Registrere Transaksjoner'!$B$8:$B$1006,0))</f>
        <v>0</v>
      </c>
      <c r="H1273" s="309" t="str">
        <f t="shared" si="19"/>
        <v/>
      </c>
      <c r="I1273" s="310">
        <f>INDEX('5. Registrere Transaksjoner'!$H$8:$H$1006,MATCH('Underlag HB'!A1273,'5. Registrere Transaksjoner'!$B$8:$B$1006,0))</f>
        <v>0</v>
      </c>
      <c r="J1273" s="72"/>
      <c r="K1273" s="72"/>
    </row>
    <row r="1274" spans="1:11" x14ac:dyDescent="0.25">
      <c r="A1274" s="116">
        <f>'5. Registrere Transaksjoner'!B281</f>
        <v>274</v>
      </c>
      <c r="B1274" s="72">
        <f>INDEX('5. Registrere Transaksjoner'!$K$8:$K$1006,MATCH('Underlag HB'!A1274,'5. Registrere Transaksjoner'!$B$8:$B$1006))</f>
        <v>0</v>
      </c>
      <c r="C1274" s="72">
        <f>INDEX('5. Registrere Transaksjoner'!$R$8:$R$1006,MATCH('Underlag HB'!A1274,'5. Registrere Transaksjoner'!$B$8:$B$1006))</f>
        <v>0</v>
      </c>
      <c r="D1274" s="307">
        <f>INDEX('5. Registrere Transaksjoner'!$D$8:$D$1006,MATCH('Underlag HB'!A1274,'5. Registrere Transaksjoner'!$B$8:$B$1006))</f>
        <v>0</v>
      </c>
      <c r="E1274" s="72" t="str">
        <f>IFERROR(INDEX(Kontoplan!$E$6:$E$1048576,MATCH(B1274,Kontoplan!$D$6:$D$125,0)),"")</f>
        <v/>
      </c>
      <c r="F1274" s="308">
        <f>INDEX('5. Registrere Transaksjoner'!$E$8:$E$1006,MATCH('Underlag HB'!A1274,'5. Registrere Transaksjoner'!$B$8:$B$1006,0))</f>
        <v>0</v>
      </c>
      <c r="G1274" s="72">
        <f>INDEX('5. Registrere Transaksjoner'!$F$8:$F$1006,MATCH('Underlag HB'!A1274,'5. Registrere Transaksjoner'!$B$8:$B$1006,0))</f>
        <v>0</v>
      </c>
      <c r="H1274" s="309" t="str">
        <f t="shared" si="19"/>
        <v/>
      </c>
      <c r="I1274" s="310">
        <f>INDEX('5. Registrere Transaksjoner'!$H$8:$H$1006,MATCH('Underlag HB'!A1274,'5. Registrere Transaksjoner'!$B$8:$B$1006,0))</f>
        <v>0</v>
      </c>
      <c r="J1274" s="72"/>
      <c r="K1274" s="72"/>
    </row>
    <row r="1275" spans="1:11" x14ac:dyDescent="0.25">
      <c r="A1275" s="116">
        <f>'5. Registrere Transaksjoner'!B282</f>
        <v>275</v>
      </c>
      <c r="B1275" s="72">
        <f>INDEX('5. Registrere Transaksjoner'!$K$8:$K$1006,MATCH('Underlag HB'!A1275,'5. Registrere Transaksjoner'!$B$8:$B$1006))</f>
        <v>0</v>
      </c>
      <c r="C1275" s="72">
        <f>INDEX('5. Registrere Transaksjoner'!$R$8:$R$1006,MATCH('Underlag HB'!A1275,'5. Registrere Transaksjoner'!$B$8:$B$1006))</f>
        <v>0</v>
      </c>
      <c r="D1275" s="307">
        <f>INDEX('5. Registrere Transaksjoner'!$D$8:$D$1006,MATCH('Underlag HB'!A1275,'5. Registrere Transaksjoner'!$B$8:$B$1006))</f>
        <v>0</v>
      </c>
      <c r="E1275" s="72" t="str">
        <f>IFERROR(INDEX(Kontoplan!$E$6:$E$1048576,MATCH(B1275,Kontoplan!$D$6:$D$125,0)),"")</f>
        <v/>
      </c>
      <c r="F1275" s="308">
        <f>INDEX('5. Registrere Transaksjoner'!$E$8:$E$1006,MATCH('Underlag HB'!A1275,'5. Registrere Transaksjoner'!$B$8:$B$1006,0))</f>
        <v>0</v>
      </c>
      <c r="G1275" s="72">
        <f>INDEX('5. Registrere Transaksjoner'!$F$8:$F$1006,MATCH('Underlag HB'!A1275,'5. Registrere Transaksjoner'!$B$8:$B$1006,0))</f>
        <v>0</v>
      </c>
      <c r="H1275" s="309" t="str">
        <f t="shared" si="19"/>
        <v/>
      </c>
      <c r="I1275" s="310">
        <f>INDEX('5. Registrere Transaksjoner'!$H$8:$H$1006,MATCH('Underlag HB'!A1275,'5. Registrere Transaksjoner'!$B$8:$B$1006,0))</f>
        <v>0</v>
      </c>
      <c r="J1275" s="72"/>
      <c r="K1275" s="72"/>
    </row>
    <row r="1276" spans="1:11" x14ac:dyDescent="0.25">
      <c r="A1276" s="116">
        <f>'5. Registrere Transaksjoner'!B283</f>
        <v>276</v>
      </c>
      <c r="B1276" s="72">
        <f>INDEX('5. Registrere Transaksjoner'!$K$8:$K$1006,MATCH('Underlag HB'!A1276,'5. Registrere Transaksjoner'!$B$8:$B$1006))</f>
        <v>0</v>
      </c>
      <c r="C1276" s="72">
        <f>INDEX('5. Registrere Transaksjoner'!$R$8:$R$1006,MATCH('Underlag HB'!A1276,'5. Registrere Transaksjoner'!$B$8:$B$1006))</f>
        <v>0</v>
      </c>
      <c r="D1276" s="307">
        <f>INDEX('5. Registrere Transaksjoner'!$D$8:$D$1006,MATCH('Underlag HB'!A1276,'5. Registrere Transaksjoner'!$B$8:$B$1006))</f>
        <v>0</v>
      </c>
      <c r="E1276" s="72" t="str">
        <f>IFERROR(INDEX(Kontoplan!$E$6:$E$1048576,MATCH(B1276,Kontoplan!$D$6:$D$125,0)),"")</f>
        <v/>
      </c>
      <c r="F1276" s="308">
        <f>INDEX('5. Registrere Transaksjoner'!$E$8:$E$1006,MATCH('Underlag HB'!A1276,'5. Registrere Transaksjoner'!$B$8:$B$1006,0))</f>
        <v>0</v>
      </c>
      <c r="G1276" s="72">
        <f>INDEX('5. Registrere Transaksjoner'!$F$8:$F$1006,MATCH('Underlag HB'!A1276,'5. Registrere Transaksjoner'!$B$8:$B$1006,0))</f>
        <v>0</v>
      </c>
      <c r="H1276" s="309" t="str">
        <f t="shared" si="19"/>
        <v/>
      </c>
      <c r="I1276" s="310">
        <f>INDEX('5. Registrere Transaksjoner'!$H$8:$H$1006,MATCH('Underlag HB'!A1276,'5. Registrere Transaksjoner'!$B$8:$B$1006,0))</f>
        <v>0</v>
      </c>
      <c r="J1276" s="72"/>
      <c r="K1276" s="72"/>
    </row>
    <row r="1277" spans="1:11" x14ac:dyDescent="0.25">
      <c r="A1277" s="116">
        <f>'5. Registrere Transaksjoner'!B284</f>
        <v>277</v>
      </c>
      <c r="B1277" s="72">
        <f>INDEX('5. Registrere Transaksjoner'!$K$8:$K$1006,MATCH('Underlag HB'!A1277,'5. Registrere Transaksjoner'!$B$8:$B$1006))</f>
        <v>0</v>
      </c>
      <c r="C1277" s="72">
        <f>INDEX('5. Registrere Transaksjoner'!$R$8:$R$1006,MATCH('Underlag HB'!A1277,'5. Registrere Transaksjoner'!$B$8:$B$1006))</f>
        <v>0</v>
      </c>
      <c r="D1277" s="307">
        <f>INDEX('5. Registrere Transaksjoner'!$D$8:$D$1006,MATCH('Underlag HB'!A1277,'5. Registrere Transaksjoner'!$B$8:$B$1006))</f>
        <v>0</v>
      </c>
      <c r="E1277" s="72" t="str">
        <f>IFERROR(INDEX(Kontoplan!$E$6:$E$1048576,MATCH(B1277,Kontoplan!$D$6:$D$125,0)),"")</f>
        <v/>
      </c>
      <c r="F1277" s="308">
        <f>INDEX('5. Registrere Transaksjoner'!$E$8:$E$1006,MATCH('Underlag HB'!A1277,'5. Registrere Transaksjoner'!$B$8:$B$1006,0))</f>
        <v>0</v>
      </c>
      <c r="G1277" s="72">
        <f>INDEX('5. Registrere Transaksjoner'!$F$8:$F$1006,MATCH('Underlag HB'!A1277,'5. Registrere Transaksjoner'!$B$8:$B$1006,0))</f>
        <v>0</v>
      </c>
      <c r="H1277" s="309" t="str">
        <f t="shared" si="19"/>
        <v/>
      </c>
      <c r="I1277" s="310">
        <f>INDEX('5. Registrere Transaksjoner'!$H$8:$H$1006,MATCH('Underlag HB'!A1277,'5. Registrere Transaksjoner'!$B$8:$B$1006,0))</f>
        <v>0</v>
      </c>
      <c r="J1277" s="72"/>
      <c r="K1277" s="72"/>
    </row>
    <row r="1278" spans="1:11" x14ac:dyDescent="0.25">
      <c r="A1278" s="116">
        <f>'5. Registrere Transaksjoner'!B285</f>
        <v>278</v>
      </c>
      <c r="B1278" s="72">
        <f>INDEX('5. Registrere Transaksjoner'!$K$8:$K$1006,MATCH('Underlag HB'!A1278,'5. Registrere Transaksjoner'!$B$8:$B$1006))</f>
        <v>0</v>
      </c>
      <c r="C1278" s="72">
        <f>INDEX('5. Registrere Transaksjoner'!$R$8:$R$1006,MATCH('Underlag HB'!A1278,'5. Registrere Transaksjoner'!$B$8:$B$1006))</f>
        <v>0</v>
      </c>
      <c r="D1278" s="307">
        <f>INDEX('5. Registrere Transaksjoner'!$D$8:$D$1006,MATCH('Underlag HB'!A1278,'5. Registrere Transaksjoner'!$B$8:$B$1006))</f>
        <v>0</v>
      </c>
      <c r="E1278" s="72" t="str">
        <f>IFERROR(INDEX(Kontoplan!$E$6:$E$1048576,MATCH(B1278,Kontoplan!$D$6:$D$125,0)),"")</f>
        <v/>
      </c>
      <c r="F1278" s="308">
        <f>INDEX('5. Registrere Transaksjoner'!$E$8:$E$1006,MATCH('Underlag HB'!A1278,'5. Registrere Transaksjoner'!$B$8:$B$1006,0))</f>
        <v>0</v>
      </c>
      <c r="G1278" s="72">
        <f>INDEX('5. Registrere Transaksjoner'!$F$8:$F$1006,MATCH('Underlag HB'!A1278,'5. Registrere Transaksjoner'!$B$8:$B$1006,0))</f>
        <v>0</v>
      </c>
      <c r="H1278" s="309" t="str">
        <f t="shared" si="19"/>
        <v/>
      </c>
      <c r="I1278" s="310">
        <f>INDEX('5. Registrere Transaksjoner'!$H$8:$H$1006,MATCH('Underlag HB'!A1278,'5. Registrere Transaksjoner'!$B$8:$B$1006,0))</f>
        <v>0</v>
      </c>
      <c r="J1278" s="72"/>
      <c r="K1278" s="72"/>
    </row>
    <row r="1279" spans="1:11" x14ac:dyDescent="0.25">
      <c r="A1279" s="116">
        <f>'5. Registrere Transaksjoner'!B286</f>
        <v>279</v>
      </c>
      <c r="B1279" s="72">
        <f>INDEX('5. Registrere Transaksjoner'!$K$8:$K$1006,MATCH('Underlag HB'!A1279,'5. Registrere Transaksjoner'!$B$8:$B$1006))</f>
        <v>0</v>
      </c>
      <c r="C1279" s="72">
        <f>INDEX('5. Registrere Transaksjoner'!$R$8:$R$1006,MATCH('Underlag HB'!A1279,'5. Registrere Transaksjoner'!$B$8:$B$1006))</f>
        <v>0</v>
      </c>
      <c r="D1279" s="307">
        <f>INDEX('5. Registrere Transaksjoner'!$D$8:$D$1006,MATCH('Underlag HB'!A1279,'5. Registrere Transaksjoner'!$B$8:$B$1006))</f>
        <v>0</v>
      </c>
      <c r="E1279" s="72" t="str">
        <f>IFERROR(INDEX(Kontoplan!$E$6:$E$1048576,MATCH(B1279,Kontoplan!$D$6:$D$125,0)),"")</f>
        <v/>
      </c>
      <c r="F1279" s="308">
        <f>INDEX('5. Registrere Transaksjoner'!$E$8:$E$1006,MATCH('Underlag HB'!A1279,'5. Registrere Transaksjoner'!$B$8:$B$1006,0))</f>
        <v>0</v>
      </c>
      <c r="G1279" s="72">
        <f>INDEX('5. Registrere Transaksjoner'!$F$8:$F$1006,MATCH('Underlag HB'!A1279,'5. Registrere Transaksjoner'!$B$8:$B$1006,0))</f>
        <v>0</v>
      </c>
      <c r="H1279" s="309" t="str">
        <f t="shared" si="19"/>
        <v/>
      </c>
      <c r="I1279" s="310">
        <f>INDEX('5. Registrere Transaksjoner'!$H$8:$H$1006,MATCH('Underlag HB'!A1279,'5. Registrere Transaksjoner'!$B$8:$B$1006,0))</f>
        <v>0</v>
      </c>
      <c r="J1279" s="72"/>
      <c r="K1279" s="72"/>
    </row>
    <row r="1280" spans="1:11" x14ac:dyDescent="0.25">
      <c r="A1280" s="116">
        <f>'5. Registrere Transaksjoner'!B287</f>
        <v>280</v>
      </c>
      <c r="B1280" s="72">
        <f>INDEX('5. Registrere Transaksjoner'!$K$8:$K$1006,MATCH('Underlag HB'!A1280,'5. Registrere Transaksjoner'!$B$8:$B$1006))</f>
        <v>0</v>
      </c>
      <c r="C1280" s="72">
        <f>INDEX('5. Registrere Transaksjoner'!$R$8:$R$1006,MATCH('Underlag HB'!A1280,'5. Registrere Transaksjoner'!$B$8:$B$1006))</f>
        <v>0</v>
      </c>
      <c r="D1280" s="307">
        <f>INDEX('5. Registrere Transaksjoner'!$D$8:$D$1006,MATCH('Underlag HB'!A1280,'5. Registrere Transaksjoner'!$B$8:$B$1006))</f>
        <v>0</v>
      </c>
      <c r="E1280" s="72" t="str">
        <f>IFERROR(INDEX(Kontoplan!$E$6:$E$1048576,MATCH(B1280,Kontoplan!$D$6:$D$125,0)),"")</f>
        <v/>
      </c>
      <c r="F1280" s="308">
        <f>INDEX('5. Registrere Transaksjoner'!$E$8:$E$1006,MATCH('Underlag HB'!A1280,'5. Registrere Transaksjoner'!$B$8:$B$1006,0))</f>
        <v>0</v>
      </c>
      <c r="G1280" s="72">
        <f>INDEX('5. Registrere Transaksjoner'!$F$8:$F$1006,MATCH('Underlag HB'!A1280,'5. Registrere Transaksjoner'!$B$8:$B$1006,0))</f>
        <v>0</v>
      </c>
      <c r="H1280" s="309" t="str">
        <f t="shared" si="19"/>
        <v/>
      </c>
      <c r="I1280" s="310">
        <f>INDEX('5. Registrere Transaksjoner'!$H$8:$H$1006,MATCH('Underlag HB'!A1280,'5. Registrere Transaksjoner'!$B$8:$B$1006,0))</f>
        <v>0</v>
      </c>
      <c r="J1280" s="72"/>
      <c r="K1280" s="72"/>
    </row>
    <row r="1281" spans="1:11" x14ac:dyDescent="0.25">
      <c r="A1281" s="116">
        <f>'5. Registrere Transaksjoner'!B288</f>
        <v>281</v>
      </c>
      <c r="B1281" s="72">
        <f>INDEX('5. Registrere Transaksjoner'!$K$8:$K$1006,MATCH('Underlag HB'!A1281,'5. Registrere Transaksjoner'!$B$8:$B$1006))</f>
        <v>0</v>
      </c>
      <c r="C1281" s="72">
        <f>INDEX('5. Registrere Transaksjoner'!$R$8:$R$1006,MATCH('Underlag HB'!A1281,'5. Registrere Transaksjoner'!$B$8:$B$1006))</f>
        <v>0</v>
      </c>
      <c r="D1281" s="307">
        <f>INDEX('5. Registrere Transaksjoner'!$D$8:$D$1006,MATCH('Underlag HB'!A1281,'5. Registrere Transaksjoner'!$B$8:$B$1006))</f>
        <v>0</v>
      </c>
      <c r="E1281" s="72" t="str">
        <f>IFERROR(INDEX(Kontoplan!$E$6:$E$1048576,MATCH(B1281,Kontoplan!$D$6:$D$125,0)),"")</f>
        <v/>
      </c>
      <c r="F1281" s="308">
        <f>INDEX('5. Registrere Transaksjoner'!$E$8:$E$1006,MATCH('Underlag HB'!A1281,'5. Registrere Transaksjoner'!$B$8:$B$1006,0))</f>
        <v>0</v>
      </c>
      <c r="G1281" s="72">
        <f>INDEX('5. Registrere Transaksjoner'!$F$8:$F$1006,MATCH('Underlag HB'!A1281,'5. Registrere Transaksjoner'!$B$8:$B$1006,0))</f>
        <v>0</v>
      </c>
      <c r="H1281" s="309" t="str">
        <f t="shared" si="19"/>
        <v/>
      </c>
      <c r="I1281" s="310">
        <f>INDEX('5. Registrere Transaksjoner'!$H$8:$H$1006,MATCH('Underlag HB'!A1281,'5. Registrere Transaksjoner'!$B$8:$B$1006,0))</f>
        <v>0</v>
      </c>
      <c r="J1281" s="72"/>
      <c r="K1281" s="72"/>
    </row>
    <row r="1282" spans="1:11" x14ac:dyDescent="0.25">
      <c r="A1282" s="116">
        <f>'5. Registrere Transaksjoner'!B289</f>
        <v>282</v>
      </c>
      <c r="B1282" s="72">
        <f>INDEX('5. Registrere Transaksjoner'!$K$8:$K$1006,MATCH('Underlag HB'!A1282,'5. Registrere Transaksjoner'!$B$8:$B$1006))</f>
        <v>0</v>
      </c>
      <c r="C1282" s="72">
        <f>INDEX('5. Registrere Transaksjoner'!$R$8:$R$1006,MATCH('Underlag HB'!A1282,'5. Registrere Transaksjoner'!$B$8:$B$1006))</f>
        <v>0</v>
      </c>
      <c r="D1282" s="307">
        <f>INDEX('5. Registrere Transaksjoner'!$D$8:$D$1006,MATCH('Underlag HB'!A1282,'5. Registrere Transaksjoner'!$B$8:$B$1006))</f>
        <v>0</v>
      </c>
      <c r="E1282" s="72" t="str">
        <f>IFERROR(INDEX(Kontoplan!$E$6:$E$1048576,MATCH(B1282,Kontoplan!$D$6:$D$125,0)),"")</f>
        <v/>
      </c>
      <c r="F1282" s="308">
        <f>INDEX('5. Registrere Transaksjoner'!$E$8:$E$1006,MATCH('Underlag HB'!A1282,'5. Registrere Transaksjoner'!$B$8:$B$1006,0))</f>
        <v>0</v>
      </c>
      <c r="G1282" s="72">
        <f>INDEX('5. Registrere Transaksjoner'!$F$8:$F$1006,MATCH('Underlag HB'!A1282,'5. Registrere Transaksjoner'!$B$8:$B$1006,0))</f>
        <v>0</v>
      </c>
      <c r="H1282" s="309" t="str">
        <f t="shared" si="19"/>
        <v/>
      </c>
      <c r="I1282" s="310">
        <f>INDEX('5. Registrere Transaksjoner'!$H$8:$H$1006,MATCH('Underlag HB'!A1282,'5. Registrere Transaksjoner'!$B$8:$B$1006,0))</f>
        <v>0</v>
      </c>
      <c r="J1282" s="72"/>
      <c r="K1282" s="72"/>
    </row>
    <row r="1283" spans="1:11" x14ac:dyDescent="0.25">
      <c r="A1283" s="116">
        <f>'5. Registrere Transaksjoner'!B290</f>
        <v>283</v>
      </c>
      <c r="B1283" s="72">
        <f>INDEX('5. Registrere Transaksjoner'!$K$8:$K$1006,MATCH('Underlag HB'!A1283,'5. Registrere Transaksjoner'!$B$8:$B$1006))</f>
        <v>0</v>
      </c>
      <c r="C1283" s="72">
        <f>INDEX('5. Registrere Transaksjoner'!$R$8:$R$1006,MATCH('Underlag HB'!A1283,'5. Registrere Transaksjoner'!$B$8:$B$1006))</f>
        <v>0</v>
      </c>
      <c r="D1283" s="307">
        <f>INDEX('5. Registrere Transaksjoner'!$D$8:$D$1006,MATCH('Underlag HB'!A1283,'5. Registrere Transaksjoner'!$B$8:$B$1006))</f>
        <v>0</v>
      </c>
      <c r="E1283" s="72" t="str">
        <f>IFERROR(INDEX(Kontoplan!$E$6:$E$1048576,MATCH(B1283,Kontoplan!$D$6:$D$125,0)),"")</f>
        <v/>
      </c>
      <c r="F1283" s="308">
        <f>INDEX('5. Registrere Transaksjoner'!$E$8:$E$1006,MATCH('Underlag HB'!A1283,'5. Registrere Transaksjoner'!$B$8:$B$1006,0))</f>
        <v>0</v>
      </c>
      <c r="G1283" s="72">
        <f>INDEX('5. Registrere Transaksjoner'!$F$8:$F$1006,MATCH('Underlag HB'!A1283,'5. Registrere Transaksjoner'!$B$8:$B$1006,0))</f>
        <v>0</v>
      </c>
      <c r="H1283" s="309" t="str">
        <f t="shared" ref="H1283:H1346" si="20">IF(I1283=0,"",I1283)</f>
        <v/>
      </c>
      <c r="I1283" s="310">
        <f>INDEX('5. Registrere Transaksjoner'!$H$8:$H$1006,MATCH('Underlag HB'!A1283,'5. Registrere Transaksjoner'!$B$8:$B$1006,0))</f>
        <v>0</v>
      </c>
      <c r="J1283" s="72"/>
      <c r="K1283" s="72"/>
    </row>
    <row r="1284" spans="1:11" x14ac:dyDescent="0.25">
      <c r="A1284" s="116">
        <f>'5. Registrere Transaksjoner'!B291</f>
        <v>284</v>
      </c>
      <c r="B1284" s="72">
        <f>INDEX('5. Registrere Transaksjoner'!$K$8:$K$1006,MATCH('Underlag HB'!A1284,'5. Registrere Transaksjoner'!$B$8:$B$1006))</f>
        <v>0</v>
      </c>
      <c r="C1284" s="72">
        <f>INDEX('5. Registrere Transaksjoner'!$R$8:$R$1006,MATCH('Underlag HB'!A1284,'5. Registrere Transaksjoner'!$B$8:$B$1006))</f>
        <v>0</v>
      </c>
      <c r="D1284" s="307">
        <f>INDEX('5. Registrere Transaksjoner'!$D$8:$D$1006,MATCH('Underlag HB'!A1284,'5. Registrere Transaksjoner'!$B$8:$B$1006))</f>
        <v>0</v>
      </c>
      <c r="E1284" s="72" t="str">
        <f>IFERROR(INDEX(Kontoplan!$E$6:$E$1048576,MATCH(B1284,Kontoplan!$D$6:$D$125,0)),"")</f>
        <v/>
      </c>
      <c r="F1284" s="308">
        <f>INDEX('5. Registrere Transaksjoner'!$E$8:$E$1006,MATCH('Underlag HB'!A1284,'5. Registrere Transaksjoner'!$B$8:$B$1006,0))</f>
        <v>0</v>
      </c>
      <c r="G1284" s="72">
        <f>INDEX('5. Registrere Transaksjoner'!$F$8:$F$1006,MATCH('Underlag HB'!A1284,'5. Registrere Transaksjoner'!$B$8:$B$1006,0))</f>
        <v>0</v>
      </c>
      <c r="H1284" s="309" t="str">
        <f t="shared" si="20"/>
        <v/>
      </c>
      <c r="I1284" s="310">
        <f>INDEX('5. Registrere Transaksjoner'!$H$8:$H$1006,MATCH('Underlag HB'!A1284,'5. Registrere Transaksjoner'!$B$8:$B$1006,0))</f>
        <v>0</v>
      </c>
      <c r="J1284" s="72"/>
      <c r="K1284" s="72"/>
    </row>
    <row r="1285" spans="1:11" x14ac:dyDescent="0.25">
      <c r="A1285" s="116">
        <f>'5. Registrere Transaksjoner'!B292</f>
        <v>285</v>
      </c>
      <c r="B1285" s="72">
        <f>INDEX('5. Registrere Transaksjoner'!$K$8:$K$1006,MATCH('Underlag HB'!A1285,'5. Registrere Transaksjoner'!$B$8:$B$1006))</f>
        <v>0</v>
      </c>
      <c r="C1285" s="72">
        <f>INDEX('5. Registrere Transaksjoner'!$R$8:$R$1006,MATCH('Underlag HB'!A1285,'5. Registrere Transaksjoner'!$B$8:$B$1006))</f>
        <v>0</v>
      </c>
      <c r="D1285" s="307">
        <f>INDEX('5. Registrere Transaksjoner'!$D$8:$D$1006,MATCH('Underlag HB'!A1285,'5. Registrere Transaksjoner'!$B$8:$B$1006))</f>
        <v>0</v>
      </c>
      <c r="E1285" s="72" t="str">
        <f>IFERROR(INDEX(Kontoplan!$E$6:$E$1048576,MATCH(B1285,Kontoplan!$D$6:$D$125,0)),"")</f>
        <v/>
      </c>
      <c r="F1285" s="308">
        <f>INDEX('5. Registrere Transaksjoner'!$E$8:$E$1006,MATCH('Underlag HB'!A1285,'5. Registrere Transaksjoner'!$B$8:$B$1006,0))</f>
        <v>0</v>
      </c>
      <c r="G1285" s="72">
        <f>INDEX('5. Registrere Transaksjoner'!$F$8:$F$1006,MATCH('Underlag HB'!A1285,'5. Registrere Transaksjoner'!$B$8:$B$1006,0))</f>
        <v>0</v>
      </c>
      <c r="H1285" s="309" t="str">
        <f t="shared" si="20"/>
        <v/>
      </c>
      <c r="I1285" s="310">
        <f>INDEX('5. Registrere Transaksjoner'!$H$8:$H$1006,MATCH('Underlag HB'!A1285,'5. Registrere Transaksjoner'!$B$8:$B$1006,0))</f>
        <v>0</v>
      </c>
      <c r="J1285" s="72"/>
      <c r="K1285" s="72"/>
    </row>
    <row r="1286" spans="1:11" x14ac:dyDescent="0.25">
      <c r="A1286" s="116">
        <f>'5. Registrere Transaksjoner'!B293</f>
        <v>286</v>
      </c>
      <c r="B1286" s="72">
        <f>INDEX('5. Registrere Transaksjoner'!$K$8:$K$1006,MATCH('Underlag HB'!A1286,'5. Registrere Transaksjoner'!$B$8:$B$1006))</f>
        <v>0</v>
      </c>
      <c r="C1286" s="72">
        <f>INDEX('5. Registrere Transaksjoner'!$R$8:$R$1006,MATCH('Underlag HB'!A1286,'5. Registrere Transaksjoner'!$B$8:$B$1006))</f>
        <v>0</v>
      </c>
      <c r="D1286" s="307">
        <f>INDEX('5. Registrere Transaksjoner'!$D$8:$D$1006,MATCH('Underlag HB'!A1286,'5. Registrere Transaksjoner'!$B$8:$B$1006))</f>
        <v>0</v>
      </c>
      <c r="E1286" s="72" t="str">
        <f>IFERROR(INDEX(Kontoplan!$E$6:$E$1048576,MATCH(B1286,Kontoplan!$D$6:$D$125,0)),"")</f>
        <v/>
      </c>
      <c r="F1286" s="308">
        <f>INDEX('5. Registrere Transaksjoner'!$E$8:$E$1006,MATCH('Underlag HB'!A1286,'5. Registrere Transaksjoner'!$B$8:$B$1006,0))</f>
        <v>0</v>
      </c>
      <c r="G1286" s="72">
        <f>INDEX('5. Registrere Transaksjoner'!$F$8:$F$1006,MATCH('Underlag HB'!A1286,'5. Registrere Transaksjoner'!$B$8:$B$1006,0))</f>
        <v>0</v>
      </c>
      <c r="H1286" s="309" t="str">
        <f t="shared" si="20"/>
        <v/>
      </c>
      <c r="I1286" s="310">
        <f>INDEX('5. Registrere Transaksjoner'!$H$8:$H$1006,MATCH('Underlag HB'!A1286,'5. Registrere Transaksjoner'!$B$8:$B$1006,0))</f>
        <v>0</v>
      </c>
      <c r="J1286" s="72"/>
      <c r="K1286" s="72"/>
    </row>
    <row r="1287" spans="1:11" x14ac:dyDescent="0.25">
      <c r="A1287" s="116">
        <f>'5. Registrere Transaksjoner'!B294</f>
        <v>287</v>
      </c>
      <c r="B1287" s="72">
        <f>INDEX('5. Registrere Transaksjoner'!$K$8:$K$1006,MATCH('Underlag HB'!A1287,'5. Registrere Transaksjoner'!$B$8:$B$1006))</f>
        <v>0</v>
      </c>
      <c r="C1287" s="72">
        <f>INDEX('5. Registrere Transaksjoner'!$R$8:$R$1006,MATCH('Underlag HB'!A1287,'5. Registrere Transaksjoner'!$B$8:$B$1006))</f>
        <v>0</v>
      </c>
      <c r="D1287" s="307">
        <f>INDEX('5. Registrere Transaksjoner'!$D$8:$D$1006,MATCH('Underlag HB'!A1287,'5. Registrere Transaksjoner'!$B$8:$B$1006))</f>
        <v>0</v>
      </c>
      <c r="E1287" s="72" t="str">
        <f>IFERROR(INDEX(Kontoplan!$E$6:$E$1048576,MATCH(B1287,Kontoplan!$D$6:$D$125,0)),"")</f>
        <v/>
      </c>
      <c r="F1287" s="308">
        <f>INDEX('5. Registrere Transaksjoner'!$E$8:$E$1006,MATCH('Underlag HB'!A1287,'5. Registrere Transaksjoner'!$B$8:$B$1006,0))</f>
        <v>0</v>
      </c>
      <c r="G1287" s="72">
        <f>INDEX('5. Registrere Transaksjoner'!$F$8:$F$1006,MATCH('Underlag HB'!A1287,'5. Registrere Transaksjoner'!$B$8:$B$1006,0))</f>
        <v>0</v>
      </c>
      <c r="H1287" s="309" t="str">
        <f t="shared" si="20"/>
        <v/>
      </c>
      <c r="I1287" s="310">
        <f>INDEX('5. Registrere Transaksjoner'!$H$8:$H$1006,MATCH('Underlag HB'!A1287,'5. Registrere Transaksjoner'!$B$8:$B$1006,0))</f>
        <v>0</v>
      </c>
      <c r="J1287" s="72"/>
      <c r="K1287" s="72"/>
    </row>
    <row r="1288" spans="1:11" x14ac:dyDescent="0.25">
      <c r="A1288" s="116">
        <f>'5. Registrere Transaksjoner'!B295</f>
        <v>288</v>
      </c>
      <c r="B1288" s="72">
        <f>INDEX('5. Registrere Transaksjoner'!$K$8:$K$1006,MATCH('Underlag HB'!A1288,'5. Registrere Transaksjoner'!$B$8:$B$1006))</f>
        <v>0</v>
      </c>
      <c r="C1288" s="72">
        <f>INDEX('5. Registrere Transaksjoner'!$R$8:$R$1006,MATCH('Underlag HB'!A1288,'5. Registrere Transaksjoner'!$B$8:$B$1006))</f>
        <v>0</v>
      </c>
      <c r="D1288" s="307">
        <f>INDEX('5. Registrere Transaksjoner'!$D$8:$D$1006,MATCH('Underlag HB'!A1288,'5. Registrere Transaksjoner'!$B$8:$B$1006))</f>
        <v>0</v>
      </c>
      <c r="E1288" s="72" t="str">
        <f>IFERROR(INDEX(Kontoplan!$E$6:$E$1048576,MATCH(B1288,Kontoplan!$D$6:$D$125,0)),"")</f>
        <v/>
      </c>
      <c r="F1288" s="308">
        <f>INDEX('5. Registrere Transaksjoner'!$E$8:$E$1006,MATCH('Underlag HB'!A1288,'5. Registrere Transaksjoner'!$B$8:$B$1006,0))</f>
        <v>0</v>
      </c>
      <c r="G1288" s="72">
        <f>INDEX('5. Registrere Transaksjoner'!$F$8:$F$1006,MATCH('Underlag HB'!A1288,'5. Registrere Transaksjoner'!$B$8:$B$1006,0))</f>
        <v>0</v>
      </c>
      <c r="H1288" s="309" t="str">
        <f t="shared" si="20"/>
        <v/>
      </c>
      <c r="I1288" s="310">
        <f>INDEX('5. Registrere Transaksjoner'!$H$8:$H$1006,MATCH('Underlag HB'!A1288,'5. Registrere Transaksjoner'!$B$8:$B$1006,0))</f>
        <v>0</v>
      </c>
      <c r="J1288" s="72"/>
      <c r="K1288" s="72"/>
    </row>
    <row r="1289" spans="1:11" x14ac:dyDescent="0.25">
      <c r="A1289" s="116">
        <f>'5. Registrere Transaksjoner'!B296</f>
        <v>289</v>
      </c>
      <c r="B1289" s="72">
        <f>INDEX('5. Registrere Transaksjoner'!$K$8:$K$1006,MATCH('Underlag HB'!A1289,'5. Registrere Transaksjoner'!$B$8:$B$1006))</f>
        <v>0</v>
      </c>
      <c r="C1289" s="72">
        <f>INDEX('5. Registrere Transaksjoner'!$R$8:$R$1006,MATCH('Underlag HB'!A1289,'5. Registrere Transaksjoner'!$B$8:$B$1006))</f>
        <v>0</v>
      </c>
      <c r="D1289" s="307">
        <f>INDEX('5. Registrere Transaksjoner'!$D$8:$D$1006,MATCH('Underlag HB'!A1289,'5. Registrere Transaksjoner'!$B$8:$B$1006))</f>
        <v>0</v>
      </c>
      <c r="E1289" s="72" t="str">
        <f>IFERROR(INDEX(Kontoplan!$E$6:$E$1048576,MATCH(B1289,Kontoplan!$D$6:$D$125,0)),"")</f>
        <v/>
      </c>
      <c r="F1289" s="308">
        <f>INDEX('5. Registrere Transaksjoner'!$E$8:$E$1006,MATCH('Underlag HB'!A1289,'5. Registrere Transaksjoner'!$B$8:$B$1006,0))</f>
        <v>0</v>
      </c>
      <c r="G1289" s="72">
        <f>INDEX('5. Registrere Transaksjoner'!$F$8:$F$1006,MATCH('Underlag HB'!A1289,'5. Registrere Transaksjoner'!$B$8:$B$1006,0))</f>
        <v>0</v>
      </c>
      <c r="H1289" s="309" t="str">
        <f t="shared" si="20"/>
        <v/>
      </c>
      <c r="I1289" s="310">
        <f>INDEX('5. Registrere Transaksjoner'!$H$8:$H$1006,MATCH('Underlag HB'!A1289,'5. Registrere Transaksjoner'!$B$8:$B$1006,0))</f>
        <v>0</v>
      </c>
      <c r="J1289" s="72"/>
      <c r="K1289" s="72"/>
    </row>
    <row r="1290" spans="1:11" x14ac:dyDescent="0.25">
      <c r="A1290" s="116">
        <f>'5. Registrere Transaksjoner'!B297</f>
        <v>290</v>
      </c>
      <c r="B1290" s="72">
        <f>INDEX('5. Registrere Transaksjoner'!$K$8:$K$1006,MATCH('Underlag HB'!A1290,'5. Registrere Transaksjoner'!$B$8:$B$1006))</f>
        <v>0</v>
      </c>
      <c r="C1290" s="72">
        <f>INDEX('5. Registrere Transaksjoner'!$R$8:$R$1006,MATCH('Underlag HB'!A1290,'5. Registrere Transaksjoner'!$B$8:$B$1006))</f>
        <v>0</v>
      </c>
      <c r="D1290" s="307">
        <f>INDEX('5. Registrere Transaksjoner'!$D$8:$D$1006,MATCH('Underlag HB'!A1290,'5. Registrere Transaksjoner'!$B$8:$B$1006))</f>
        <v>0</v>
      </c>
      <c r="E1290" s="72" t="str">
        <f>IFERROR(INDEX(Kontoplan!$E$6:$E$1048576,MATCH(B1290,Kontoplan!$D$6:$D$125,0)),"")</f>
        <v/>
      </c>
      <c r="F1290" s="308">
        <f>INDEX('5. Registrere Transaksjoner'!$E$8:$E$1006,MATCH('Underlag HB'!A1290,'5. Registrere Transaksjoner'!$B$8:$B$1006,0))</f>
        <v>0</v>
      </c>
      <c r="G1290" s="72">
        <f>INDEX('5. Registrere Transaksjoner'!$F$8:$F$1006,MATCH('Underlag HB'!A1290,'5. Registrere Transaksjoner'!$B$8:$B$1006,0))</f>
        <v>0</v>
      </c>
      <c r="H1290" s="309" t="str">
        <f t="shared" si="20"/>
        <v/>
      </c>
      <c r="I1290" s="310">
        <f>INDEX('5. Registrere Transaksjoner'!$H$8:$H$1006,MATCH('Underlag HB'!A1290,'5. Registrere Transaksjoner'!$B$8:$B$1006,0))</f>
        <v>0</v>
      </c>
      <c r="J1290" s="72"/>
      <c r="K1290" s="72"/>
    </row>
    <row r="1291" spans="1:11" x14ac:dyDescent="0.25">
      <c r="A1291" s="116">
        <f>'5. Registrere Transaksjoner'!B298</f>
        <v>291</v>
      </c>
      <c r="B1291" s="72">
        <f>INDEX('5. Registrere Transaksjoner'!$K$8:$K$1006,MATCH('Underlag HB'!A1291,'5. Registrere Transaksjoner'!$B$8:$B$1006))</f>
        <v>0</v>
      </c>
      <c r="C1291" s="72">
        <f>INDEX('5. Registrere Transaksjoner'!$R$8:$R$1006,MATCH('Underlag HB'!A1291,'5. Registrere Transaksjoner'!$B$8:$B$1006))</f>
        <v>0</v>
      </c>
      <c r="D1291" s="307">
        <f>INDEX('5. Registrere Transaksjoner'!$D$8:$D$1006,MATCH('Underlag HB'!A1291,'5. Registrere Transaksjoner'!$B$8:$B$1006))</f>
        <v>0</v>
      </c>
      <c r="E1291" s="72" t="str">
        <f>IFERROR(INDEX(Kontoplan!$E$6:$E$1048576,MATCH(B1291,Kontoplan!$D$6:$D$125,0)),"")</f>
        <v/>
      </c>
      <c r="F1291" s="308">
        <f>INDEX('5. Registrere Transaksjoner'!$E$8:$E$1006,MATCH('Underlag HB'!A1291,'5. Registrere Transaksjoner'!$B$8:$B$1006,0))</f>
        <v>0</v>
      </c>
      <c r="G1291" s="72">
        <f>INDEX('5. Registrere Transaksjoner'!$F$8:$F$1006,MATCH('Underlag HB'!A1291,'5. Registrere Transaksjoner'!$B$8:$B$1006,0))</f>
        <v>0</v>
      </c>
      <c r="H1291" s="309" t="str">
        <f t="shared" si="20"/>
        <v/>
      </c>
      <c r="I1291" s="310">
        <f>INDEX('5. Registrere Transaksjoner'!$H$8:$H$1006,MATCH('Underlag HB'!A1291,'5. Registrere Transaksjoner'!$B$8:$B$1006,0))</f>
        <v>0</v>
      </c>
      <c r="J1291" s="72"/>
      <c r="K1291" s="72"/>
    </row>
    <row r="1292" spans="1:11" x14ac:dyDescent="0.25">
      <c r="A1292" s="116">
        <f>'5. Registrere Transaksjoner'!B299</f>
        <v>292</v>
      </c>
      <c r="B1292" s="72">
        <f>INDEX('5. Registrere Transaksjoner'!$K$8:$K$1006,MATCH('Underlag HB'!A1292,'5. Registrere Transaksjoner'!$B$8:$B$1006))</f>
        <v>0</v>
      </c>
      <c r="C1292" s="72">
        <f>INDEX('5. Registrere Transaksjoner'!$R$8:$R$1006,MATCH('Underlag HB'!A1292,'5. Registrere Transaksjoner'!$B$8:$B$1006))</f>
        <v>0</v>
      </c>
      <c r="D1292" s="307">
        <f>INDEX('5. Registrere Transaksjoner'!$D$8:$D$1006,MATCH('Underlag HB'!A1292,'5. Registrere Transaksjoner'!$B$8:$B$1006))</f>
        <v>0</v>
      </c>
      <c r="E1292" s="72" t="str">
        <f>IFERROR(INDEX(Kontoplan!$E$6:$E$1048576,MATCH(B1292,Kontoplan!$D$6:$D$125,0)),"")</f>
        <v/>
      </c>
      <c r="F1292" s="308">
        <f>INDEX('5. Registrere Transaksjoner'!$E$8:$E$1006,MATCH('Underlag HB'!A1292,'5. Registrere Transaksjoner'!$B$8:$B$1006,0))</f>
        <v>0</v>
      </c>
      <c r="G1292" s="72">
        <f>INDEX('5. Registrere Transaksjoner'!$F$8:$F$1006,MATCH('Underlag HB'!A1292,'5. Registrere Transaksjoner'!$B$8:$B$1006,0))</f>
        <v>0</v>
      </c>
      <c r="H1292" s="309" t="str">
        <f t="shared" si="20"/>
        <v/>
      </c>
      <c r="I1292" s="310">
        <f>INDEX('5. Registrere Transaksjoner'!$H$8:$H$1006,MATCH('Underlag HB'!A1292,'5. Registrere Transaksjoner'!$B$8:$B$1006,0))</f>
        <v>0</v>
      </c>
      <c r="J1292" s="72"/>
      <c r="K1292" s="72"/>
    </row>
    <row r="1293" spans="1:11" x14ac:dyDescent="0.25">
      <c r="A1293" s="116">
        <f>'5. Registrere Transaksjoner'!B300</f>
        <v>293</v>
      </c>
      <c r="B1293" s="72">
        <f>INDEX('5. Registrere Transaksjoner'!$K$8:$K$1006,MATCH('Underlag HB'!A1293,'5. Registrere Transaksjoner'!$B$8:$B$1006))</f>
        <v>0</v>
      </c>
      <c r="C1293" s="72">
        <f>INDEX('5. Registrere Transaksjoner'!$R$8:$R$1006,MATCH('Underlag HB'!A1293,'5. Registrere Transaksjoner'!$B$8:$B$1006))</f>
        <v>0</v>
      </c>
      <c r="D1293" s="307">
        <f>INDEX('5. Registrere Transaksjoner'!$D$8:$D$1006,MATCH('Underlag HB'!A1293,'5. Registrere Transaksjoner'!$B$8:$B$1006))</f>
        <v>0</v>
      </c>
      <c r="E1293" s="72" t="str">
        <f>IFERROR(INDEX(Kontoplan!$E$6:$E$1048576,MATCH(B1293,Kontoplan!$D$6:$D$125,0)),"")</f>
        <v/>
      </c>
      <c r="F1293" s="308">
        <f>INDEX('5. Registrere Transaksjoner'!$E$8:$E$1006,MATCH('Underlag HB'!A1293,'5. Registrere Transaksjoner'!$B$8:$B$1006,0))</f>
        <v>0</v>
      </c>
      <c r="G1293" s="72">
        <f>INDEX('5. Registrere Transaksjoner'!$F$8:$F$1006,MATCH('Underlag HB'!A1293,'5. Registrere Transaksjoner'!$B$8:$B$1006,0))</f>
        <v>0</v>
      </c>
      <c r="H1293" s="309" t="str">
        <f t="shared" si="20"/>
        <v/>
      </c>
      <c r="I1293" s="310">
        <f>INDEX('5. Registrere Transaksjoner'!$H$8:$H$1006,MATCH('Underlag HB'!A1293,'5. Registrere Transaksjoner'!$B$8:$B$1006,0))</f>
        <v>0</v>
      </c>
      <c r="J1293" s="72"/>
      <c r="K1293" s="72"/>
    </row>
    <row r="1294" spans="1:11" x14ac:dyDescent="0.25">
      <c r="A1294" s="116">
        <f>'5. Registrere Transaksjoner'!B301</f>
        <v>294</v>
      </c>
      <c r="B1294" s="72">
        <f>INDEX('5. Registrere Transaksjoner'!$K$8:$K$1006,MATCH('Underlag HB'!A1294,'5. Registrere Transaksjoner'!$B$8:$B$1006))</f>
        <v>0</v>
      </c>
      <c r="C1294" s="72">
        <f>INDEX('5. Registrere Transaksjoner'!$R$8:$R$1006,MATCH('Underlag HB'!A1294,'5. Registrere Transaksjoner'!$B$8:$B$1006))</f>
        <v>0</v>
      </c>
      <c r="D1294" s="307">
        <f>INDEX('5. Registrere Transaksjoner'!$D$8:$D$1006,MATCH('Underlag HB'!A1294,'5. Registrere Transaksjoner'!$B$8:$B$1006))</f>
        <v>0</v>
      </c>
      <c r="E1294" s="72" t="str">
        <f>IFERROR(INDEX(Kontoplan!$E$6:$E$1048576,MATCH(B1294,Kontoplan!$D$6:$D$125,0)),"")</f>
        <v/>
      </c>
      <c r="F1294" s="308">
        <f>INDEX('5. Registrere Transaksjoner'!$E$8:$E$1006,MATCH('Underlag HB'!A1294,'5. Registrere Transaksjoner'!$B$8:$B$1006,0))</f>
        <v>0</v>
      </c>
      <c r="G1294" s="72">
        <f>INDEX('5. Registrere Transaksjoner'!$F$8:$F$1006,MATCH('Underlag HB'!A1294,'5. Registrere Transaksjoner'!$B$8:$B$1006,0))</f>
        <v>0</v>
      </c>
      <c r="H1294" s="309" t="str">
        <f t="shared" si="20"/>
        <v/>
      </c>
      <c r="I1294" s="310">
        <f>INDEX('5. Registrere Transaksjoner'!$H$8:$H$1006,MATCH('Underlag HB'!A1294,'5. Registrere Transaksjoner'!$B$8:$B$1006,0))</f>
        <v>0</v>
      </c>
      <c r="J1294" s="72"/>
      <c r="K1294" s="72"/>
    </row>
    <row r="1295" spans="1:11" x14ac:dyDescent="0.25">
      <c r="A1295" s="116">
        <f>'5. Registrere Transaksjoner'!B302</f>
        <v>295</v>
      </c>
      <c r="B1295" s="72">
        <f>INDEX('5. Registrere Transaksjoner'!$K$8:$K$1006,MATCH('Underlag HB'!A1295,'5. Registrere Transaksjoner'!$B$8:$B$1006))</f>
        <v>0</v>
      </c>
      <c r="C1295" s="72">
        <f>INDEX('5. Registrere Transaksjoner'!$R$8:$R$1006,MATCH('Underlag HB'!A1295,'5. Registrere Transaksjoner'!$B$8:$B$1006))</f>
        <v>0</v>
      </c>
      <c r="D1295" s="307">
        <f>INDEX('5. Registrere Transaksjoner'!$D$8:$D$1006,MATCH('Underlag HB'!A1295,'5. Registrere Transaksjoner'!$B$8:$B$1006))</f>
        <v>0</v>
      </c>
      <c r="E1295" s="72" t="str">
        <f>IFERROR(INDEX(Kontoplan!$E$6:$E$1048576,MATCH(B1295,Kontoplan!$D$6:$D$125,0)),"")</f>
        <v/>
      </c>
      <c r="F1295" s="308">
        <f>INDEX('5. Registrere Transaksjoner'!$E$8:$E$1006,MATCH('Underlag HB'!A1295,'5. Registrere Transaksjoner'!$B$8:$B$1006,0))</f>
        <v>0</v>
      </c>
      <c r="G1295" s="72">
        <f>INDEX('5. Registrere Transaksjoner'!$F$8:$F$1006,MATCH('Underlag HB'!A1295,'5. Registrere Transaksjoner'!$B$8:$B$1006,0))</f>
        <v>0</v>
      </c>
      <c r="H1295" s="309" t="str">
        <f t="shared" si="20"/>
        <v/>
      </c>
      <c r="I1295" s="310">
        <f>INDEX('5. Registrere Transaksjoner'!$H$8:$H$1006,MATCH('Underlag HB'!A1295,'5. Registrere Transaksjoner'!$B$8:$B$1006,0))</f>
        <v>0</v>
      </c>
      <c r="J1295" s="72"/>
      <c r="K1295" s="72"/>
    </row>
    <row r="1296" spans="1:11" x14ac:dyDescent="0.25">
      <c r="A1296" s="116">
        <f>'5. Registrere Transaksjoner'!B303</f>
        <v>296</v>
      </c>
      <c r="B1296" s="72">
        <f>INDEX('5. Registrere Transaksjoner'!$K$8:$K$1006,MATCH('Underlag HB'!A1296,'5. Registrere Transaksjoner'!$B$8:$B$1006))</f>
        <v>0</v>
      </c>
      <c r="C1296" s="72">
        <f>INDEX('5. Registrere Transaksjoner'!$R$8:$R$1006,MATCH('Underlag HB'!A1296,'5. Registrere Transaksjoner'!$B$8:$B$1006))</f>
        <v>0</v>
      </c>
      <c r="D1296" s="307">
        <f>INDEX('5. Registrere Transaksjoner'!$D$8:$D$1006,MATCH('Underlag HB'!A1296,'5. Registrere Transaksjoner'!$B$8:$B$1006))</f>
        <v>0</v>
      </c>
      <c r="E1296" s="72" t="str">
        <f>IFERROR(INDEX(Kontoplan!$E$6:$E$1048576,MATCH(B1296,Kontoplan!$D$6:$D$125,0)),"")</f>
        <v/>
      </c>
      <c r="F1296" s="308">
        <f>INDEX('5. Registrere Transaksjoner'!$E$8:$E$1006,MATCH('Underlag HB'!A1296,'5. Registrere Transaksjoner'!$B$8:$B$1006,0))</f>
        <v>0</v>
      </c>
      <c r="G1296" s="72">
        <f>INDEX('5. Registrere Transaksjoner'!$F$8:$F$1006,MATCH('Underlag HB'!A1296,'5. Registrere Transaksjoner'!$B$8:$B$1006,0))</f>
        <v>0</v>
      </c>
      <c r="H1296" s="309" t="str">
        <f t="shared" si="20"/>
        <v/>
      </c>
      <c r="I1296" s="310">
        <f>INDEX('5. Registrere Transaksjoner'!$H$8:$H$1006,MATCH('Underlag HB'!A1296,'5. Registrere Transaksjoner'!$B$8:$B$1006,0))</f>
        <v>0</v>
      </c>
      <c r="J1296" s="72"/>
      <c r="K1296" s="72"/>
    </row>
    <row r="1297" spans="1:11" x14ac:dyDescent="0.25">
      <c r="A1297" s="116">
        <f>'5. Registrere Transaksjoner'!B304</f>
        <v>297</v>
      </c>
      <c r="B1297" s="72">
        <f>INDEX('5. Registrere Transaksjoner'!$K$8:$K$1006,MATCH('Underlag HB'!A1297,'5. Registrere Transaksjoner'!$B$8:$B$1006))</f>
        <v>0</v>
      </c>
      <c r="C1297" s="72">
        <f>INDEX('5. Registrere Transaksjoner'!$R$8:$R$1006,MATCH('Underlag HB'!A1297,'5. Registrere Transaksjoner'!$B$8:$B$1006))</f>
        <v>0</v>
      </c>
      <c r="D1297" s="307">
        <f>INDEX('5. Registrere Transaksjoner'!$D$8:$D$1006,MATCH('Underlag HB'!A1297,'5. Registrere Transaksjoner'!$B$8:$B$1006))</f>
        <v>0</v>
      </c>
      <c r="E1297" s="72" t="str">
        <f>IFERROR(INDEX(Kontoplan!$E$6:$E$1048576,MATCH(B1297,Kontoplan!$D$6:$D$125,0)),"")</f>
        <v/>
      </c>
      <c r="F1297" s="308">
        <f>INDEX('5. Registrere Transaksjoner'!$E$8:$E$1006,MATCH('Underlag HB'!A1297,'5. Registrere Transaksjoner'!$B$8:$B$1006,0))</f>
        <v>0</v>
      </c>
      <c r="G1297" s="72">
        <f>INDEX('5. Registrere Transaksjoner'!$F$8:$F$1006,MATCH('Underlag HB'!A1297,'5. Registrere Transaksjoner'!$B$8:$B$1006,0))</f>
        <v>0</v>
      </c>
      <c r="H1297" s="309" t="str">
        <f t="shared" si="20"/>
        <v/>
      </c>
      <c r="I1297" s="310">
        <f>INDEX('5. Registrere Transaksjoner'!$H$8:$H$1006,MATCH('Underlag HB'!A1297,'5. Registrere Transaksjoner'!$B$8:$B$1006,0))</f>
        <v>0</v>
      </c>
      <c r="J1297" s="72"/>
      <c r="K1297" s="72"/>
    </row>
    <row r="1298" spans="1:11" x14ac:dyDescent="0.25">
      <c r="A1298" s="116">
        <f>'5. Registrere Transaksjoner'!B305</f>
        <v>298</v>
      </c>
      <c r="B1298" s="72">
        <f>INDEX('5. Registrere Transaksjoner'!$K$8:$K$1006,MATCH('Underlag HB'!A1298,'5. Registrere Transaksjoner'!$B$8:$B$1006))</f>
        <v>0</v>
      </c>
      <c r="C1298" s="72">
        <f>INDEX('5. Registrere Transaksjoner'!$R$8:$R$1006,MATCH('Underlag HB'!A1298,'5. Registrere Transaksjoner'!$B$8:$B$1006))</f>
        <v>0</v>
      </c>
      <c r="D1298" s="307">
        <f>INDEX('5. Registrere Transaksjoner'!$D$8:$D$1006,MATCH('Underlag HB'!A1298,'5. Registrere Transaksjoner'!$B$8:$B$1006))</f>
        <v>0</v>
      </c>
      <c r="E1298" s="72" t="str">
        <f>IFERROR(INDEX(Kontoplan!$E$6:$E$1048576,MATCH(B1298,Kontoplan!$D$6:$D$125,0)),"")</f>
        <v/>
      </c>
      <c r="F1298" s="308">
        <f>INDEX('5. Registrere Transaksjoner'!$E$8:$E$1006,MATCH('Underlag HB'!A1298,'5. Registrere Transaksjoner'!$B$8:$B$1006,0))</f>
        <v>0</v>
      </c>
      <c r="G1298" s="72">
        <f>INDEX('5. Registrere Transaksjoner'!$F$8:$F$1006,MATCH('Underlag HB'!A1298,'5. Registrere Transaksjoner'!$B$8:$B$1006,0))</f>
        <v>0</v>
      </c>
      <c r="H1298" s="309" t="str">
        <f t="shared" si="20"/>
        <v/>
      </c>
      <c r="I1298" s="310">
        <f>INDEX('5. Registrere Transaksjoner'!$H$8:$H$1006,MATCH('Underlag HB'!A1298,'5. Registrere Transaksjoner'!$B$8:$B$1006,0))</f>
        <v>0</v>
      </c>
      <c r="J1298" s="72"/>
      <c r="K1298" s="72"/>
    </row>
    <row r="1299" spans="1:11" x14ac:dyDescent="0.25">
      <c r="A1299" s="116">
        <f>'5. Registrere Transaksjoner'!B306</f>
        <v>299</v>
      </c>
      <c r="B1299" s="72">
        <f>INDEX('5. Registrere Transaksjoner'!$K$8:$K$1006,MATCH('Underlag HB'!A1299,'5. Registrere Transaksjoner'!$B$8:$B$1006))</f>
        <v>0</v>
      </c>
      <c r="C1299" s="72">
        <f>INDEX('5. Registrere Transaksjoner'!$R$8:$R$1006,MATCH('Underlag HB'!A1299,'5. Registrere Transaksjoner'!$B$8:$B$1006))</f>
        <v>0</v>
      </c>
      <c r="D1299" s="307">
        <f>INDEX('5. Registrere Transaksjoner'!$D$8:$D$1006,MATCH('Underlag HB'!A1299,'5. Registrere Transaksjoner'!$B$8:$B$1006))</f>
        <v>0</v>
      </c>
      <c r="E1299" s="72" t="str">
        <f>IFERROR(INDEX(Kontoplan!$E$6:$E$1048576,MATCH(B1299,Kontoplan!$D$6:$D$125,0)),"")</f>
        <v/>
      </c>
      <c r="F1299" s="308">
        <f>INDEX('5. Registrere Transaksjoner'!$E$8:$E$1006,MATCH('Underlag HB'!A1299,'5. Registrere Transaksjoner'!$B$8:$B$1006,0))</f>
        <v>0</v>
      </c>
      <c r="G1299" s="72">
        <f>INDEX('5. Registrere Transaksjoner'!$F$8:$F$1006,MATCH('Underlag HB'!A1299,'5. Registrere Transaksjoner'!$B$8:$B$1006,0))</f>
        <v>0</v>
      </c>
      <c r="H1299" s="309" t="str">
        <f t="shared" si="20"/>
        <v/>
      </c>
      <c r="I1299" s="310">
        <f>INDEX('5. Registrere Transaksjoner'!$H$8:$H$1006,MATCH('Underlag HB'!A1299,'5. Registrere Transaksjoner'!$B$8:$B$1006,0))</f>
        <v>0</v>
      </c>
      <c r="J1299" s="72"/>
      <c r="K1299" s="72"/>
    </row>
    <row r="1300" spans="1:11" x14ac:dyDescent="0.25">
      <c r="A1300" s="116">
        <f>'5. Registrere Transaksjoner'!B307</f>
        <v>300</v>
      </c>
      <c r="B1300" s="72">
        <f>INDEX('5. Registrere Transaksjoner'!$K$8:$K$1006,MATCH('Underlag HB'!A1300,'5. Registrere Transaksjoner'!$B$8:$B$1006))</f>
        <v>0</v>
      </c>
      <c r="C1300" s="72">
        <f>INDEX('5. Registrere Transaksjoner'!$R$8:$R$1006,MATCH('Underlag HB'!A1300,'5. Registrere Transaksjoner'!$B$8:$B$1006))</f>
        <v>0</v>
      </c>
      <c r="D1300" s="307">
        <f>INDEX('5. Registrere Transaksjoner'!$D$8:$D$1006,MATCH('Underlag HB'!A1300,'5. Registrere Transaksjoner'!$B$8:$B$1006))</f>
        <v>0</v>
      </c>
      <c r="E1300" s="72" t="str">
        <f>IFERROR(INDEX(Kontoplan!$E$6:$E$1048576,MATCH(B1300,Kontoplan!$D$6:$D$125,0)),"")</f>
        <v/>
      </c>
      <c r="F1300" s="308">
        <f>INDEX('5. Registrere Transaksjoner'!$E$8:$E$1006,MATCH('Underlag HB'!A1300,'5. Registrere Transaksjoner'!$B$8:$B$1006,0))</f>
        <v>0</v>
      </c>
      <c r="G1300" s="72">
        <f>INDEX('5. Registrere Transaksjoner'!$F$8:$F$1006,MATCH('Underlag HB'!A1300,'5. Registrere Transaksjoner'!$B$8:$B$1006,0))</f>
        <v>0</v>
      </c>
      <c r="H1300" s="309" t="str">
        <f t="shared" si="20"/>
        <v/>
      </c>
      <c r="I1300" s="310">
        <f>INDEX('5. Registrere Transaksjoner'!$H$8:$H$1006,MATCH('Underlag HB'!A1300,'5. Registrere Transaksjoner'!$B$8:$B$1006,0))</f>
        <v>0</v>
      </c>
      <c r="J1300" s="72"/>
      <c r="K1300" s="72"/>
    </row>
    <row r="1301" spans="1:11" x14ac:dyDescent="0.25">
      <c r="A1301" s="116">
        <f>'5. Registrere Transaksjoner'!B308</f>
        <v>301</v>
      </c>
      <c r="B1301" s="72">
        <f>INDEX('5. Registrere Transaksjoner'!$K$8:$K$1006,MATCH('Underlag HB'!A1301,'5. Registrere Transaksjoner'!$B$8:$B$1006))</f>
        <v>0</v>
      </c>
      <c r="C1301" s="72">
        <f>INDEX('5. Registrere Transaksjoner'!$R$8:$R$1006,MATCH('Underlag HB'!A1301,'5. Registrere Transaksjoner'!$B$8:$B$1006))</f>
        <v>0</v>
      </c>
      <c r="D1301" s="307">
        <f>INDEX('5. Registrere Transaksjoner'!$D$8:$D$1006,MATCH('Underlag HB'!A1301,'5. Registrere Transaksjoner'!$B$8:$B$1006))</f>
        <v>0</v>
      </c>
      <c r="E1301" s="72" t="str">
        <f>IFERROR(INDEX(Kontoplan!$E$6:$E$1048576,MATCH(B1301,Kontoplan!$D$6:$D$125,0)),"")</f>
        <v/>
      </c>
      <c r="F1301" s="308">
        <f>INDEX('5. Registrere Transaksjoner'!$E$8:$E$1006,MATCH('Underlag HB'!A1301,'5. Registrere Transaksjoner'!$B$8:$B$1006,0))</f>
        <v>0</v>
      </c>
      <c r="G1301" s="72">
        <f>INDEX('5. Registrere Transaksjoner'!$F$8:$F$1006,MATCH('Underlag HB'!A1301,'5. Registrere Transaksjoner'!$B$8:$B$1006,0))</f>
        <v>0</v>
      </c>
      <c r="H1301" s="309" t="str">
        <f t="shared" si="20"/>
        <v/>
      </c>
      <c r="I1301" s="310">
        <f>INDEX('5. Registrere Transaksjoner'!$H$8:$H$1006,MATCH('Underlag HB'!A1301,'5. Registrere Transaksjoner'!$B$8:$B$1006,0))</f>
        <v>0</v>
      </c>
      <c r="J1301" s="72"/>
      <c r="K1301" s="72"/>
    </row>
    <row r="1302" spans="1:11" x14ac:dyDescent="0.25">
      <c r="A1302" s="116">
        <f>'5. Registrere Transaksjoner'!B309</f>
        <v>302</v>
      </c>
      <c r="B1302" s="72">
        <f>INDEX('5. Registrere Transaksjoner'!$K$8:$K$1006,MATCH('Underlag HB'!A1302,'5. Registrere Transaksjoner'!$B$8:$B$1006))</f>
        <v>0</v>
      </c>
      <c r="C1302" s="72">
        <f>INDEX('5. Registrere Transaksjoner'!$R$8:$R$1006,MATCH('Underlag HB'!A1302,'5. Registrere Transaksjoner'!$B$8:$B$1006))</f>
        <v>0</v>
      </c>
      <c r="D1302" s="307">
        <f>INDEX('5. Registrere Transaksjoner'!$D$8:$D$1006,MATCH('Underlag HB'!A1302,'5. Registrere Transaksjoner'!$B$8:$B$1006))</f>
        <v>0</v>
      </c>
      <c r="E1302" s="72" t="str">
        <f>IFERROR(INDEX(Kontoplan!$E$6:$E$1048576,MATCH(B1302,Kontoplan!$D$6:$D$125,0)),"")</f>
        <v/>
      </c>
      <c r="F1302" s="308">
        <f>INDEX('5. Registrere Transaksjoner'!$E$8:$E$1006,MATCH('Underlag HB'!A1302,'5. Registrere Transaksjoner'!$B$8:$B$1006,0))</f>
        <v>0</v>
      </c>
      <c r="G1302" s="72">
        <f>INDEX('5. Registrere Transaksjoner'!$F$8:$F$1006,MATCH('Underlag HB'!A1302,'5. Registrere Transaksjoner'!$B$8:$B$1006,0))</f>
        <v>0</v>
      </c>
      <c r="H1302" s="309" t="str">
        <f t="shared" si="20"/>
        <v/>
      </c>
      <c r="I1302" s="310">
        <f>INDEX('5. Registrere Transaksjoner'!$H$8:$H$1006,MATCH('Underlag HB'!A1302,'5. Registrere Transaksjoner'!$B$8:$B$1006,0))</f>
        <v>0</v>
      </c>
      <c r="J1302" s="72"/>
      <c r="K1302" s="72"/>
    </row>
    <row r="1303" spans="1:11" x14ac:dyDescent="0.25">
      <c r="A1303" s="116">
        <f>'5. Registrere Transaksjoner'!B310</f>
        <v>303</v>
      </c>
      <c r="B1303" s="72">
        <f>INDEX('5. Registrere Transaksjoner'!$K$8:$K$1006,MATCH('Underlag HB'!A1303,'5. Registrere Transaksjoner'!$B$8:$B$1006))</f>
        <v>0</v>
      </c>
      <c r="C1303" s="72">
        <f>INDEX('5. Registrere Transaksjoner'!$R$8:$R$1006,MATCH('Underlag HB'!A1303,'5. Registrere Transaksjoner'!$B$8:$B$1006))</f>
        <v>0</v>
      </c>
      <c r="D1303" s="307">
        <f>INDEX('5. Registrere Transaksjoner'!$D$8:$D$1006,MATCH('Underlag HB'!A1303,'5. Registrere Transaksjoner'!$B$8:$B$1006))</f>
        <v>0</v>
      </c>
      <c r="E1303" s="72" t="str">
        <f>IFERROR(INDEX(Kontoplan!$E$6:$E$1048576,MATCH(B1303,Kontoplan!$D$6:$D$125,0)),"")</f>
        <v/>
      </c>
      <c r="F1303" s="308">
        <f>INDEX('5. Registrere Transaksjoner'!$E$8:$E$1006,MATCH('Underlag HB'!A1303,'5. Registrere Transaksjoner'!$B$8:$B$1006,0))</f>
        <v>0</v>
      </c>
      <c r="G1303" s="72">
        <f>INDEX('5. Registrere Transaksjoner'!$F$8:$F$1006,MATCH('Underlag HB'!A1303,'5. Registrere Transaksjoner'!$B$8:$B$1006,0))</f>
        <v>0</v>
      </c>
      <c r="H1303" s="309" t="str">
        <f t="shared" si="20"/>
        <v/>
      </c>
      <c r="I1303" s="310">
        <f>INDEX('5. Registrere Transaksjoner'!$H$8:$H$1006,MATCH('Underlag HB'!A1303,'5. Registrere Transaksjoner'!$B$8:$B$1006,0))</f>
        <v>0</v>
      </c>
      <c r="J1303" s="72"/>
      <c r="K1303" s="72"/>
    </row>
    <row r="1304" spans="1:11" x14ac:dyDescent="0.25">
      <c r="A1304" s="116">
        <f>'5. Registrere Transaksjoner'!B311</f>
        <v>304</v>
      </c>
      <c r="B1304" s="72">
        <f>INDEX('5. Registrere Transaksjoner'!$K$8:$K$1006,MATCH('Underlag HB'!A1304,'5. Registrere Transaksjoner'!$B$8:$B$1006))</f>
        <v>0</v>
      </c>
      <c r="C1304" s="72">
        <f>INDEX('5. Registrere Transaksjoner'!$R$8:$R$1006,MATCH('Underlag HB'!A1304,'5. Registrere Transaksjoner'!$B$8:$B$1006))</f>
        <v>0</v>
      </c>
      <c r="D1304" s="307">
        <f>INDEX('5. Registrere Transaksjoner'!$D$8:$D$1006,MATCH('Underlag HB'!A1304,'5. Registrere Transaksjoner'!$B$8:$B$1006))</f>
        <v>0</v>
      </c>
      <c r="E1304" s="72" t="str">
        <f>IFERROR(INDEX(Kontoplan!$E$6:$E$1048576,MATCH(B1304,Kontoplan!$D$6:$D$125,0)),"")</f>
        <v/>
      </c>
      <c r="F1304" s="308">
        <f>INDEX('5. Registrere Transaksjoner'!$E$8:$E$1006,MATCH('Underlag HB'!A1304,'5. Registrere Transaksjoner'!$B$8:$B$1006,0))</f>
        <v>0</v>
      </c>
      <c r="G1304" s="72">
        <f>INDEX('5. Registrere Transaksjoner'!$F$8:$F$1006,MATCH('Underlag HB'!A1304,'5. Registrere Transaksjoner'!$B$8:$B$1006,0))</f>
        <v>0</v>
      </c>
      <c r="H1304" s="309" t="str">
        <f t="shared" si="20"/>
        <v/>
      </c>
      <c r="I1304" s="310">
        <f>INDEX('5. Registrere Transaksjoner'!$H$8:$H$1006,MATCH('Underlag HB'!A1304,'5. Registrere Transaksjoner'!$B$8:$B$1006,0))</f>
        <v>0</v>
      </c>
      <c r="J1304" s="72"/>
      <c r="K1304" s="72"/>
    </row>
    <row r="1305" spans="1:11" x14ac:dyDescent="0.25">
      <c r="A1305" s="116">
        <f>'5. Registrere Transaksjoner'!B312</f>
        <v>305</v>
      </c>
      <c r="B1305" s="72">
        <f>INDEX('5. Registrere Transaksjoner'!$K$8:$K$1006,MATCH('Underlag HB'!A1305,'5. Registrere Transaksjoner'!$B$8:$B$1006))</f>
        <v>0</v>
      </c>
      <c r="C1305" s="72">
        <f>INDEX('5. Registrere Transaksjoner'!$R$8:$R$1006,MATCH('Underlag HB'!A1305,'5. Registrere Transaksjoner'!$B$8:$B$1006))</f>
        <v>0</v>
      </c>
      <c r="D1305" s="307">
        <f>INDEX('5. Registrere Transaksjoner'!$D$8:$D$1006,MATCH('Underlag HB'!A1305,'5. Registrere Transaksjoner'!$B$8:$B$1006))</f>
        <v>0</v>
      </c>
      <c r="E1305" s="72" t="str">
        <f>IFERROR(INDEX(Kontoplan!$E$6:$E$1048576,MATCH(B1305,Kontoplan!$D$6:$D$125,0)),"")</f>
        <v/>
      </c>
      <c r="F1305" s="308">
        <f>INDEX('5. Registrere Transaksjoner'!$E$8:$E$1006,MATCH('Underlag HB'!A1305,'5. Registrere Transaksjoner'!$B$8:$B$1006,0))</f>
        <v>0</v>
      </c>
      <c r="G1305" s="72">
        <f>INDEX('5. Registrere Transaksjoner'!$F$8:$F$1006,MATCH('Underlag HB'!A1305,'5. Registrere Transaksjoner'!$B$8:$B$1006,0))</f>
        <v>0</v>
      </c>
      <c r="H1305" s="309" t="str">
        <f t="shared" si="20"/>
        <v/>
      </c>
      <c r="I1305" s="310">
        <f>INDEX('5. Registrere Transaksjoner'!$H$8:$H$1006,MATCH('Underlag HB'!A1305,'5. Registrere Transaksjoner'!$B$8:$B$1006,0))</f>
        <v>0</v>
      </c>
      <c r="J1305" s="72"/>
      <c r="K1305" s="72"/>
    </row>
    <row r="1306" spans="1:11" x14ac:dyDescent="0.25">
      <c r="A1306" s="116">
        <f>'5. Registrere Transaksjoner'!B313</f>
        <v>306</v>
      </c>
      <c r="B1306" s="72">
        <f>INDEX('5. Registrere Transaksjoner'!$K$8:$K$1006,MATCH('Underlag HB'!A1306,'5. Registrere Transaksjoner'!$B$8:$B$1006))</f>
        <v>0</v>
      </c>
      <c r="C1306" s="72">
        <f>INDEX('5. Registrere Transaksjoner'!$R$8:$R$1006,MATCH('Underlag HB'!A1306,'5. Registrere Transaksjoner'!$B$8:$B$1006))</f>
        <v>0</v>
      </c>
      <c r="D1306" s="307">
        <f>INDEX('5. Registrere Transaksjoner'!$D$8:$D$1006,MATCH('Underlag HB'!A1306,'5. Registrere Transaksjoner'!$B$8:$B$1006))</f>
        <v>0</v>
      </c>
      <c r="E1306" s="72" t="str">
        <f>IFERROR(INDEX(Kontoplan!$E$6:$E$1048576,MATCH(B1306,Kontoplan!$D$6:$D$125,0)),"")</f>
        <v/>
      </c>
      <c r="F1306" s="308">
        <f>INDEX('5. Registrere Transaksjoner'!$E$8:$E$1006,MATCH('Underlag HB'!A1306,'5. Registrere Transaksjoner'!$B$8:$B$1006,0))</f>
        <v>0</v>
      </c>
      <c r="G1306" s="72">
        <f>INDEX('5. Registrere Transaksjoner'!$F$8:$F$1006,MATCH('Underlag HB'!A1306,'5. Registrere Transaksjoner'!$B$8:$B$1006,0))</f>
        <v>0</v>
      </c>
      <c r="H1306" s="309" t="str">
        <f t="shared" si="20"/>
        <v/>
      </c>
      <c r="I1306" s="310">
        <f>INDEX('5. Registrere Transaksjoner'!$H$8:$H$1006,MATCH('Underlag HB'!A1306,'5. Registrere Transaksjoner'!$B$8:$B$1006,0))</f>
        <v>0</v>
      </c>
      <c r="J1306" s="72"/>
      <c r="K1306" s="72"/>
    </row>
    <row r="1307" spans="1:11" x14ac:dyDescent="0.25">
      <c r="A1307" s="116">
        <f>'5. Registrere Transaksjoner'!B314</f>
        <v>307</v>
      </c>
      <c r="B1307" s="72">
        <f>INDEX('5. Registrere Transaksjoner'!$K$8:$K$1006,MATCH('Underlag HB'!A1307,'5. Registrere Transaksjoner'!$B$8:$B$1006))</f>
        <v>0</v>
      </c>
      <c r="C1307" s="72">
        <f>INDEX('5. Registrere Transaksjoner'!$R$8:$R$1006,MATCH('Underlag HB'!A1307,'5. Registrere Transaksjoner'!$B$8:$B$1006))</f>
        <v>0</v>
      </c>
      <c r="D1307" s="307">
        <f>INDEX('5. Registrere Transaksjoner'!$D$8:$D$1006,MATCH('Underlag HB'!A1307,'5. Registrere Transaksjoner'!$B$8:$B$1006))</f>
        <v>0</v>
      </c>
      <c r="E1307" s="72" t="str">
        <f>IFERROR(INDEX(Kontoplan!$E$6:$E$1048576,MATCH(B1307,Kontoplan!$D$6:$D$125,0)),"")</f>
        <v/>
      </c>
      <c r="F1307" s="308">
        <f>INDEX('5. Registrere Transaksjoner'!$E$8:$E$1006,MATCH('Underlag HB'!A1307,'5. Registrere Transaksjoner'!$B$8:$B$1006,0))</f>
        <v>0</v>
      </c>
      <c r="G1307" s="72">
        <f>INDEX('5. Registrere Transaksjoner'!$F$8:$F$1006,MATCH('Underlag HB'!A1307,'5. Registrere Transaksjoner'!$B$8:$B$1006,0))</f>
        <v>0</v>
      </c>
      <c r="H1307" s="309" t="str">
        <f t="shared" si="20"/>
        <v/>
      </c>
      <c r="I1307" s="310">
        <f>INDEX('5. Registrere Transaksjoner'!$H$8:$H$1006,MATCH('Underlag HB'!A1307,'5. Registrere Transaksjoner'!$B$8:$B$1006,0))</f>
        <v>0</v>
      </c>
      <c r="J1307" s="72"/>
      <c r="K1307" s="72"/>
    </row>
    <row r="1308" spans="1:11" x14ac:dyDescent="0.25">
      <c r="A1308" s="116">
        <f>'5. Registrere Transaksjoner'!B315</f>
        <v>308</v>
      </c>
      <c r="B1308" s="72">
        <f>INDEX('5. Registrere Transaksjoner'!$K$8:$K$1006,MATCH('Underlag HB'!A1308,'5. Registrere Transaksjoner'!$B$8:$B$1006))</f>
        <v>0</v>
      </c>
      <c r="C1308" s="72">
        <f>INDEX('5. Registrere Transaksjoner'!$R$8:$R$1006,MATCH('Underlag HB'!A1308,'5. Registrere Transaksjoner'!$B$8:$B$1006))</f>
        <v>0</v>
      </c>
      <c r="D1308" s="307">
        <f>INDEX('5. Registrere Transaksjoner'!$D$8:$D$1006,MATCH('Underlag HB'!A1308,'5. Registrere Transaksjoner'!$B$8:$B$1006))</f>
        <v>0</v>
      </c>
      <c r="E1308" s="72" t="str">
        <f>IFERROR(INDEX(Kontoplan!$E$6:$E$1048576,MATCH(B1308,Kontoplan!$D$6:$D$125,0)),"")</f>
        <v/>
      </c>
      <c r="F1308" s="308">
        <f>INDEX('5. Registrere Transaksjoner'!$E$8:$E$1006,MATCH('Underlag HB'!A1308,'5. Registrere Transaksjoner'!$B$8:$B$1006,0))</f>
        <v>0</v>
      </c>
      <c r="G1308" s="72">
        <f>INDEX('5. Registrere Transaksjoner'!$F$8:$F$1006,MATCH('Underlag HB'!A1308,'5. Registrere Transaksjoner'!$B$8:$B$1006,0))</f>
        <v>0</v>
      </c>
      <c r="H1308" s="309" t="str">
        <f t="shared" si="20"/>
        <v/>
      </c>
      <c r="I1308" s="310">
        <f>INDEX('5. Registrere Transaksjoner'!$H$8:$H$1006,MATCH('Underlag HB'!A1308,'5. Registrere Transaksjoner'!$B$8:$B$1006,0))</f>
        <v>0</v>
      </c>
      <c r="J1308" s="72"/>
      <c r="K1308" s="72"/>
    </row>
    <row r="1309" spans="1:11" x14ac:dyDescent="0.25">
      <c r="A1309" s="116">
        <f>'5. Registrere Transaksjoner'!B316</f>
        <v>309</v>
      </c>
      <c r="B1309" s="72">
        <f>INDEX('5. Registrere Transaksjoner'!$K$8:$K$1006,MATCH('Underlag HB'!A1309,'5. Registrere Transaksjoner'!$B$8:$B$1006))</f>
        <v>0</v>
      </c>
      <c r="C1309" s="72">
        <f>INDEX('5. Registrere Transaksjoner'!$R$8:$R$1006,MATCH('Underlag HB'!A1309,'5. Registrere Transaksjoner'!$B$8:$B$1006))</f>
        <v>0</v>
      </c>
      <c r="D1309" s="307">
        <f>INDEX('5. Registrere Transaksjoner'!$D$8:$D$1006,MATCH('Underlag HB'!A1309,'5. Registrere Transaksjoner'!$B$8:$B$1006))</f>
        <v>0</v>
      </c>
      <c r="E1309" s="72" t="str">
        <f>IFERROR(INDEX(Kontoplan!$E$6:$E$1048576,MATCH(B1309,Kontoplan!$D$6:$D$125,0)),"")</f>
        <v/>
      </c>
      <c r="F1309" s="308">
        <f>INDEX('5. Registrere Transaksjoner'!$E$8:$E$1006,MATCH('Underlag HB'!A1309,'5. Registrere Transaksjoner'!$B$8:$B$1006,0))</f>
        <v>0</v>
      </c>
      <c r="G1309" s="72">
        <f>INDEX('5. Registrere Transaksjoner'!$F$8:$F$1006,MATCH('Underlag HB'!A1309,'5. Registrere Transaksjoner'!$B$8:$B$1006,0))</f>
        <v>0</v>
      </c>
      <c r="H1309" s="309" t="str">
        <f t="shared" si="20"/>
        <v/>
      </c>
      <c r="I1309" s="310">
        <f>INDEX('5. Registrere Transaksjoner'!$H$8:$H$1006,MATCH('Underlag HB'!A1309,'5. Registrere Transaksjoner'!$B$8:$B$1006,0))</f>
        <v>0</v>
      </c>
      <c r="J1309" s="72"/>
      <c r="K1309" s="72"/>
    </row>
    <row r="1310" spans="1:11" x14ac:dyDescent="0.25">
      <c r="A1310" s="116">
        <f>'5. Registrere Transaksjoner'!B317</f>
        <v>310</v>
      </c>
      <c r="B1310" s="72">
        <f>INDEX('5. Registrere Transaksjoner'!$K$8:$K$1006,MATCH('Underlag HB'!A1310,'5. Registrere Transaksjoner'!$B$8:$B$1006))</f>
        <v>0</v>
      </c>
      <c r="C1310" s="72">
        <f>INDEX('5. Registrere Transaksjoner'!$R$8:$R$1006,MATCH('Underlag HB'!A1310,'5. Registrere Transaksjoner'!$B$8:$B$1006))</f>
        <v>0</v>
      </c>
      <c r="D1310" s="307">
        <f>INDEX('5. Registrere Transaksjoner'!$D$8:$D$1006,MATCH('Underlag HB'!A1310,'5. Registrere Transaksjoner'!$B$8:$B$1006))</f>
        <v>0</v>
      </c>
      <c r="E1310" s="72" t="str">
        <f>IFERROR(INDEX(Kontoplan!$E$6:$E$1048576,MATCH(B1310,Kontoplan!$D$6:$D$125,0)),"")</f>
        <v/>
      </c>
      <c r="F1310" s="308">
        <f>INDEX('5. Registrere Transaksjoner'!$E$8:$E$1006,MATCH('Underlag HB'!A1310,'5. Registrere Transaksjoner'!$B$8:$B$1006,0))</f>
        <v>0</v>
      </c>
      <c r="G1310" s="72">
        <f>INDEX('5. Registrere Transaksjoner'!$F$8:$F$1006,MATCH('Underlag HB'!A1310,'5. Registrere Transaksjoner'!$B$8:$B$1006,0))</f>
        <v>0</v>
      </c>
      <c r="H1310" s="309" t="str">
        <f t="shared" si="20"/>
        <v/>
      </c>
      <c r="I1310" s="310">
        <f>INDEX('5. Registrere Transaksjoner'!$H$8:$H$1006,MATCH('Underlag HB'!A1310,'5. Registrere Transaksjoner'!$B$8:$B$1006,0))</f>
        <v>0</v>
      </c>
      <c r="J1310" s="72"/>
      <c r="K1310" s="72"/>
    </row>
    <row r="1311" spans="1:11" x14ac:dyDescent="0.25">
      <c r="A1311" s="116">
        <f>'5. Registrere Transaksjoner'!B318</f>
        <v>311</v>
      </c>
      <c r="B1311" s="72">
        <f>INDEX('5. Registrere Transaksjoner'!$K$8:$K$1006,MATCH('Underlag HB'!A1311,'5. Registrere Transaksjoner'!$B$8:$B$1006))</f>
        <v>0</v>
      </c>
      <c r="C1311" s="72">
        <f>INDEX('5. Registrere Transaksjoner'!$R$8:$R$1006,MATCH('Underlag HB'!A1311,'5. Registrere Transaksjoner'!$B$8:$B$1006))</f>
        <v>0</v>
      </c>
      <c r="D1311" s="307">
        <f>INDEX('5. Registrere Transaksjoner'!$D$8:$D$1006,MATCH('Underlag HB'!A1311,'5. Registrere Transaksjoner'!$B$8:$B$1006))</f>
        <v>0</v>
      </c>
      <c r="E1311" s="72" t="str">
        <f>IFERROR(INDEX(Kontoplan!$E$6:$E$1048576,MATCH(B1311,Kontoplan!$D$6:$D$125,0)),"")</f>
        <v/>
      </c>
      <c r="F1311" s="308">
        <f>INDEX('5. Registrere Transaksjoner'!$E$8:$E$1006,MATCH('Underlag HB'!A1311,'5. Registrere Transaksjoner'!$B$8:$B$1006,0))</f>
        <v>0</v>
      </c>
      <c r="G1311" s="72">
        <f>INDEX('5. Registrere Transaksjoner'!$F$8:$F$1006,MATCH('Underlag HB'!A1311,'5. Registrere Transaksjoner'!$B$8:$B$1006,0))</f>
        <v>0</v>
      </c>
      <c r="H1311" s="309" t="str">
        <f t="shared" si="20"/>
        <v/>
      </c>
      <c r="I1311" s="310">
        <f>INDEX('5. Registrere Transaksjoner'!$H$8:$H$1006,MATCH('Underlag HB'!A1311,'5. Registrere Transaksjoner'!$B$8:$B$1006,0))</f>
        <v>0</v>
      </c>
      <c r="J1311" s="72"/>
      <c r="K1311" s="72"/>
    </row>
    <row r="1312" spans="1:11" x14ac:dyDescent="0.25">
      <c r="A1312" s="116">
        <f>'5. Registrere Transaksjoner'!B319</f>
        <v>312</v>
      </c>
      <c r="B1312" s="72">
        <f>INDEX('5. Registrere Transaksjoner'!$K$8:$K$1006,MATCH('Underlag HB'!A1312,'5. Registrere Transaksjoner'!$B$8:$B$1006))</f>
        <v>0</v>
      </c>
      <c r="C1312" s="72">
        <f>INDEX('5. Registrere Transaksjoner'!$R$8:$R$1006,MATCH('Underlag HB'!A1312,'5. Registrere Transaksjoner'!$B$8:$B$1006))</f>
        <v>0</v>
      </c>
      <c r="D1312" s="307">
        <f>INDEX('5. Registrere Transaksjoner'!$D$8:$D$1006,MATCH('Underlag HB'!A1312,'5. Registrere Transaksjoner'!$B$8:$B$1006))</f>
        <v>0</v>
      </c>
      <c r="E1312" s="72" t="str">
        <f>IFERROR(INDEX(Kontoplan!$E$6:$E$1048576,MATCH(B1312,Kontoplan!$D$6:$D$125,0)),"")</f>
        <v/>
      </c>
      <c r="F1312" s="308">
        <f>INDEX('5. Registrere Transaksjoner'!$E$8:$E$1006,MATCH('Underlag HB'!A1312,'5. Registrere Transaksjoner'!$B$8:$B$1006,0))</f>
        <v>0</v>
      </c>
      <c r="G1312" s="72">
        <f>INDEX('5. Registrere Transaksjoner'!$F$8:$F$1006,MATCH('Underlag HB'!A1312,'5. Registrere Transaksjoner'!$B$8:$B$1006,0))</f>
        <v>0</v>
      </c>
      <c r="H1312" s="309" t="str">
        <f t="shared" si="20"/>
        <v/>
      </c>
      <c r="I1312" s="310">
        <f>INDEX('5. Registrere Transaksjoner'!$H$8:$H$1006,MATCH('Underlag HB'!A1312,'5. Registrere Transaksjoner'!$B$8:$B$1006,0))</f>
        <v>0</v>
      </c>
      <c r="J1312" s="72"/>
      <c r="K1312" s="72"/>
    </row>
    <row r="1313" spans="1:11" x14ac:dyDescent="0.25">
      <c r="A1313" s="116">
        <f>'5. Registrere Transaksjoner'!B320</f>
        <v>313</v>
      </c>
      <c r="B1313" s="72">
        <f>INDEX('5. Registrere Transaksjoner'!$K$8:$K$1006,MATCH('Underlag HB'!A1313,'5. Registrere Transaksjoner'!$B$8:$B$1006))</f>
        <v>0</v>
      </c>
      <c r="C1313" s="72">
        <f>INDEX('5. Registrere Transaksjoner'!$R$8:$R$1006,MATCH('Underlag HB'!A1313,'5. Registrere Transaksjoner'!$B$8:$B$1006))</f>
        <v>0</v>
      </c>
      <c r="D1313" s="307">
        <f>INDEX('5. Registrere Transaksjoner'!$D$8:$D$1006,MATCH('Underlag HB'!A1313,'5. Registrere Transaksjoner'!$B$8:$B$1006))</f>
        <v>0</v>
      </c>
      <c r="E1313" s="72" t="str">
        <f>IFERROR(INDEX(Kontoplan!$E$6:$E$1048576,MATCH(B1313,Kontoplan!$D$6:$D$125,0)),"")</f>
        <v/>
      </c>
      <c r="F1313" s="308">
        <f>INDEX('5. Registrere Transaksjoner'!$E$8:$E$1006,MATCH('Underlag HB'!A1313,'5. Registrere Transaksjoner'!$B$8:$B$1006,0))</f>
        <v>0</v>
      </c>
      <c r="G1313" s="72">
        <f>INDEX('5. Registrere Transaksjoner'!$F$8:$F$1006,MATCH('Underlag HB'!A1313,'5. Registrere Transaksjoner'!$B$8:$B$1006,0))</f>
        <v>0</v>
      </c>
      <c r="H1313" s="309" t="str">
        <f t="shared" si="20"/>
        <v/>
      </c>
      <c r="I1313" s="310">
        <f>INDEX('5. Registrere Transaksjoner'!$H$8:$H$1006,MATCH('Underlag HB'!A1313,'5. Registrere Transaksjoner'!$B$8:$B$1006,0))</f>
        <v>0</v>
      </c>
      <c r="J1313" s="72"/>
      <c r="K1313" s="72"/>
    </row>
    <row r="1314" spans="1:11" x14ac:dyDescent="0.25">
      <c r="A1314" s="116">
        <f>'5. Registrere Transaksjoner'!B321</f>
        <v>314</v>
      </c>
      <c r="B1314" s="72">
        <f>INDEX('5. Registrere Transaksjoner'!$K$8:$K$1006,MATCH('Underlag HB'!A1314,'5. Registrere Transaksjoner'!$B$8:$B$1006))</f>
        <v>0</v>
      </c>
      <c r="C1314" s="72">
        <f>INDEX('5. Registrere Transaksjoner'!$R$8:$R$1006,MATCH('Underlag HB'!A1314,'5. Registrere Transaksjoner'!$B$8:$B$1006))</f>
        <v>0</v>
      </c>
      <c r="D1314" s="307">
        <f>INDEX('5. Registrere Transaksjoner'!$D$8:$D$1006,MATCH('Underlag HB'!A1314,'5. Registrere Transaksjoner'!$B$8:$B$1006))</f>
        <v>0</v>
      </c>
      <c r="E1314" s="72" t="str">
        <f>IFERROR(INDEX(Kontoplan!$E$6:$E$1048576,MATCH(B1314,Kontoplan!$D$6:$D$125,0)),"")</f>
        <v/>
      </c>
      <c r="F1314" s="308">
        <f>INDEX('5. Registrere Transaksjoner'!$E$8:$E$1006,MATCH('Underlag HB'!A1314,'5. Registrere Transaksjoner'!$B$8:$B$1006,0))</f>
        <v>0</v>
      </c>
      <c r="G1314" s="72">
        <f>INDEX('5. Registrere Transaksjoner'!$F$8:$F$1006,MATCH('Underlag HB'!A1314,'5. Registrere Transaksjoner'!$B$8:$B$1006,0))</f>
        <v>0</v>
      </c>
      <c r="H1314" s="309" t="str">
        <f t="shared" si="20"/>
        <v/>
      </c>
      <c r="I1314" s="310">
        <f>INDEX('5. Registrere Transaksjoner'!$H$8:$H$1006,MATCH('Underlag HB'!A1314,'5. Registrere Transaksjoner'!$B$8:$B$1006,0))</f>
        <v>0</v>
      </c>
      <c r="J1314" s="72"/>
      <c r="K1314" s="72"/>
    </row>
    <row r="1315" spans="1:11" x14ac:dyDescent="0.25">
      <c r="A1315" s="116">
        <f>'5. Registrere Transaksjoner'!B322</f>
        <v>315</v>
      </c>
      <c r="B1315" s="72">
        <f>INDEX('5. Registrere Transaksjoner'!$K$8:$K$1006,MATCH('Underlag HB'!A1315,'5. Registrere Transaksjoner'!$B$8:$B$1006))</f>
        <v>0</v>
      </c>
      <c r="C1315" s="72">
        <f>INDEX('5. Registrere Transaksjoner'!$R$8:$R$1006,MATCH('Underlag HB'!A1315,'5. Registrere Transaksjoner'!$B$8:$B$1006))</f>
        <v>0</v>
      </c>
      <c r="D1315" s="307">
        <f>INDEX('5. Registrere Transaksjoner'!$D$8:$D$1006,MATCH('Underlag HB'!A1315,'5. Registrere Transaksjoner'!$B$8:$B$1006))</f>
        <v>0</v>
      </c>
      <c r="E1315" s="72" t="str">
        <f>IFERROR(INDEX(Kontoplan!$E$6:$E$1048576,MATCH(B1315,Kontoplan!$D$6:$D$125,0)),"")</f>
        <v/>
      </c>
      <c r="F1315" s="308">
        <f>INDEX('5. Registrere Transaksjoner'!$E$8:$E$1006,MATCH('Underlag HB'!A1315,'5. Registrere Transaksjoner'!$B$8:$B$1006,0))</f>
        <v>0</v>
      </c>
      <c r="G1315" s="72">
        <f>INDEX('5. Registrere Transaksjoner'!$F$8:$F$1006,MATCH('Underlag HB'!A1315,'5. Registrere Transaksjoner'!$B$8:$B$1006,0))</f>
        <v>0</v>
      </c>
      <c r="H1315" s="309" t="str">
        <f t="shared" si="20"/>
        <v/>
      </c>
      <c r="I1315" s="310">
        <f>INDEX('5. Registrere Transaksjoner'!$H$8:$H$1006,MATCH('Underlag HB'!A1315,'5. Registrere Transaksjoner'!$B$8:$B$1006,0))</f>
        <v>0</v>
      </c>
      <c r="J1315" s="72"/>
      <c r="K1315" s="72"/>
    </row>
    <row r="1316" spans="1:11" x14ac:dyDescent="0.25">
      <c r="A1316" s="116">
        <f>'5. Registrere Transaksjoner'!B323</f>
        <v>316</v>
      </c>
      <c r="B1316" s="72">
        <f>INDEX('5. Registrere Transaksjoner'!$K$8:$K$1006,MATCH('Underlag HB'!A1316,'5. Registrere Transaksjoner'!$B$8:$B$1006))</f>
        <v>0</v>
      </c>
      <c r="C1316" s="72">
        <f>INDEX('5. Registrere Transaksjoner'!$R$8:$R$1006,MATCH('Underlag HB'!A1316,'5. Registrere Transaksjoner'!$B$8:$B$1006))</f>
        <v>0</v>
      </c>
      <c r="D1316" s="307">
        <f>INDEX('5. Registrere Transaksjoner'!$D$8:$D$1006,MATCH('Underlag HB'!A1316,'5. Registrere Transaksjoner'!$B$8:$B$1006))</f>
        <v>0</v>
      </c>
      <c r="E1316" s="72" t="str">
        <f>IFERROR(INDEX(Kontoplan!$E$6:$E$1048576,MATCH(B1316,Kontoplan!$D$6:$D$125,0)),"")</f>
        <v/>
      </c>
      <c r="F1316" s="308">
        <f>INDEX('5. Registrere Transaksjoner'!$E$8:$E$1006,MATCH('Underlag HB'!A1316,'5. Registrere Transaksjoner'!$B$8:$B$1006,0))</f>
        <v>0</v>
      </c>
      <c r="G1316" s="72">
        <f>INDEX('5. Registrere Transaksjoner'!$F$8:$F$1006,MATCH('Underlag HB'!A1316,'5. Registrere Transaksjoner'!$B$8:$B$1006,0))</f>
        <v>0</v>
      </c>
      <c r="H1316" s="309" t="str">
        <f t="shared" si="20"/>
        <v/>
      </c>
      <c r="I1316" s="310">
        <f>INDEX('5. Registrere Transaksjoner'!$H$8:$H$1006,MATCH('Underlag HB'!A1316,'5. Registrere Transaksjoner'!$B$8:$B$1006,0))</f>
        <v>0</v>
      </c>
      <c r="J1316" s="72"/>
      <c r="K1316" s="72"/>
    </row>
    <row r="1317" spans="1:11" x14ac:dyDescent="0.25">
      <c r="A1317" s="116">
        <f>'5. Registrere Transaksjoner'!B324</f>
        <v>317</v>
      </c>
      <c r="B1317" s="72">
        <f>INDEX('5. Registrere Transaksjoner'!$K$8:$K$1006,MATCH('Underlag HB'!A1317,'5. Registrere Transaksjoner'!$B$8:$B$1006))</f>
        <v>0</v>
      </c>
      <c r="C1317" s="72">
        <f>INDEX('5. Registrere Transaksjoner'!$R$8:$R$1006,MATCH('Underlag HB'!A1317,'5. Registrere Transaksjoner'!$B$8:$B$1006))</f>
        <v>0</v>
      </c>
      <c r="D1317" s="307">
        <f>INDEX('5. Registrere Transaksjoner'!$D$8:$D$1006,MATCH('Underlag HB'!A1317,'5. Registrere Transaksjoner'!$B$8:$B$1006))</f>
        <v>0</v>
      </c>
      <c r="E1317" s="72" t="str">
        <f>IFERROR(INDEX(Kontoplan!$E$6:$E$1048576,MATCH(B1317,Kontoplan!$D$6:$D$125,0)),"")</f>
        <v/>
      </c>
      <c r="F1317" s="308">
        <f>INDEX('5. Registrere Transaksjoner'!$E$8:$E$1006,MATCH('Underlag HB'!A1317,'5. Registrere Transaksjoner'!$B$8:$B$1006,0))</f>
        <v>0</v>
      </c>
      <c r="G1317" s="72">
        <f>INDEX('5. Registrere Transaksjoner'!$F$8:$F$1006,MATCH('Underlag HB'!A1317,'5. Registrere Transaksjoner'!$B$8:$B$1006,0))</f>
        <v>0</v>
      </c>
      <c r="H1317" s="309" t="str">
        <f t="shared" si="20"/>
        <v/>
      </c>
      <c r="I1317" s="310">
        <f>INDEX('5. Registrere Transaksjoner'!$H$8:$H$1006,MATCH('Underlag HB'!A1317,'5. Registrere Transaksjoner'!$B$8:$B$1006,0))</f>
        <v>0</v>
      </c>
      <c r="J1317" s="72"/>
      <c r="K1317" s="72"/>
    </row>
    <row r="1318" spans="1:11" x14ac:dyDescent="0.25">
      <c r="A1318" s="116">
        <f>'5. Registrere Transaksjoner'!B325</f>
        <v>318</v>
      </c>
      <c r="B1318" s="72">
        <f>INDEX('5. Registrere Transaksjoner'!$K$8:$K$1006,MATCH('Underlag HB'!A1318,'5. Registrere Transaksjoner'!$B$8:$B$1006))</f>
        <v>0</v>
      </c>
      <c r="C1318" s="72">
        <f>INDEX('5. Registrere Transaksjoner'!$R$8:$R$1006,MATCH('Underlag HB'!A1318,'5. Registrere Transaksjoner'!$B$8:$B$1006))</f>
        <v>0</v>
      </c>
      <c r="D1318" s="307">
        <f>INDEX('5. Registrere Transaksjoner'!$D$8:$D$1006,MATCH('Underlag HB'!A1318,'5. Registrere Transaksjoner'!$B$8:$B$1006))</f>
        <v>0</v>
      </c>
      <c r="E1318" s="72" t="str">
        <f>IFERROR(INDEX(Kontoplan!$E$6:$E$1048576,MATCH(B1318,Kontoplan!$D$6:$D$125,0)),"")</f>
        <v/>
      </c>
      <c r="F1318" s="308">
        <f>INDEX('5. Registrere Transaksjoner'!$E$8:$E$1006,MATCH('Underlag HB'!A1318,'5. Registrere Transaksjoner'!$B$8:$B$1006,0))</f>
        <v>0</v>
      </c>
      <c r="G1318" s="72">
        <f>INDEX('5. Registrere Transaksjoner'!$F$8:$F$1006,MATCH('Underlag HB'!A1318,'5. Registrere Transaksjoner'!$B$8:$B$1006,0))</f>
        <v>0</v>
      </c>
      <c r="H1318" s="309" t="str">
        <f t="shared" si="20"/>
        <v/>
      </c>
      <c r="I1318" s="310">
        <f>INDEX('5. Registrere Transaksjoner'!$H$8:$H$1006,MATCH('Underlag HB'!A1318,'5. Registrere Transaksjoner'!$B$8:$B$1006,0))</f>
        <v>0</v>
      </c>
      <c r="J1318" s="72"/>
      <c r="K1318" s="72"/>
    </row>
    <row r="1319" spans="1:11" x14ac:dyDescent="0.25">
      <c r="A1319" s="116">
        <f>'5. Registrere Transaksjoner'!B326</f>
        <v>319</v>
      </c>
      <c r="B1319" s="72">
        <f>INDEX('5. Registrere Transaksjoner'!$K$8:$K$1006,MATCH('Underlag HB'!A1319,'5. Registrere Transaksjoner'!$B$8:$B$1006))</f>
        <v>0</v>
      </c>
      <c r="C1319" s="72">
        <f>INDEX('5. Registrere Transaksjoner'!$R$8:$R$1006,MATCH('Underlag HB'!A1319,'5. Registrere Transaksjoner'!$B$8:$B$1006))</f>
        <v>0</v>
      </c>
      <c r="D1319" s="307">
        <f>INDEX('5. Registrere Transaksjoner'!$D$8:$D$1006,MATCH('Underlag HB'!A1319,'5. Registrere Transaksjoner'!$B$8:$B$1006))</f>
        <v>0</v>
      </c>
      <c r="E1319" s="72" t="str">
        <f>IFERROR(INDEX(Kontoplan!$E$6:$E$1048576,MATCH(B1319,Kontoplan!$D$6:$D$125,0)),"")</f>
        <v/>
      </c>
      <c r="F1319" s="308">
        <f>INDEX('5. Registrere Transaksjoner'!$E$8:$E$1006,MATCH('Underlag HB'!A1319,'5. Registrere Transaksjoner'!$B$8:$B$1006,0))</f>
        <v>0</v>
      </c>
      <c r="G1319" s="72">
        <f>INDEX('5. Registrere Transaksjoner'!$F$8:$F$1006,MATCH('Underlag HB'!A1319,'5. Registrere Transaksjoner'!$B$8:$B$1006,0))</f>
        <v>0</v>
      </c>
      <c r="H1319" s="309" t="str">
        <f t="shared" si="20"/>
        <v/>
      </c>
      <c r="I1319" s="310">
        <f>INDEX('5. Registrere Transaksjoner'!$H$8:$H$1006,MATCH('Underlag HB'!A1319,'5. Registrere Transaksjoner'!$B$8:$B$1006,0))</f>
        <v>0</v>
      </c>
      <c r="J1319" s="72"/>
      <c r="K1319" s="72"/>
    </row>
    <row r="1320" spans="1:11" x14ac:dyDescent="0.25">
      <c r="A1320" s="116">
        <f>'5. Registrere Transaksjoner'!B327</f>
        <v>320</v>
      </c>
      <c r="B1320" s="72">
        <f>INDEX('5. Registrere Transaksjoner'!$K$8:$K$1006,MATCH('Underlag HB'!A1320,'5. Registrere Transaksjoner'!$B$8:$B$1006))</f>
        <v>0</v>
      </c>
      <c r="C1320" s="72">
        <f>INDEX('5. Registrere Transaksjoner'!$R$8:$R$1006,MATCH('Underlag HB'!A1320,'5. Registrere Transaksjoner'!$B$8:$B$1006))</f>
        <v>0</v>
      </c>
      <c r="D1320" s="307">
        <f>INDEX('5. Registrere Transaksjoner'!$D$8:$D$1006,MATCH('Underlag HB'!A1320,'5. Registrere Transaksjoner'!$B$8:$B$1006))</f>
        <v>0</v>
      </c>
      <c r="E1320" s="72" t="str">
        <f>IFERROR(INDEX(Kontoplan!$E$6:$E$1048576,MATCH(B1320,Kontoplan!$D$6:$D$125,0)),"")</f>
        <v/>
      </c>
      <c r="F1320" s="308">
        <f>INDEX('5. Registrere Transaksjoner'!$E$8:$E$1006,MATCH('Underlag HB'!A1320,'5. Registrere Transaksjoner'!$B$8:$B$1006,0))</f>
        <v>0</v>
      </c>
      <c r="G1320" s="72">
        <f>INDEX('5. Registrere Transaksjoner'!$F$8:$F$1006,MATCH('Underlag HB'!A1320,'5. Registrere Transaksjoner'!$B$8:$B$1006,0))</f>
        <v>0</v>
      </c>
      <c r="H1320" s="309" t="str">
        <f t="shared" si="20"/>
        <v/>
      </c>
      <c r="I1320" s="310">
        <f>INDEX('5. Registrere Transaksjoner'!$H$8:$H$1006,MATCH('Underlag HB'!A1320,'5. Registrere Transaksjoner'!$B$8:$B$1006,0))</f>
        <v>0</v>
      </c>
      <c r="J1320" s="72"/>
      <c r="K1320" s="72"/>
    </row>
    <row r="1321" spans="1:11" x14ac:dyDescent="0.25">
      <c r="A1321" s="116">
        <f>'5. Registrere Transaksjoner'!B328</f>
        <v>321</v>
      </c>
      <c r="B1321" s="72">
        <f>INDEX('5. Registrere Transaksjoner'!$K$8:$K$1006,MATCH('Underlag HB'!A1321,'5. Registrere Transaksjoner'!$B$8:$B$1006))</f>
        <v>0</v>
      </c>
      <c r="C1321" s="72">
        <f>INDEX('5. Registrere Transaksjoner'!$R$8:$R$1006,MATCH('Underlag HB'!A1321,'5. Registrere Transaksjoner'!$B$8:$B$1006))</f>
        <v>0</v>
      </c>
      <c r="D1321" s="307">
        <f>INDEX('5. Registrere Transaksjoner'!$D$8:$D$1006,MATCH('Underlag HB'!A1321,'5. Registrere Transaksjoner'!$B$8:$B$1006))</f>
        <v>0</v>
      </c>
      <c r="E1321" s="72" t="str">
        <f>IFERROR(INDEX(Kontoplan!$E$6:$E$1048576,MATCH(B1321,Kontoplan!$D$6:$D$125,0)),"")</f>
        <v/>
      </c>
      <c r="F1321" s="308">
        <f>INDEX('5. Registrere Transaksjoner'!$E$8:$E$1006,MATCH('Underlag HB'!A1321,'5. Registrere Transaksjoner'!$B$8:$B$1006,0))</f>
        <v>0</v>
      </c>
      <c r="G1321" s="72">
        <f>INDEX('5. Registrere Transaksjoner'!$F$8:$F$1006,MATCH('Underlag HB'!A1321,'5. Registrere Transaksjoner'!$B$8:$B$1006,0))</f>
        <v>0</v>
      </c>
      <c r="H1321" s="309" t="str">
        <f t="shared" si="20"/>
        <v/>
      </c>
      <c r="I1321" s="310">
        <f>INDEX('5. Registrere Transaksjoner'!$H$8:$H$1006,MATCH('Underlag HB'!A1321,'5. Registrere Transaksjoner'!$B$8:$B$1006,0))</f>
        <v>0</v>
      </c>
      <c r="J1321" s="72"/>
      <c r="K1321" s="72"/>
    </row>
    <row r="1322" spans="1:11" x14ac:dyDescent="0.25">
      <c r="A1322" s="116">
        <f>'5. Registrere Transaksjoner'!B329</f>
        <v>322</v>
      </c>
      <c r="B1322" s="72">
        <f>INDEX('5. Registrere Transaksjoner'!$K$8:$K$1006,MATCH('Underlag HB'!A1322,'5. Registrere Transaksjoner'!$B$8:$B$1006))</f>
        <v>0</v>
      </c>
      <c r="C1322" s="72">
        <f>INDEX('5. Registrere Transaksjoner'!$R$8:$R$1006,MATCH('Underlag HB'!A1322,'5. Registrere Transaksjoner'!$B$8:$B$1006))</f>
        <v>0</v>
      </c>
      <c r="D1322" s="307">
        <f>INDEX('5. Registrere Transaksjoner'!$D$8:$D$1006,MATCH('Underlag HB'!A1322,'5. Registrere Transaksjoner'!$B$8:$B$1006))</f>
        <v>0</v>
      </c>
      <c r="E1322" s="72" t="str">
        <f>IFERROR(INDEX(Kontoplan!$E$6:$E$1048576,MATCH(B1322,Kontoplan!$D$6:$D$125,0)),"")</f>
        <v/>
      </c>
      <c r="F1322" s="308">
        <f>INDEX('5. Registrere Transaksjoner'!$E$8:$E$1006,MATCH('Underlag HB'!A1322,'5. Registrere Transaksjoner'!$B$8:$B$1006,0))</f>
        <v>0</v>
      </c>
      <c r="G1322" s="72">
        <f>INDEX('5. Registrere Transaksjoner'!$F$8:$F$1006,MATCH('Underlag HB'!A1322,'5. Registrere Transaksjoner'!$B$8:$B$1006,0))</f>
        <v>0</v>
      </c>
      <c r="H1322" s="309" t="str">
        <f t="shared" si="20"/>
        <v/>
      </c>
      <c r="I1322" s="310">
        <f>INDEX('5. Registrere Transaksjoner'!$H$8:$H$1006,MATCH('Underlag HB'!A1322,'5. Registrere Transaksjoner'!$B$8:$B$1006,0))</f>
        <v>0</v>
      </c>
      <c r="J1322" s="72"/>
      <c r="K1322" s="72"/>
    </row>
    <row r="1323" spans="1:11" x14ac:dyDescent="0.25">
      <c r="A1323" s="116">
        <f>'5. Registrere Transaksjoner'!B330</f>
        <v>323</v>
      </c>
      <c r="B1323" s="72">
        <f>INDEX('5. Registrere Transaksjoner'!$K$8:$K$1006,MATCH('Underlag HB'!A1323,'5. Registrere Transaksjoner'!$B$8:$B$1006))</f>
        <v>0</v>
      </c>
      <c r="C1323" s="72">
        <f>INDEX('5. Registrere Transaksjoner'!$R$8:$R$1006,MATCH('Underlag HB'!A1323,'5. Registrere Transaksjoner'!$B$8:$B$1006))</f>
        <v>0</v>
      </c>
      <c r="D1323" s="307">
        <f>INDEX('5. Registrere Transaksjoner'!$D$8:$D$1006,MATCH('Underlag HB'!A1323,'5. Registrere Transaksjoner'!$B$8:$B$1006))</f>
        <v>0</v>
      </c>
      <c r="E1323" s="72" t="str">
        <f>IFERROR(INDEX(Kontoplan!$E$6:$E$1048576,MATCH(B1323,Kontoplan!$D$6:$D$125,0)),"")</f>
        <v/>
      </c>
      <c r="F1323" s="308">
        <f>INDEX('5. Registrere Transaksjoner'!$E$8:$E$1006,MATCH('Underlag HB'!A1323,'5. Registrere Transaksjoner'!$B$8:$B$1006,0))</f>
        <v>0</v>
      </c>
      <c r="G1323" s="72">
        <f>INDEX('5. Registrere Transaksjoner'!$F$8:$F$1006,MATCH('Underlag HB'!A1323,'5. Registrere Transaksjoner'!$B$8:$B$1006,0))</f>
        <v>0</v>
      </c>
      <c r="H1323" s="309" t="str">
        <f t="shared" si="20"/>
        <v/>
      </c>
      <c r="I1323" s="310">
        <f>INDEX('5. Registrere Transaksjoner'!$H$8:$H$1006,MATCH('Underlag HB'!A1323,'5. Registrere Transaksjoner'!$B$8:$B$1006,0))</f>
        <v>0</v>
      </c>
      <c r="J1323" s="72"/>
      <c r="K1323" s="72"/>
    </row>
    <row r="1324" spans="1:11" x14ac:dyDescent="0.25">
      <c r="A1324" s="116">
        <f>'5. Registrere Transaksjoner'!B331</f>
        <v>324</v>
      </c>
      <c r="B1324" s="72">
        <f>INDEX('5. Registrere Transaksjoner'!$K$8:$K$1006,MATCH('Underlag HB'!A1324,'5. Registrere Transaksjoner'!$B$8:$B$1006))</f>
        <v>0</v>
      </c>
      <c r="C1324" s="72">
        <f>INDEX('5. Registrere Transaksjoner'!$R$8:$R$1006,MATCH('Underlag HB'!A1324,'5. Registrere Transaksjoner'!$B$8:$B$1006))</f>
        <v>0</v>
      </c>
      <c r="D1324" s="307">
        <f>INDEX('5. Registrere Transaksjoner'!$D$8:$D$1006,MATCH('Underlag HB'!A1324,'5. Registrere Transaksjoner'!$B$8:$B$1006))</f>
        <v>0</v>
      </c>
      <c r="E1324" s="72" t="str">
        <f>IFERROR(INDEX(Kontoplan!$E$6:$E$1048576,MATCH(B1324,Kontoplan!$D$6:$D$125,0)),"")</f>
        <v/>
      </c>
      <c r="F1324" s="308">
        <f>INDEX('5. Registrere Transaksjoner'!$E$8:$E$1006,MATCH('Underlag HB'!A1324,'5. Registrere Transaksjoner'!$B$8:$B$1006,0))</f>
        <v>0</v>
      </c>
      <c r="G1324" s="72">
        <f>INDEX('5. Registrere Transaksjoner'!$F$8:$F$1006,MATCH('Underlag HB'!A1324,'5. Registrere Transaksjoner'!$B$8:$B$1006,0))</f>
        <v>0</v>
      </c>
      <c r="H1324" s="309" t="str">
        <f t="shared" si="20"/>
        <v/>
      </c>
      <c r="I1324" s="310">
        <f>INDEX('5. Registrere Transaksjoner'!$H$8:$H$1006,MATCH('Underlag HB'!A1324,'5. Registrere Transaksjoner'!$B$8:$B$1006,0))</f>
        <v>0</v>
      </c>
      <c r="J1324" s="72"/>
      <c r="K1324" s="72"/>
    </row>
    <row r="1325" spans="1:11" x14ac:dyDescent="0.25">
      <c r="A1325" s="116">
        <f>'5. Registrere Transaksjoner'!B332</f>
        <v>325</v>
      </c>
      <c r="B1325" s="72">
        <f>INDEX('5. Registrere Transaksjoner'!$K$8:$K$1006,MATCH('Underlag HB'!A1325,'5. Registrere Transaksjoner'!$B$8:$B$1006))</f>
        <v>0</v>
      </c>
      <c r="C1325" s="72">
        <f>INDEX('5. Registrere Transaksjoner'!$R$8:$R$1006,MATCH('Underlag HB'!A1325,'5. Registrere Transaksjoner'!$B$8:$B$1006))</f>
        <v>0</v>
      </c>
      <c r="D1325" s="307">
        <f>INDEX('5. Registrere Transaksjoner'!$D$8:$D$1006,MATCH('Underlag HB'!A1325,'5. Registrere Transaksjoner'!$B$8:$B$1006))</f>
        <v>0</v>
      </c>
      <c r="E1325" s="72" t="str">
        <f>IFERROR(INDEX(Kontoplan!$E$6:$E$1048576,MATCH(B1325,Kontoplan!$D$6:$D$125,0)),"")</f>
        <v/>
      </c>
      <c r="F1325" s="308">
        <f>INDEX('5. Registrere Transaksjoner'!$E$8:$E$1006,MATCH('Underlag HB'!A1325,'5. Registrere Transaksjoner'!$B$8:$B$1006,0))</f>
        <v>0</v>
      </c>
      <c r="G1325" s="72">
        <f>INDEX('5. Registrere Transaksjoner'!$F$8:$F$1006,MATCH('Underlag HB'!A1325,'5. Registrere Transaksjoner'!$B$8:$B$1006,0))</f>
        <v>0</v>
      </c>
      <c r="H1325" s="309" t="str">
        <f t="shared" si="20"/>
        <v/>
      </c>
      <c r="I1325" s="310">
        <f>INDEX('5. Registrere Transaksjoner'!$H$8:$H$1006,MATCH('Underlag HB'!A1325,'5. Registrere Transaksjoner'!$B$8:$B$1006,0))</f>
        <v>0</v>
      </c>
      <c r="J1325" s="72"/>
      <c r="K1325" s="72"/>
    </row>
    <row r="1326" spans="1:11" x14ac:dyDescent="0.25">
      <c r="A1326" s="116">
        <f>'5. Registrere Transaksjoner'!B333</f>
        <v>326</v>
      </c>
      <c r="B1326" s="72">
        <f>INDEX('5. Registrere Transaksjoner'!$K$8:$K$1006,MATCH('Underlag HB'!A1326,'5. Registrere Transaksjoner'!$B$8:$B$1006))</f>
        <v>0</v>
      </c>
      <c r="C1326" s="72">
        <f>INDEX('5. Registrere Transaksjoner'!$R$8:$R$1006,MATCH('Underlag HB'!A1326,'5. Registrere Transaksjoner'!$B$8:$B$1006))</f>
        <v>0</v>
      </c>
      <c r="D1326" s="307">
        <f>INDEX('5. Registrere Transaksjoner'!$D$8:$D$1006,MATCH('Underlag HB'!A1326,'5. Registrere Transaksjoner'!$B$8:$B$1006))</f>
        <v>0</v>
      </c>
      <c r="E1326" s="72" t="str">
        <f>IFERROR(INDEX(Kontoplan!$E$6:$E$1048576,MATCH(B1326,Kontoplan!$D$6:$D$125,0)),"")</f>
        <v/>
      </c>
      <c r="F1326" s="308">
        <f>INDEX('5. Registrere Transaksjoner'!$E$8:$E$1006,MATCH('Underlag HB'!A1326,'5. Registrere Transaksjoner'!$B$8:$B$1006,0))</f>
        <v>0</v>
      </c>
      <c r="G1326" s="72">
        <f>INDEX('5. Registrere Transaksjoner'!$F$8:$F$1006,MATCH('Underlag HB'!A1326,'5. Registrere Transaksjoner'!$B$8:$B$1006,0))</f>
        <v>0</v>
      </c>
      <c r="H1326" s="309" t="str">
        <f t="shared" si="20"/>
        <v/>
      </c>
      <c r="I1326" s="310">
        <f>INDEX('5. Registrere Transaksjoner'!$H$8:$H$1006,MATCH('Underlag HB'!A1326,'5. Registrere Transaksjoner'!$B$8:$B$1006,0))</f>
        <v>0</v>
      </c>
      <c r="J1326" s="72"/>
      <c r="K1326" s="72"/>
    </row>
    <row r="1327" spans="1:11" x14ac:dyDescent="0.25">
      <c r="A1327" s="116">
        <f>'5. Registrere Transaksjoner'!B334</f>
        <v>327</v>
      </c>
      <c r="B1327" s="72">
        <f>INDEX('5. Registrere Transaksjoner'!$K$8:$K$1006,MATCH('Underlag HB'!A1327,'5. Registrere Transaksjoner'!$B$8:$B$1006))</f>
        <v>0</v>
      </c>
      <c r="C1327" s="72">
        <f>INDEX('5. Registrere Transaksjoner'!$R$8:$R$1006,MATCH('Underlag HB'!A1327,'5. Registrere Transaksjoner'!$B$8:$B$1006))</f>
        <v>0</v>
      </c>
      <c r="D1327" s="307">
        <f>INDEX('5. Registrere Transaksjoner'!$D$8:$D$1006,MATCH('Underlag HB'!A1327,'5. Registrere Transaksjoner'!$B$8:$B$1006))</f>
        <v>0</v>
      </c>
      <c r="E1327" s="72" t="str">
        <f>IFERROR(INDEX(Kontoplan!$E$6:$E$1048576,MATCH(B1327,Kontoplan!$D$6:$D$125,0)),"")</f>
        <v/>
      </c>
      <c r="F1327" s="308">
        <f>INDEX('5. Registrere Transaksjoner'!$E$8:$E$1006,MATCH('Underlag HB'!A1327,'5. Registrere Transaksjoner'!$B$8:$B$1006,0))</f>
        <v>0</v>
      </c>
      <c r="G1327" s="72">
        <f>INDEX('5. Registrere Transaksjoner'!$F$8:$F$1006,MATCH('Underlag HB'!A1327,'5. Registrere Transaksjoner'!$B$8:$B$1006,0))</f>
        <v>0</v>
      </c>
      <c r="H1327" s="309" t="str">
        <f t="shared" si="20"/>
        <v/>
      </c>
      <c r="I1327" s="310">
        <f>INDEX('5. Registrere Transaksjoner'!$H$8:$H$1006,MATCH('Underlag HB'!A1327,'5. Registrere Transaksjoner'!$B$8:$B$1006,0))</f>
        <v>0</v>
      </c>
      <c r="J1327" s="72"/>
      <c r="K1327" s="72"/>
    </row>
    <row r="1328" spans="1:11" x14ac:dyDescent="0.25">
      <c r="A1328" s="116">
        <f>'5. Registrere Transaksjoner'!B335</f>
        <v>328</v>
      </c>
      <c r="B1328" s="72">
        <f>INDEX('5. Registrere Transaksjoner'!$K$8:$K$1006,MATCH('Underlag HB'!A1328,'5. Registrere Transaksjoner'!$B$8:$B$1006))</f>
        <v>0</v>
      </c>
      <c r="C1328" s="72">
        <f>INDEX('5. Registrere Transaksjoner'!$R$8:$R$1006,MATCH('Underlag HB'!A1328,'5. Registrere Transaksjoner'!$B$8:$B$1006))</f>
        <v>0</v>
      </c>
      <c r="D1328" s="307">
        <f>INDEX('5. Registrere Transaksjoner'!$D$8:$D$1006,MATCH('Underlag HB'!A1328,'5. Registrere Transaksjoner'!$B$8:$B$1006))</f>
        <v>0</v>
      </c>
      <c r="E1328" s="72" t="str">
        <f>IFERROR(INDEX(Kontoplan!$E$6:$E$1048576,MATCH(B1328,Kontoplan!$D$6:$D$125,0)),"")</f>
        <v/>
      </c>
      <c r="F1328" s="308">
        <f>INDEX('5. Registrere Transaksjoner'!$E$8:$E$1006,MATCH('Underlag HB'!A1328,'5. Registrere Transaksjoner'!$B$8:$B$1006,0))</f>
        <v>0</v>
      </c>
      <c r="G1328" s="72">
        <f>INDEX('5. Registrere Transaksjoner'!$F$8:$F$1006,MATCH('Underlag HB'!A1328,'5. Registrere Transaksjoner'!$B$8:$B$1006,0))</f>
        <v>0</v>
      </c>
      <c r="H1328" s="309" t="str">
        <f t="shared" si="20"/>
        <v/>
      </c>
      <c r="I1328" s="310">
        <f>INDEX('5. Registrere Transaksjoner'!$H$8:$H$1006,MATCH('Underlag HB'!A1328,'5. Registrere Transaksjoner'!$B$8:$B$1006,0))</f>
        <v>0</v>
      </c>
      <c r="J1328" s="72"/>
      <c r="K1328" s="72"/>
    </row>
    <row r="1329" spans="1:11" x14ac:dyDescent="0.25">
      <c r="A1329" s="116">
        <f>'5. Registrere Transaksjoner'!B336</f>
        <v>329</v>
      </c>
      <c r="B1329" s="72">
        <f>INDEX('5. Registrere Transaksjoner'!$K$8:$K$1006,MATCH('Underlag HB'!A1329,'5. Registrere Transaksjoner'!$B$8:$B$1006))</f>
        <v>0</v>
      </c>
      <c r="C1329" s="72">
        <f>INDEX('5. Registrere Transaksjoner'!$R$8:$R$1006,MATCH('Underlag HB'!A1329,'5. Registrere Transaksjoner'!$B$8:$B$1006))</f>
        <v>0</v>
      </c>
      <c r="D1329" s="307">
        <f>INDEX('5. Registrere Transaksjoner'!$D$8:$D$1006,MATCH('Underlag HB'!A1329,'5. Registrere Transaksjoner'!$B$8:$B$1006))</f>
        <v>0</v>
      </c>
      <c r="E1329" s="72" t="str">
        <f>IFERROR(INDEX(Kontoplan!$E$6:$E$1048576,MATCH(B1329,Kontoplan!$D$6:$D$125,0)),"")</f>
        <v/>
      </c>
      <c r="F1329" s="308">
        <f>INDEX('5. Registrere Transaksjoner'!$E$8:$E$1006,MATCH('Underlag HB'!A1329,'5. Registrere Transaksjoner'!$B$8:$B$1006,0))</f>
        <v>0</v>
      </c>
      <c r="G1329" s="72">
        <f>INDEX('5. Registrere Transaksjoner'!$F$8:$F$1006,MATCH('Underlag HB'!A1329,'5. Registrere Transaksjoner'!$B$8:$B$1006,0))</f>
        <v>0</v>
      </c>
      <c r="H1329" s="309" t="str">
        <f t="shared" si="20"/>
        <v/>
      </c>
      <c r="I1329" s="310">
        <f>INDEX('5. Registrere Transaksjoner'!$H$8:$H$1006,MATCH('Underlag HB'!A1329,'5. Registrere Transaksjoner'!$B$8:$B$1006,0))</f>
        <v>0</v>
      </c>
      <c r="J1329" s="72"/>
      <c r="K1329" s="72"/>
    </row>
    <row r="1330" spans="1:11" x14ac:dyDescent="0.25">
      <c r="A1330" s="116">
        <f>'5. Registrere Transaksjoner'!B337</f>
        <v>330</v>
      </c>
      <c r="B1330" s="72">
        <f>INDEX('5. Registrere Transaksjoner'!$K$8:$K$1006,MATCH('Underlag HB'!A1330,'5. Registrere Transaksjoner'!$B$8:$B$1006))</f>
        <v>0</v>
      </c>
      <c r="C1330" s="72">
        <f>INDEX('5. Registrere Transaksjoner'!$R$8:$R$1006,MATCH('Underlag HB'!A1330,'5. Registrere Transaksjoner'!$B$8:$B$1006))</f>
        <v>0</v>
      </c>
      <c r="D1330" s="307">
        <f>INDEX('5. Registrere Transaksjoner'!$D$8:$D$1006,MATCH('Underlag HB'!A1330,'5. Registrere Transaksjoner'!$B$8:$B$1006))</f>
        <v>0</v>
      </c>
      <c r="E1330" s="72" t="str">
        <f>IFERROR(INDEX(Kontoplan!$E$6:$E$1048576,MATCH(B1330,Kontoplan!$D$6:$D$125,0)),"")</f>
        <v/>
      </c>
      <c r="F1330" s="308">
        <f>INDEX('5. Registrere Transaksjoner'!$E$8:$E$1006,MATCH('Underlag HB'!A1330,'5. Registrere Transaksjoner'!$B$8:$B$1006,0))</f>
        <v>0</v>
      </c>
      <c r="G1330" s="72">
        <f>INDEX('5. Registrere Transaksjoner'!$F$8:$F$1006,MATCH('Underlag HB'!A1330,'5. Registrere Transaksjoner'!$B$8:$B$1006,0))</f>
        <v>0</v>
      </c>
      <c r="H1330" s="309" t="str">
        <f t="shared" si="20"/>
        <v/>
      </c>
      <c r="I1330" s="310">
        <f>INDEX('5. Registrere Transaksjoner'!$H$8:$H$1006,MATCH('Underlag HB'!A1330,'5. Registrere Transaksjoner'!$B$8:$B$1006,0))</f>
        <v>0</v>
      </c>
      <c r="J1330" s="72"/>
      <c r="K1330" s="72"/>
    </row>
    <row r="1331" spans="1:11" x14ac:dyDescent="0.25">
      <c r="A1331" s="116">
        <f>'5. Registrere Transaksjoner'!B338</f>
        <v>331</v>
      </c>
      <c r="B1331" s="72">
        <f>INDEX('5. Registrere Transaksjoner'!$K$8:$K$1006,MATCH('Underlag HB'!A1331,'5. Registrere Transaksjoner'!$B$8:$B$1006))</f>
        <v>0</v>
      </c>
      <c r="C1331" s="72">
        <f>INDEX('5. Registrere Transaksjoner'!$R$8:$R$1006,MATCH('Underlag HB'!A1331,'5. Registrere Transaksjoner'!$B$8:$B$1006))</f>
        <v>0</v>
      </c>
      <c r="D1331" s="307">
        <f>INDEX('5. Registrere Transaksjoner'!$D$8:$D$1006,MATCH('Underlag HB'!A1331,'5. Registrere Transaksjoner'!$B$8:$B$1006))</f>
        <v>0</v>
      </c>
      <c r="E1331" s="72" t="str">
        <f>IFERROR(INDEX(Kontoplan!$E$6:$E$1048576,MATCH(B1331,Kontoplan!$D$6:$D$125,0)),"")</f>
        <v/>
      </c>
      <c r="F1331" s="308">
        <f>INDEX('5. Registrere Transaksjoner'!$E$8:$E$1006,MATCH('Underlag HB'!A1331,'5. Registrere Transaksjoner'!$B$8:$B$1006,0))</f>
        <v>0</v>
      </c>
      <c r="G1331" s="72">
        <f>INDEX('5. Registrere Transaksjoner'!$F$8:$F$1006,MATCH('Underlag HB'!A1331,'5. Registrere Transaksjoner'!$B$8:$B$1006,0))</f>
        <v>0</v>
      </c>
      <c r="H1331" s="309" t="str">
        <f t="shared" si="20"/>
        <v/>
      </c>
      <c r="I1331" s="310">
        <f>INDEX('5. Registrere Transaksjoner'!$H$8:$H$1006,MATCH('Underlag HB'!A1331,'5. Registrere Transaksjoner'!$B$8:$B$1006,0))</f>
        <v>0</v>
      </c>
      <c r="J1331" s="72"/>
      <c r="K1331" s="72"/>
    </row>
    <row r="1332" spans="1:11" x14ac:dyDescent="0.25">
      <c r="A1332" s="116">
        <f>'5. Registrere Transaksjoner'!B339</f>
        <v>332</v>
      </c>
      <c r="B1332" s="72">
        <f>INDEX('5. Registrere Transaksjoner'!$K$8:$K$1006,MATCH('Underlag HB'!A1332,'5. Registrere Transaksjoner'!$B$8:$B$1006))</f>
        <v>0</v>
      </c>
      <c r="C1332" s="72">
        <f>INDEX('5. Registrere Transaksjoner'!$R$8:$R$1006,MATCH('Underlag HB'!A1332,'5. Registrere Transaksjoner'!$B$8:$B$1006))</f>
        <v>0</v>
      </c>
      <c r="D1332" s="307">
        <f>INDEX('5. Registrere Transaksjoner'!$D$8:$D$1006,MATCH('Underlag HB'!A1332,'5. Registrere Transaksjoner'!$B$8:$B$1006))</f>
        <v>0</v>
      </c>
      <c r="E1332" s="72" t="str">
        <f>IFERROR(INDEX(Kontoplan!$E$6:$E$1048576,MATCH(B1332,Kontoplan!$D$6:$D$125,0)),"")</f>
        <v/>
      </c>
      <c r="F1332" s="308">
        <f>INDEX('5. Registrere Transaksjoner'!$E$8:$E$1006,MATCH('Underlag HB'!A1332,'5. Registrere Transaksjoner'!$B$8:$B$1006,0))</f>
        <v>0</v>
      </c>
      <c r="G1332" s="72">
        <f>INDEX('5. Registrere Transaksjoner'!$F$8:$F$1006,MATCH('Underlag HB'!A1332,'5. Registrere Transaksjoner'!$B$8:$B$1006,0))</f>
        <v>0</v>
      </c>
      <c r="H1332" s="309" t="str">
        <f t="shared" si="20"/>
        <v/>
      </c>
      <c r="I1332" s="310">
        <f>INDEX('5. Registrere Transaksjoner'!$H$8:$H$1006,MATCH('Underlag HB'!A1332,'5. Registrere Transaksjoner'!$B$8:$B$1006,0))</f>
        <v>0</v>
      </c>
      <c r="J1332" s="72"/>
      <c r="K1332" s="72"/>
    </row>
    <row r="1333" spans="1:11" x14ac:dyDescent="0.25">
      <c r="A1333" s="116">
        <f>'5. Registrere Transaksjoner'!B340</f>
        <v>333</v>
      </c>
      <c r="B1333" s="72">
        <f>INDEX('5. Registrere Transaksjoner'!$K$8:$K$1006,MATCH('Underlag HB'!A1333,'5. Registrere Transaksjoner'!$B$8:$B$1006))</f>
        <v>0</v>
      </c>
      <c r="C1333" s="72">
        <f>INDEX('5. Registrere Transaksjoner'!$R$8:$R$1006,MATCH('Underlag HB'!A1333,'5. Registrere Transaksjoner'!$B$8:$B$1006))</f>
        <v>0</v>
      </c>
      <c r="D1333" s="307">
        <f>INDEX('5. Registrere Transaksjoner'!$D$8:$D$1006,MATCH('Underlag HB'!A1333,'5. Registrere Transaksjoner'!$B$8:$B$1006))</f>
        <v>0</v>
      </c>
      <c r="E1333" s="72" t="str">
        <f>IFERROR(INDEX(Kontoplan!$E$6:$E$1048576,MATCH(B1333,Kontoplan!$D$6:$D$125,0)),"")</f>
        <v/>
      </c>
      <c r="F1333" s="308">
        <f>INDEX('5. Registrere Transaksjoner'!$E$8:$E$1006,MATCH('Underlag HB'!A1333,'5. Registrere Transaksjoner'!$B$8:$B$1006,0))</f>
        <v>0</v>
      </c>
      <c r="G1333" s="72">
        <f>INDEX('5. Registrere Transaksjoner'!$F$8:$F$1006,MATCH('Underlag HB'!A1333,'5. Registrere Transaksjoner'!$B$8:$B$1006,0))</f>
        <v>0</v>
      </c>
      <c r="H1333" s="309" t="str">
        <f t="shared" si="20"/>
        <v/>
      </c>
      <c r="I1333" s="310">
        <f>INDEX('5. Registrere Transaksjoner'!$H$8:$H$1006,MATCH('Underlag HB'!A1333,'5. Registrere Transaksjoner'!$B$8:$B$1006,0))</f>
        <v>0</v>
      </c>
      <c r="J1333" s="72"/>
      <c r="K1333" s="72"/>
    </row>
    <row r="1334" spans="1:11" x14ac:dyDescent="0.25">
      <c r="A1334" s="116">
        <f>'5. Registrere Transaksjoner'!B341</f>
        <v>334</v>
      </c>
      <c r="B1334" s="72">
        <f>INDEX('5. Registrere Transaksjoner'!$K$8:$K$1006,MATCH('Underlag HB'!A1334,'5. Registrere Transaksjoner'!$B$8:$B$1006))</f>
        <v>0</v>
      </c>
      <c r="C1334" s="72">
        <f>INDEX('5. Registrere Transaksjoner'!$R$8:$R$1006,MATCH('Underlag HB'!A1334,'5. Registrere Transaksjoner'!$B$8:$B$1006))</f>
        <v>0</v>
      </c>
      <c r="D1334" s="307">
        <f>INDEX('5. Registrere Transaksjoner'!$D$8:$D$1006,MATCH('Underlag HB'!A1334,'5. Registrere Transaksjoner'!$B$8:$B$1006))</f>
        <v>0</v>
      </c>
      <c r="E1334" s="72" t="str">
        <f>IFERROR(INDEX(Kontoplan!$E$6:$E$1048576,MATCH(B1334,Kontoplan!$D$6:$D$125,0)),"")</f>
        <v/>
      </c>
      <c r="F1334" s="308">
        <f>INDEX('5. Registrere Transaksjoner'!$E$8:$E$1006,MATCH('Underlag HB'!A1334,'5. Registrere Transaksjoner'!$B$8:$B$1006,0))</f>
        <v>0</v>
      </c>
      <c r="G1334" s="72">
        <f>INDEX('5. Registrere Transaksjoner'!$F$8:$F$1006,MATCH('Underlag HB'!A1334,'5. Registrere Transaksjoner'!$B$8:$B$1006,0))</f>
        <v>0</v>
      </c>
      <c r="H1334" s="309" t="str">
        <f t="shared" si="20"/>
        <v/>
      </c>
      <c r="I1334" s="310">
        <f>INDEX('5. Registrere Transaksjoner'!$H$8:$H$1006,MATCH('Underlag HB'!A1334,'5. Registrere Transaksjoner'!$B$8:$B$1006,0))</f>
        <v>0</v>
      </c>
      <c r="J1334" s="72"/>
      <c r="K1334" s="72"/>
    </row>
    <row r="1335" spans="1:11" x14ac:dyDescent="0.25">
      <c r="A1335" s="116">
        <f>'5. Registrere Transaksjoner'!B342</f>
        <v>335</v>
      </c>
      <c r="B1335" s="72">
        <f>INDEX('5. Registrere Transaksjoner'!$K$8:$K$1006,MATCH('Underlag HB'!A1335,'5. Registrere Transaksjoner'!$B$8:$B$1006))</f>
        <v>0</v>
      </c>
      <c r="C1335" s="72">
        <f>INDEX('5. Registrere Transaksjoner'!$R$8:$R$1006,MATCH('Underlag HB'!A1335,'5. Registrere Transaksjoner'!$B$8:$B$1006))</f>
        <v>0</v>
      </c>
      <c r="D1335" s="307">
        <f>INDEX('5. Registrere Transaksjoner'!$D$8:$D$1006,MATCH('Underlag HB'!A1335,'5. Registrere Transaksjoner'!$B$8:$B$1006))</f>
        <v>0</v>
      </c>
      <c r="E1335" s="72" t="str">
        <f>IFERROR(INDEX(Kontoplan!$E$6:$E$1048576,MATCH(B1335,Kontoplan!$D$6:$D$125,0)),"")</f>
        <v/>
      </c>
      <c r="F1335" s="308">
        <f>INDEX('5. Registrere Transaksjoner'!$E$8:$E$1006,MATCH('Underlag HB'!A1335,'5. Registrere Transaksjoner'!$B$8:$B$1006,0))</f>
        <v>0</v>
      </c>
      <c r="G1335" s="72">
        <f>INDEX('5. Registrere Transaksjoner'!$F$8:$F$1006,MATCH('Underlag HB'!A1335,'5. Registrere Transaksjoner'!$B$8:$B$1006,0))</f>
        <v>0</v>
      </c>
      <c r="H1335" s="309" t="str">
        <f t="shared" si="20"/>
        <v/>
      </c>
      <c r="I1335" s="310">
        <f>INDEX('5. Registrere Transaksjoner'!$H$8:$H$1006,MATCH('Underlag HB'!A1335,'5. Registrere Transaksjoner'!$B$8:$B$1006,0))</f>
        <v>0</v>
      </c>
      <c r="J1335" s="72"/>
      <c r="K1335" s="72"/>
    </row>
    <row r="1336" spans="1:11" x14ac:dyDescent="0.25">
      <c r="A1336" s="116">
        <f>'5. Registrere Transaksjoner'!B343</f>
        <v>336</v>
      </c>
      <c r="B1336" s="72">
        <f>INDEX('5. Registrere Transaksjoner'!$K$8:$K$1006,MATCH('Underlag HB'!A1336,'5. Registrere Transaksjoner'!$B$8:$B$1006))</f>
        <v>0</v>
      </c>
      <c r="C1336" s="72">
        <f>INDEX('5. Registrere Transaksjoner'!$R$8:$R$1006,MATCH('Underlag HB'!A1336,'5. Registrere Transaksjoner'!$B$8:$B$1006))</f>
        <v>0</v>
      </c>
      <c r="D1336" s="307">
        <f>INDEX('5. Registrere Transaksjoner'!$D$8:$D$1006,MATCH('Underlag HB'!A1336,'5. Registrere Transaksjoner'!$B$8:$B$1006))</f>
        <v>0</v>
      </c>
      <c r="E1336" s="72" t="str">
        <f>IFERROR(INDEX(Kontoplan!$E$6:$E$1048576,MATCH(B1336,Kontoplan!$D$6:$D$125,0)),"")</f>
        <v/>
      </c>
      <c r="F1336" s="308">
        <f>INDEX('5. Registrere Transaksjoner'!$E$8:$E$1006,MATCH('Underlag HB'!A1336,'5. Registrere Transaksjoner'!$B$8:$B$1006,0))</f>
        <v>0</v>
      </c>
      <c r="G1336" s="72">
        <f>INDEX('5. Registrere Transaksjoner'!$F$8:$F$1006,MATCH('Underlag HB'!A1336,'5. Registrere Transaksjoner'!$B$8:$B$1006,0))</f>
        <v>0</v>
      </c>
      <c r="H1336" s="309" t="str">
        <f t="shared" si="20"/>
        <v/>
      </c>
      <c r="I1336" s="310">
        <f>INDEX('5. Registrere Transaksjoner'!$H$8:$H$1006,MATCH('Underlag HB'!A1336,'5. Registrere Transaksjoner'!$B$8:$B$1006,0))</f>
        <v>0</v>
      </c>
      <c r="J1336" s="72"/>
      <c r="K1336" s="72"/>
    </row>
    <row r="1337" spans="1:11" x14ac:dyDescent="0.25">
      <c r="A1337" s="116">
        <f>'5. Registrere Transaksjoner'!B344</f>
        <v>337</v>
      </c>
      <c r="B1337" s="72">
        <f>INDEX('5. Registrere Transaksjoner'!$K$8:$K$1006,MATCH('Underlag HB'!A1337,'5. Registrere Transaksjoner'!$B$8:$B$1006))</f>
        <v>0</v>
      </c>
      <c r="C1337" s="72">
        <f>INDEX('5. Registrere Transaksjoner'!$R$8:$R$1006,MATCH('Underlag HB'!A1337,'5. Registrere Transaksjoner'!$B$8:$B$1006))</f>
        <v>0</v>
      </c>
      <c r="D1337" s="307">
        <f>INDEX('5. Registrere Transaksjoner'!$D$8:$D$1006,MATCH('Underlag HB'!A1337,'5. Registrere Transaksjoner'!$B$8:$B$1006))</f>
        <v>0</v>
      </c>
      <c r="E1337" s="72" t="str">
        <f>IFERROR(INDEX(Kontoplan!$E$6:$E$1048576,MATCH(B1337,Kontoplan!$D$6:$D$125,0)),"")</f>
        <v/>
      </c>
      <c r="F1337" s="308">
        <f>INDEX('5. Registrere Transaksjoner'!$E$8:$E$1006,MATCH('Underlag HB'!A1337,'5. Registrere Transaksjoner'!$B$8:$B$1006,0))</f>
        <v>0</v>
      </c>
      <c r="G1337" s="72">
        <f>INDEX('5. Registrere Transaksjoner'!$F$8:$F$1006,MATCH('Underlag HB'!A1337,'5. Registrere Transaksjoner'!$B$8:$B$1006,0))</f>
        <v>0</v>
      </c>
      <c r="H1337" s="309" t="str">
        <f t="shared" si="20"/>
        <v/>
      </c>
      <c r="I1337" s="310">
        <f>INDEX('5. Registrere Transaksjoner'!$H$8:$H$1006,MATCH('Underlag HB'!A1337,'5. Registrere Transaksjoner'!$B$8:$B$1006,0))</f>
        <v>0</v>
      </c>
      <c r="J1337" s="72"/>
      <c r="K1337" s="72"/>
    </row>
    <row r="1338" spans="1:11" x14ac:dyDescent="0.25">
      <c r="A1338" s="116">
        <f>'5. Registrere Transaksjoner'!B345</f>
        <v>338</v>
      </c>
      <c r="B1338" s="72">
        <f>INDEX('5. Registrere Transaksjoner'!$K$8:$K$1006,MATCH('Underlag HB'!A1338,'5. Registrere Transaksjoner'!$B$8:$B$1006))</f>
        <v>0</v>
      </c>
      <c r="C1338" s="72">
        <f>INDEX('5. Registrere Transaksjoner'!$R$8:$R$1006,MATCH('Underlag HB'!A1338,'5. Registrere Transaksjoner'!$B$8:$B$1006))</f>
        <v>0</v>
      </c>
      <c r="D1338" s="307">
        <f>INDEX('5. Registrere Transaksjoner'!$D$8:$D$1006,MATCH('Underlag HB'!A1338,'5. Registrere Transaksjoner'!$B$8:$B$1006))</f>
        <v>0</v>
      </c>
      <c r="E1338" s="72" t="str">
        <f>IFERROR(INDEX(Kontoplan!$E$6:$E$1048576,MATCH(B1338,Kontoplan!$D$6:$D$125,0)),"")</f>
        <v/>
      </c>
      <c r="F1338" s="308">
        <f>INDEX('5. Registrere Transaksjoner'!$E$8:$E$1006,MATCH('Underlag HB'!A1338,'5. Registrere Transaksjoner'!$B$8:$B$1006,0))</f>
        <v>0</v>
      </c>
      <c r="G1338" s="72">
        <f>INDEX('5. Registrere Transaksjoner'!$F$8:$F$1006,MATCH('Underlag HB'!A1338,'5. Registrere Transaksjoner'!$B$8:$B$1006,0))</f>
        <v>0</v>
      </c>
      <c r="H1338" s="309" t="str">
        <f t="shared" si="20"/>
        <v/>
      </c>
      <c r="I1338" s="310">
        <f>INDEX('5. Registrere Transaksjoner'!$H$8:$H$1006,MATCH('Underlag HB'!A1338,'5. Registrere Transaksjoner'!$B$8:$B$1006,0))</f>
        <v>0</v>
      </c>
      <c r="J1338" s="72"/>
      <c r="K1338" s="72"/>
    </row>
    <row r="1339" spans="1:11" x14ac:dyDescent="0.25">
      <c r="A1339" s="116">
        <f>'5. Registrere Transaksjoner'!B346</f>
        <v>339</v>
      </c>
      <c r="B1339" s="72">
        <f>INDEX('5. Registrere Transaksjoner'!$K$8:$K$1006,MATCH('Underlag HB'!A1339,'5. Registrere Transaksjoner'!$B$8:$B$1006))</f>
        <v>0</v>
      </c>
      <c r="C1339" s="72">
        <f>INDEX('5. Registrere Transaksjoner'!$R$8:$R$1006,MATCH('Underlag HB'!A1339,'5. Registrere Transaksjoner'!$B$8:$B$1006))</f>
        <v>0</v>
      </c>
      <c r="D1339" s="307">
        <f>INDEX('5. Registrere Transaksjoner'!$D$8:$D$1006,MATCH('Underlag HB'!A1339,'5. Registrere Transaksjoner'!$B$8:$B$1006))</f>
        <v>0</v>
      </c>
      <c r="E1339" s="72" t="str">
        <f>IFERROR(INDEX(Kontoplan!$E$6:$E$1048576,MATCH(B1339,Kontoplan!$D$6:$D$125,0)),"")</f>
        <v/>
      </c>
      <c r="F1339" s="308">
        <f>INDEX('5. Registrere Transaksjoner'!$E$8:$E$1006,MATCH('Underlag HB'!A1339,'5. Registrere Transaksjoner'!$B$8:$B$1006,0))</f>
        <v>0</v>
      </c>
      <c r="G1339" s="72">
        <f>INDEX('5. Registrere Transaksjoner'!$F$8:$F$1006,MATCH('Underlag HB'!A1339,'5. Registrere Transaksjoner'!$B$8:$B$1006,0))</f>
        <v>0</v>
      </c>
      <c r="H1339" s="309" t="str">
        <f t="shared" si="20"/>
        <v/>
      </c>
      <c r="I1339" s="310">
        <f>INDEX('5. Registrere Transaksjoner'!$H$8:$H$1006,MATCH('Underlag HB'!A1339,'5. Registrere Transaksjoner'!$B$8:$B$1006,0))</f>
        <v>0</v>
      </c>
      <c r="J1339" s="72"/>
      <c r="K1339" s="72"/>
    </row>
    <row r="1340" spans="1:11" x14ac:dyDescent="0.25">
      <c r="A1340" s="116">
        <f>'5. Registrere Transaksjoner'!B347</f>
        <v>340</v>
      </c>
      <c r="B1340" s="72">
        <f>INDEX('5. Registrere Transaksjoner'!$K$8:$K$1006,MATCH('Underlag HB'!A1340,'5. Registrere Transaksjoner'!$B$8:$B$1006))</f>
        <v>0</v>
      </c>
      <c r="C1340" s="72">
        <f>INDEX('5. Registrere Transaksjoner'!$R$8:$R$1006,MATCH('Underlag HB'!A1340,'5. Registrere Transaksjoner'!$B$8:$B$1006))</f>
        <v>0</v>
      </c>
      <c r="D1340" s="307">
        <f>INDEX('5. Registrere Transaksjoner'!$D$8:$D$1006,MATCH('Underlag HB'!A1340,'5. Registrere Transaksjoner'!$B$8:$B$1006))</f>
        <v>0</v>
      </c>
      <c r="E1340" s="72" t="str">
        <f>IFERROR(INDEX(Kontoplan!$E$6:$E$1048576,MATCH(B1340,Kontoplan!$D$6:$D$125,0)),"")</f>
        <v/>
      </c>
      <c r="F1340" s="308">
        <f>INDEX('5. Registrere Transaksjoner'!$E$8:$E$1006,MATCH('Underlag HB'!A1340,'5. Registrere Transaksjoner'!$B$8:$B$1006,0))</f>
        <v>0</v>
      </c>
      <c r="G1340" s="72">
        <f>INDEX('5. Registrere Transaksjoner'!$F$8:$F$1006,MATCH('Underlag HB'!A1340,'5. Registrere Transaksjoner'!$B$8:$B$1006,0))</f>
        <v>0</v>
      </c>
      <c r="H1340" s="309" t="str">
        <f t="shared" si="20"/>
        <v/>
      </c>
      <c r="I1340" s="310">
        <f>INDEX('5. Registrere Transaksjoner'!$H$8:$H$1006,MATCH('Underlag HB'!A1340,'5. Registrere Transaksjoner'!$B$8:$B$1006,0))</f>
        <v>0</v>
      </c>
      <c r="J1340" s="72"/>
      <c r="K1340" s="72"/>
    </row>
    <row r="1341" spans="1:11" x14ac:dyDescent="0.25">
      <c r="A1341" s="116">
        <f>'5. Registrere Transaksjoner'!B348</f>
        <v>341</v>
      </c>
      <c r="B1341" s="72">
        <f>INDEX('5. Registrere Transaksjoner'!$K$8:$K$1006,MATCH('Underlag HB'!A1341,'5. Registrere Transaksjoner'!$B$8:$B$1006))</f>
        <v>0</v>
      </c>
      <c r="C1341" s="72">
        <f>INDEX('5. Registrere Transaksjoner'!$R$8:$R$1006,MATCH('Underlag HB'!A1341,'5. Registrere Transaksjoner'!$B$8:$B$1006))</f>
        <v>0</v>
      </c>
      <c r="D1341" s="307">
        <f>INDEX('5. Registrere Transaksjoner'!$D$8:$D$1006,MATCH('Underlag HB'!A1341,'5. Registrere Transaksjoner'!$B$8:$B$1006))</f>
        <v>0</v>
      </c>
      <c r="E1341" s="72" t="str">
        <f>IFERROR(INDEX(Kontoplan!$E$6:$E$1048576,MATCH(B1341,Kontoplan!$D$6:$D$125,0)),"")</f>
        <v/>
      </c>
      <c r="F1341" s="308">
        <f>INDEX('5. Registrere Transaksjoner'!$E$8:$E$1006,MATCH('Underlag HB'!A1341,'5. Registrere Transaksjoner'!$B$8:$B$1006,0))</f>
        <v>0</v>
      </c>
      <c r="G1341" s="72">
        <f>INDEX('5. Registrere Transaksjoner'!$F$8:$F$1006,MATCH('Underlag HB'!A1341,'5. Registrere Transaksjoner'!$B$8:$B$1006,0))</f>
        <v>0</v>
      </c>
      <c r="H1341" s="309" t="str">
        <f t="shared" si="20"/>
        <v/>
      </c>
      <c r="I1341" s="310">
        <f>INDEX('5. Registrere Transaksjoner'!$H$8:$H$1006,MATCH('Underlag HB'!A1341,'5. Registrere Transaksjoner'!$B$8:$B$1006,0))</f>
        <v>0</v>
      </c>
      <c r="J1341" s="72"/>
      <c r="K1341" s="72"/>
    </row>
    <row r="1342" spans="1:11" x14ac:dyDescent="0.25">
      <c r="A1342" s="116">
        <f>'5. Registrere Transaksjoner'!B349</f>
        <v>342</v>
      </c>
      <c r="B1342" s="72">
        <f>INDEX('5. Registrere Transaksjoner'!$K$8:$K$1006,MATCH('Underlag HB'!A1342,'5. Registrere Transaksjoner'!$B$8:$B$1006))</f>
        <v>0</v>
      </c>
      <c r="C1342" s="72">
        <f>INDEX('5. Registrere Transaksjoner'!$R$8:$R$1006,MATCH('Underlag HB'!A1342,'5. Registrere Transaksjoner'!$B$8:$B$1006))</f>
        <v>0</v>
      </c>
      <c r="D1342" s="307">
        <f>INDEX('5. Registrere Transaksjoner'!$D$8:$D$1006,MATCH('Underlag HB'!A1342,'5. Registrere Transaksjoner'!$B$8:$B$1006))</f>
        <v>0</v>
      </c>
      <c r="E1342" s="72" t="str">
        <f>IFERROR(INDEX(Kontoplan!$E$6:$E$1048576,MATCH(B1342,Kontoplan!$D$6:$D$125,0)),"")</f>
        <v/>
      </c>
      <c r="F1342" s="308">
        <f>INDEX('5. Registrere Transaksjoner'!$E$8:$E$1006,MATCH('Underlag HB'!A1342,'5. Registrere Transaksjoner'!$B$8:$B$1006,0))</f>
        <v>0</v>
      </c>
      <c r="G1342" s="72">
        <f>INDEX('5. Registrere Transaksjoner'!$F$8:$F$1006,MATCH('Underlag HB'!A1342,'5. Registrere Transaksjoner'!$B$8:$B$1006,0))</f>
        <v>0</v>
      </c>
      <c r="H1342" s="309" t="str">
        <f t="shared" si="20"/>
        <v/>
      </c>
      <c r="I1342" s="310">
        <f>INDEX('5. Registrere Transaksjoner'!$H$8:$H$1006,MATCH('Underlag HB'!A1342,'5. Registrere Transaksjoner'!$B$8:$B$1006,0))</f>
        <v>0</v>
      </c>
      <c r="J1342" s="72"/>
      <c r="K1342" s="72"/>
    </row>
    <row r="1343" spans="1:11" x14ac:dyDescent="0.25">
      <c r="A1343" s="116">
        <f>'5. Registrere Transaksjoner'!B350</f>
        <v>343</v>
      </c>
      <c r="B1343" s="72">
        <f>INDEX('5. Registrere Transaksjoner'!$K$8:$K$1006,MATCH('Underlag HB'!A1343,'5. Registrere Transaksjoner'!$B$8:$B$1006))</f>
        <v>0</v>
      </c>
      <c r="C1343" s="72">
        <f>INDEX('5. Registrere Transaksjoner'!$R$8:$R$1006,MATCH('Underlag HB'!A1343,'5. Registrere Transaksjoner'!$B$8:$B$1006))</f>
        <v>0</v>
      </c>
      <c r="D1343" s="307">
        <f>INDEX('5. Registrere Transaksjoner'!$D$8:$D$1006,MATCH('Underlag HB'!A1343,'5. Registrere Transaksjoner'!$B$8:$B$1006))</f>
        <v>0</v>
      </c>
      <c r="E1343" s="72" t="str">
        <f>IFERROR(INDEX(Kontoplan!$E$6:$E$1048576,MATCH(B1343,Kontoplan!$D$6:$D$125,0)),"")</f>
        <v/>
      </c>
      <c r="F1343" s="308">
        <f>INDEX('5. Registrere Transaksjoner'!$E$8:$E$1006,MATCH('Underlag HB'!A1343,'5. Registrere Transaksjoner'!$B$8:$B$1006,0))</f>
        <v>0</v>
      </c>
      <c r="G1343" s="72">
        <f>INDEX('5. Registrere Transaksjoner'!$F$8:$F$1006,MATCH('Underlag HB'!A1343,'5. Registrere Transaksjoner'!$B$8:$B$1006,0))</f>
        <v>0</v>
      </c>
      <c r="H1343" s="309" t="str">
        <f t="shared" si="20"/>
        <v/>
      </c>
      <c r="I1343" s="310">
        <f>INDEX('5. Registrere Transaksjoner'!$H$8:$H$1006,MATCH('Underlag HB'!A1343,'5. Registrere Transaksjoner'!$B$8:$B$1006,0))</f>
        <v>0</v>
      </c>
      <c r="J1343" s="72"/>
      <c r="K1343" s="72"/>
    </row>
    <row r="1344" spans="1:11" x14ac:dyDescent="0.25">
      <c r="A1344" s="116">
        <f>'5. Registrere Transaksjoner'!B351</f>
        <v>344</v>
      </c>
      <c r="B1344" s="72">
        <f>INDEX('5. Registrere Transaksjoner'!$K$8:$K$1006,MATCH('Underlag HB'!A1344,'5. Registrere Transaksjoner'!$B$8:$B$1006))</f>
        <v>0</v>
      </c>
      <c r="C1344" s="72">
        <f>INDEX('5. Registrere Transaksjoner'!$R$8:$R$1006,MATCH('Underlag HB'!A1344,'5. Registrere Transaksjoner'!$B$8:$B$1006))</f>
        <v>0</v>
      </c>
      <c r="D1344" s="307">
        <f>INDEX('5. Registrere Transaksjoner'!$D$8:$D$1006,MATCH('Underlag HB'!A1344,'5. Registrere Transaksjoner'!$B$8:$B$1006))</f>
        <v>0</v>
      </c>
      <c r="E1344" s="72" t="str">
        <f>IFERROR(INDEX(Kontoplan!$E$6:$E$1048576,MATCH(B1344,Kontoplan!$D$6:$D$125,0)),"")</f>
        <v/>
      </c>
      <c r="F1344" s="308">
        <f>INDEX('5. Registrere Transaksjoner'!$E$8:$E$1006,MATCH('Underlag HB'!A1344,'5. Registrere Transaksjoner'!$B$8:$B$1006,0))</f>
        <v>0</v>
      </c>
      <c r="G1344" s="72">
        <f>INDEX('5. Registrere Transaksjoner'!$F$8:$F$1006,MATCH('Underlag HB'!A1344,'5. Registrere Transaksjoner'!$B$8:$B$1006,0))</f>
        <v>0</v>
      </c>
      <c r="H1344" s="309" t="str">
        <f t="shared" si="20"/>
        <v/>
      </c>
      <c r="I1344" s="310">
        <f>INDEX('5. Registrere Transaksjoner'!$H$8:$H$1006,MATCH('Underlag HB'!A1344,'5. Registrere Transaksjoner'!$B$8:$B$1006,0))</f>
        <v>0</v>
      </c>
      <c r="J1344" s="72"/>
      <c r="K1344" s="72"/>
    </row>
    <row r="1345" spans="1:11" x14ac:dyDescent="0.25">
      <c r="A1345" s="116">
        <f>'5. Registrere Transaksjoner'!B352</f>
        <v>345</v>
      </c>
      <c r="B1345" s="72">
        <f>INDEX('5. Registrere Transaksjoner'!$K$8:$K$1006,MATCH('Underlag HB'!A1345,'5. Registrere Transaksjoner'!$B$8:$B$1006))</f>
        <v>0</v>
      </c>
      <c r="C1345" s="72">
        <f>INDEX('5. Registrere Transaksjoner'!$R$8:$R$1006,MATCH('Underlag HB'!A1345,'5. Registrere Transaksjoner'!$B$8:$B$1006))</f>
        <v>0</v>
      </c>
      <c r="D1345" s="307">
        <f>INDEX('5. Registrere Transaksjoner'!$D$8:$D$1006,MATCH('Underlag HB'!A1345,'5. Registrere Transaksjoner'!$B$8:$B$1006))</f>
        <v>0</v>
      </c>
      <c r="E1345" s="72" t="str">
        <f>IFERROR(INDEX(Kontoplan!$E$6:$E$1048576,MATCH(B1345,Kontoplan!$D$6:$D$125,0)),"")</f>
        <v/>
      </c>
      <c r="F1345" s="308">
        <f>INDEX('5. Registrere Transaksjoner'!$E$8:$E$1006,MATCH('Underlag HB'!A1345,'5. Registrere Transaksjoner'!$B$8:$B$1006,0))</f>
        <v>0</v>
      </c>
      <c r="G1345" s="72">
        <f>INDEX('5. Registrere Transaksjoner'!$F$8:$F$1006,MATCH('Underlag HB'!A1345,'5. Registrere Transaksjoner'!$B$8:$B$1006,0))</f>
        <v>0</v>
      </c>
      <c r="H1345" s="309" t="str">
        <f t="shared" si="20"/>
        <v/>
      </c>
      <c r="I1345" s="310">
        <f>INDEX('5. Registrere Transaksjoner'!$H$8:$H$1006,MATCH('Underlag HB'!A1345,'5. Registrere Transaksjoner'!$B$8:$B$1006,0))</f>
        <v>0</v>
      </c>
      <c r="J1345" s="72"/>
      <c r="K1345" s="72"/>
    </row>
    <row r="1346" spans="1:11" x14ac:dyDescent="0.25">
      <c r="A1346" s="116">
        <f>'5. Registrere Transaksjoner'!B353</f>
        <v>346</v>
      </c>
      <c r="B1346" s="72">
        <f>INDEX('5. Registrere Transaksjoner'!$K$8:$K$1006,MATCH('Underlag HB'!A1346,'5. Registrere Transaksjoner'!$B$8:$B$1006))</f>
        <v>0</v>
      </c>
      <c r="C1346" s="72">
        <f>INDEX('5. Registrere Transaksjoner'!$R$8:$R$1006,MATCH('Underlag HB'!A1346,'5. Registrere Transaksjoner'!$B$8:$B$1006))</f>
        <v>0</v>
      </c>
      <c r="D1346" s="307">
        <f>INDEX('5. Registrere Transaksjoner'!$D$8:$D$1006,MATCH('Underlag HB'!A1346,'5. Registrere Transaksjoner'!$B$8:$B$1006))</f>
        <v>0</v>
      </c>
      <c r="E1346" s="72" t="str">
        <f>IFERROR(INDEX(Kontoplan!$E$6:$E$1048576,MATCH(B1346,Kontoplan!$D$6:$D$125,0)),"")</f>
        <v/>
      </c>
      <c r="F1346" s="308">
        <f>INDEX('5. Registrere Transaksjoner'!$E$8:$E$1006,MATCH('Underlag HB'!A1346,'5. Registrere Transaksjoner'!$B$8:$B$1006,0))</f>
        <v>0</v>
      </c>
      <c r="G1346" s="72">
        <f>INDEX('5. Registrere Transaksjoner'!$F$8:$F$1006,MATCH('Underlag HB'!A1346,'5. Registrere Transaksjoner'!$B$8:$B$1006,0))</f>
        <v>0</v>
      </c>
      <c r="H1346" s="309" t="str">
        <f t="shared" si="20"/>
        <v/>
      </c>
      <c r="I1346" s="310">
        <f>INDEX('5. Registrere Transaksjoner'!$H$8:$H$1006,MATCH('Underlag HB'!A1346,'5. Registrere Transaksjoner'!$B$8:$B$1006,0))</f>
        <v>0</v>
      </c>
      <c r="J1346" s="72"/>
      <c r="K1346" s="72"/>
    </row>
    <row r="1347" spans="1:11" x14ac:dyDescent="0.25">
      <c r="A1347" s="116">
        <f>'5. Registrere Transaksjoner'!B354</f>
        <v>347</v>
      </c>
      <c r="B1347" s="72">
        <f>INDEX('5. Registrere Transaksjoner'!$K$8:$K$1006,MATCH('Underlag HB'!A1347,'5. Registrere Transaksjoner'!$B$8:$B$1006))</f>
        <v>0</v>
      </c>
      <c r="C1347" s="72">
        <f>INDEX('5. Registrere Transaksjoner'!$R$8:$R$1006,MATCH('Underlag HB'!A1347,'5. Registrere Transaksjoner'!$B$8:$B$1006))</f>
        <v>0</v>
      </c>
      <c r="D1347" s="307">
        <f>INDEX('5. Registrere Transaksjoner'!$D$8:$D$1006,MATCH('Underlag HB'!A1347,'5. Registrere Transaksjoner'!$B$8:$B$1006))</f>
        <v>0</v>
      </c>
      <c r="E1347" s="72" t="str">
        <f>IFERROR(INDEX(Kontoplan!$E$6:$E$1048576,MATCH(B1347,Kontoplan!$D$6:$D$125,0)),"")</f>
        <v/>
      </c>
      <c r="F1347" s="308">
        <f>INDEX('5. Registrere Transaksjoner'!$E$8:$E$1006,MATCH('Underlag HB'!A1347,'5. Registrere Transaksjoner'!$B$8:$B$1006,0))</f>
        <v>0</v>
      </c>
      <c r="G1347" s="72">
        <f>INDEX('5. Registrere Transaksjoner'!$F$8:$F$1006,MATCH('Underlag HB'!A1347,'5. Registrere Transaksjoner'!$B$8:$B$1006,0))</f>
        <v>0</v>
      </c>
      <c r="H1347" s="309" t="str">
        <f t="shared" ref="H1347:H1410" si="21">IF(I1347=0,"",I1347)</f>
        <v/>
      </c>
      <c r="I1347" s="310">
        <f>INDEX('5. Registrere Transaksjoner'!$H$8:$H$1006,MATCH('Underlag HB'!A1347,'5. Registrere Transaksjoner'!$B$8:$B$1006,0))</f>
        <v>0</v>
      </c>
      <c r="J1347" s="72"/>
      <c r="K1347" s="72"/>
    </row>
    <row r="1348" spans="1:11" x14ac:dyDescent="0.25">
      <c r="A1348" s="116">
        <f>'5. Registrere Transaksjoner'!B355</f>
        <v>348</v>
      </c>
      <c r="B1348" s="72">
        <f>INDEX('5. Registrere Transaksjoner'!$K$8:$K$1006,MATCH('Underlag HB'!A1348,'5. Registrere Transaksjoner'!$B$8:$B$1006))</f>
        <v>0</v>
      </c>
      <c r="C1348" s="72">
        <f>INDEX('5. Registrere Transaksjoner'!$R$8:$R$1006,MATCH('Underlag HB'!A1348,'5. Registrere Transaksjoner'!$B$8:$B$1006))</f>
        <v>0</v>
      </c>
      <c r="D1348" s="307">
        <f>INDEX('5. Registrere Transaksjoner'!$D$8:$D$1006,MATCH('Underlag HB'!A1348,'5. Registrere Transaksjoner'!$B$8:$B$1006))</f>
        <v>0</v>
      </c>
      <c r="E1348" s="72" t="str">
        <f>IFERROR(INDEX(Kontoplan!$E$6:$E$1048576,MATCH(B1348,Kontoplan!$D$6:$D$125,0)),"")</f>
        <v/>
      </c>
      <c r="F1348" s="308">
        <f>INDEX('5. Registrere Transaksjoner'!$E$8:$E$1006,MATCH('Underlag HB'!A1348,'5. Registrere Transaksjoner'!$B$8:$B$1006,0))</f>
        <v>0</v>
      </c>
      <c r="G1348" s="72">
        <f>INDEX('5. Registrere Transaksjoner'!$F$8:$F$1006,MATCH('Underlag HB'!A1348,'5. Registrere Transaksjoner'!$B$8:$B$1006,0))</f>
        <v>0</v>
      </c>
      <c r="H1348" s="309" t="str">
        <f t="shared" si="21"/>
        <v/>
      </c>
      <c r="I1348" s="310">
        <f>INDEX('5. Registrere Transaksjoner'!$H$8:$H$1006,MATCH('Underlag HB'!A1348,'5. Registrere Transaksjoner'!$B$8:$B$1006,0))</f>
        <v>0</v>
      </c>
      <c r="J1348" s="72"/>
      <c r="K1348" s="72"/>
    </row>
    <row r="1349" spans="1:11" x14ac:dyDescent="0.25">
      <c r="A1349" s="116">
        <f>'5. Registrere Transaksjoner'!B356</f>
        <v>349</v>
      </c>
      <c r="B1349" s="72">
        <f>INDEX('5. Registrere Transaksjoner'!$K$8:$K$1006,MATCH('Underlag HB'!A1349,'5. Registrere Transaksjoner'!$B$8:$B$1006))</f>
        <v>0</v>
      </c>
      <c r="C1349" s="72">
        <f>INDEX('5. Registrere Transaksjoner'!$R$8:$R$1006,MATCH('Underlag HB'!A1349,'5. Registrere Transaksjoner'!$B$8:$B$1006))</f>
        <v>0</v>
      </c>
      <c r="D1349" s="307">
        <f>INDEX('5. Registrere Transaksjoner'!$D$8:$D$1006,MATCH('Underlag HB'!A1349,'5. Registrere Transaksjoner'!$B$8:$B$1006))</f>
        <v>0</v>
      </c>
      <c r="E1349" s="72" t="str">
        <f>IFERROR(INDEX(Kontoplan!$E$6:$E$1048576,MATCH(B1349,Kontoplan!$D$6:$D$125,0)),"")</f>
        <v/>
      </c>
      <c r="F1349" s="308">
        <f>INDEX('5. Registrere Transaksjoner'!$E$8:$E$1006,MATCH('Underlag HB'!A1349,'5. Registrere Transaksjoner'!$B$8:$B$1006,0))</f>
        <v>0</v>
      </c>
      <c r="G1349" s="72">
        <f>INDEX('5. Registrere Transaksjoner'!$F$8:$F$1006,MATCH('Underlag HB'!A1349,'5. Registrere Transaksjoner'!$B$8:$B$1006,0))</f>
        <v>0</v>
      </c>
      <c r="H1349" s="309" t="str">
        <f t="shared" si="21"/>
        <v/>
      </c>
      <c r="I1349" s="310">
        <f>INDEX('5. Registrere Transaksjoner'!$H$8:$H$1006,MATCH('Underlag HB'!A1349,'5. Registrere Transaksjoner'!$B$8:$B$1006,0))</f>
        <v>0</v>
      </c>
      <c r="J1349" s="72"/>
      <c r="K1349" s="72"/>
    </row>
    <row r="1350" spans="1:11" x14ac:dyDescent="0.25">
      <c r="A1350" s="116">
        <f>'5. Registrere Transaksjoner'!B357</f>
        <v>350</v>
      </c>
      <c r="B1350" s="72">
        <f>INDEX('5. Registrere Transaksjoner'!$K$8:$K$1006,MATCH('Underlag HB'!A1350,'5. Registrere Transaksjoner'!$B$8:$B$1006))</f>
        <v>0</v>
      </c>
      <c r="C1350" s="72">
        <f>INDEX('5. Registrere Transaksjoner'!$R$8:$R$1006,MATCH('Underlag HB'!A1350,'5. Registrere Transaksjoner'!$B$8:$B$1006))</f>
        <v>0</v>
      </c>
      <c r="D1350" s="307">
        <f>INDEX('5. Registrere Transaksjoner'!$D$8:$D$1006,MATCH('Underlag HB'!A1350,'5. Registrere Transaksjoner'!$B$8:$B$1006))</f>
        <v>0</v>
      </c>
      <c r="E1350" s="72" t="str">
        <f>IFERROR(INDEX(Kontoplan!$E$6:$E$1048576,MATCH(B1350,Kontoplan!$D$6:$D$125,0)),"")</f>
        <v/>
      </c>
      <c r="F1350" s="308">
        <f>INDEX('5. Registrere Transaksjoner'!$E$8:$E$1006,MATCH('Underlag HB'!A1350,'5. Registrere Transaksjoner'!$B$8:$B$1006,0))</f>
        <v>0</v>
      </c>
      <c r="G1350" s="72">
        <f>INDEX('5. Registrere Transaksjoner'!$F$8:$F$1006,MATCH('Underlag HB'!A1350,'5. Registrere Transaksjoner'!$B$8:$B$1006,0))</f>
        <v>0</v>
      </c>
      <c r="H1350" s="309" t="str">
        <f t="shared" si="21"/>
        <v/>
      </c>
      <c r="I1350" s="310">
        <f>INDEX('5. Registrere Transaksjoner'!$H$8:$H$1006,MATCH('Underlag HB'!A1350,'5. Registrere Transaksjoner'!$B$8:$B$1006,0))</f>
        <v>0</v>
      </c>
      <c r="J1350" s="72"/>
      <c r="K1350" s="72"/>
    </row>
    <row r="1351" spans="1:11" x14ac:dyDescent="0.25">
      <c r="A1351" s="116">
        <f>'5. Registrere Transaksjoner'!B358</f>
        <v>351</v>
      </c>
      <c r="B1351" s="72">
        <f>INDEX('5. Registrere Transaksjoner'!$K$8:$K$1006,MATCH('Underlag HB'!A1351,'5. Registrere Transaksjoner'!$B$8:$B$1006))</f>
        <v>0</v>
      </c>
      <c r="C1351" s="72">
        <f>INDEX('5. Registrere Transaksjoner'!$R$8:$R$1006,MATCH('Underlag HB'!A1351,'5. Registrere Transaksjoner'!$B$8:$B$1006))</f>
        <v>0</v>
      </c>
      <c r="D1351" s="307">
        <f>INDEX('5. Registrere Transaksjoner'!$D$8:$D$1006,MATCH('Underlag HB'!A1351,'5. Registrere Transaksjoner'!$B$8:$B$1006))</f>
        <v>0</v>
      </c>
      <c r="E1351" s="72" t="str">
        <f>IFERROR(INDEX(Kontoplan!$E$6:$E$1048576,MATCH(B1351,Kontoplan!$D$6:$D$125,0)),"")</f>
        <v/>
      </c>
      <c r="F1351" s="308">
        <f>INDEX('5. Registrere Transaksjoner'!$E$8:$E$1006,MATCH('Underlag HB'!A1351,'5. Registrere Transaksjoner'!$B$8:$B$1006,0))</f>
        <v>0</v>
      </c>
      <c r="G1351" s="72">
        <f>INDEX('5. Registrere Transaksjoner'!$F$8:$F$1006,MATCH('Underlag HB'!A1351,'5. Registrere Transaksjoner'!$B$8:$B$1006,0))</f>
        <v>0</v>
      </c>
      <c r="H1351" s="309" t="str">
        <f t="shared" si="21"/>
        <v/>
      </c>
      <c r="I1351" s="310">
        <f>INDEX('5. Registrere Transaksjoner'!$H$8:$H$1006,MATCH('Underlag HB'!A1351,'5. Registrere Transaksjoner'!$B$8:$B$1006,0))</f>
        <v>0</v>
      </c>
      <c r="J1351" s="72"/>
      <c r="K1351" s="72"/>
    </row>
    <row r="1352" spans="1:11" x14ac:dyDescent="0.25">
      <c r="A1352" s="116">
        <f>'5. Registrere Transaksjoner'!B359</f>
        <v>352</v>
      </c>
      <c r="B1352" s="72">
        <f>INDEX('5. Registrere Transaksjoner'!$K$8:$K$1006,MATCH('Underlag HB'!A1352,'5. Registrere Transaksjoner'!$B$8:$B$1006))</f>
        <v>0</v>
      </c>
      <c r="C1352" s="72">
        <f>INDEX('5. Registrere Transaksjoner'!$R$8:$R$1006,MATCH('Underlag HB'!A1352,'5. Registrere Transaksjoner'!$B$8:$B$1006))</f>
        <v>0</v>
      </c>
      <c r="D1352" s="307">
        <f>INDEX('5. Registrere Transaksjoner'!$D$8:$D$1006,MATCH('Underlag HB'!A1352,'5. Registrere Transaksjoner'!$B$8:$B$1006))</f>
        <v>0</v>
      </c>
      <c r="E1352" s="72" t="str">
        <f>IFERROR(INDEX(Kontoplan!$E$6:$E$1048576,MATCH(B1352,Kontoplan!$D$6:$D$125,0)),"")</f>
        <v/>
      </c>
      <c r="F1352" s="308">
        <f>INDEX('5. Registrere Transaksjoner'!$E$8:$E$1006,MATCH('Underlag HB'!A1352,'5. Registrere Transaksjoner'!$B$8:$B$1006,0))</f>
        <v>0</v>
      </c>
      <c r="G1352" s="72">
        <f>INDEX('5. Registrere Transaksjoner'!$F$8:$F$1006,MATCH('Underlag HB'!A1352,'5. Registrere Transaksjoner'!$B$8:$B$1006,0))</f>
        <v>0</v>
      </c>
      <c r="H1352" s="309" t="str">
        <f t="shared" si="21"/>
        <v/>
      </c>
      <c r="I1352" s="310">
        <f>INDEX('5. Registrere Transaksjoner'!$H$8:$H$1006,MATCH('Underlag HB'!A1352,'5. Registrere Transaksjoner'!$B$8:$B$1006,0))</f>
        <v>0</v>
      </c>
      <c r="J1352" s="72"/>
      <c r="K1352" s="72"/>
    </row>
    <row r="1353" spans="1:11" x14ac:dyDescent="0.25">
      <c r="A1353" s="116">
        <f>'5. Registrere Transaksjoner'!B360</f>
        <v>353</v>
      </c>
      <c r="B1353" s="72">
        <f>INDEX('5. Registrere Transaksjoner'!$K$8:$K$1006,MATCH('Underlag HB'!A1353,'5. Registrere Transaksjoner'!$B$8:$B$1006))</f>
        <v>0</v>
      </c>
      <c r="C1353" s="72">
        <f>INDEX('5. Registrere Transaksjoner'!$R$8:$R$1006,MATCH('Underlag HB'!A1353,'5. Registrere Transaksjoner'!$B$8:$B$1006))</f>
        <v>0</v>
      </c>
      <c r="D1353" s="307">
        <f>INDEX('5. Registrere Transaksjoner'!$D$8:$D$1006,MATCH('Underlag HB'!A1353,'5. Registrere Transaksjoner'!$B$8:$B$1006))</f>
        <v>0</v>
      </c>
      <c r="E1353" s="72" t="str">
        <f>IFERROR(INDEX(Kontoplan!$E$6:$E$1048576,MATCH(B1353,Kontoplan!$D$6:$D$125,0)),"")</f>
        <v/>
      </c>
      <c r="F1353" s="308">
        <f>INDEX('5. Registrere Transaksjoner'!$E$8:$E$1006,MATCH('Underlag HB'!A1353,'5. Registrere Transaksjoner'!$B$8:$B$1006,0))</f>
        <v>0</v>
      </c>
      <c r="G1353" s="72">
        <f>INDEX('5. Registrere Transaksjoner'!$F$8:$F$1006,MATCH('Underlag HB'!A1353,'5. Registrere Transaksjoner'!$B$8:$B$1006,0))</f>
        <v>0</v>
      </c>
      <c r="H1353" s="309" t="str">
        <f t="shared" si="21"/>
        <v/>
      </c>
      <c r="I1353" s="310">
        <f>INDEX('5. Registrere Transaksjoner'!$H$8:$H$1006,MATCH('Underlag HB'!A1353,'5. Registrere Transaksjoner'!$B$8:$B$1006,0))</f>
        <v>0</v>
      </c>
      <c r="J1353" s="72"/>
      <c r="K1353" s="72"/>
    </row>
    <row r="1354" spans="1:11" x14ac:dyDescent="0.25">
      <c r="A1354" s="116">
        <f>'5. Registrere Transaksjoner'!B361</f>
        <v>354</v>
      </c>
      <c r="B1354" s="72">
        <f>INDEX('5. Registrere Transaksjoner'!$K$8:$K$1006,MATCH('Underlag HB'!A1354,'5. Registrere Transaksjoner'!$B$8:$B$1006))</f>
        <v>0</v>
      </c>
      <c r="C1354" s="72">
        <f>INDEX('5. Registrere Transaksjoner'!$R$8:$R$1006,MATCH('Underlag HB'!A1354,'5. Registrere Transaksjoner'!$B$8:$B$1006))</f>
        <v>0</v>
      </c>
      <c r="D1354" s="307">
        <f>INDEX('5. Registrere Transaksjoner'!$D$8:$D$1006,MATCH('Underlag HB'!A1354,'5. Registrere Transaksjoner'!$B$8:$B$1006))</f>
        <v>0</v>
      </c>
      <c r="E1354" s="72" t="str">
        <f>IFERROR(INDEX(Kontoplan!$E$6:$E$1048576,MATCH(B1354,Kontoplan!$D$6:$D$125,0)),"")</f>
        <v/>
      </c>
      <c r="F1354" s="308">
        <f>INDEX('5. Registrere Transaksjoner'!$E$8:$E$1006,MATCH('Underlag HB'!A1354,'5. Registrere Transaksjoner'!$B$8:$B$1006,0))</f>
        <v>0</v>
      </c>
      <c r="G1354" s="72">
        <f>INDEX('5. Registrere Transaksjoner'!$F$8:$F$1006,MATCH('Underlag HB'!A1354,'5. Registrere Transaksjoner'!$B$8:$B$1006,0))</f>
        <v>0</v>
      </c>
      <c r="H1354" s="309" t="str">
        <f t="shared" si="21"/>
        <v/>
      </c>
      <c r="I1354" s="310">
        <f>INDEX('5. Registrere Transaksjoner'!$H$8:$H$1006,MATCH('Underlag HB'!A1354,'5. Registrere Transaksjoner'!$B$8:$B$1006,0))</f>
        <v>0</v>
      </c>
      <c r="J1354" s="72"/>
      <c r="K1354" s="72"/>
    </row>
    <row r="1355" spans="1:11" x14ac:dyDescent="0.25">
      <c r="A1355" s="116">
        <f>'5. Registrere Transaksjoner'!B362</f>
        <v>355</v>
      </c>
      <c r="B1355" s="72">
        <f>INDEX('5. Registrere Transaksjoner'!$K$8:$K$1006,MATCH('Underlag HB'!A1355,'5. Registrere Transaksjoner'!$B$8:$B$1006))</f>
        <v>0</v>
      </c>
      <c r="C1355" s="72">
        <f>INDEX('5. Registrere Transaksjoner'!$R$8:$R$1006,MATCH('Underlag HB'!A1355,'5. Registrere Transaksjoner'!$B$8:$B$1006))</f>
        <v>0</v>
      </c>
      <c r="D1355" s="307">
        <f>INDEX('5. Registrere Transaksjoner'!$D$8:$D$1006,MATCH('Underlag HB'!A1355,'5. Registrere Transaksjoner'!$B$8:$B$1006))</f>
        <v>0</v>
      </c>
      <c r="E1355" s="72" t="str">
        <f>IFERROR(INDEX(Kontoplan!$E$6:$E$1048576,MATCH(B1355,Kontoplan!$D$6:$D$125,0)),"")</f>
        <v/>
      </c>
      <c r="F1355" s="308">
        <f>INDEX('5. Registrere Transaksjoner'!$E$8:$E$1006,MATCH('Underlag HB'!A1355,'5. Registrere Transaksjoner'!$B$8:$B$1006,0))</f>
        <v>0</v>
      </c>
      <c r="G1355" s="72">
        <f>INDEX('5. Registrere Transaksjoner'!$F$8:$F$1006,MATCH('Underlag HB'!A1355,'5. Registrere Transaksjoner'!$B$8:$B$1006,0))</f>
        <v>0</v>
      </c>
      <c r="H1355" s="309" t="str">
        <f t="shared" si="21"/>
        <v/>
      </c>
      <c r="I1355" s="310">
        <f>INDEX('5. Registrere Transaksjoner'!$H$8:$H$1006,MATCH('Underlag HB'!A1355,'5. Registrere Transaksjoner'!$B$8:$B$1006,0))</f>
        <v>0</v>
      </c>
      <c r="J1355" s="72"/>
      <c r="K1355" s="72"/>
    </row>
    <row r="1356" spans="1:11" x14ac:dyDescent="0.25">
      <c r="A1356" s="116">
        <f>'5. Registrere Transaksjoner'!B363</f>
        <v>356</v>
      </c>
      <c r="B1356" s="72">
        <f>INDEX('5. Registrere Transaksjoner'!$K$8:$K$1006,MATCH('Underlag HB'!A1356,'5. Registrere Transaksjoner'!$B$8:$B$1006))</f>
        <v>0</v>
      </c>
      <c r="C1356" s="72">
        <f>INDEX('5. Registrere Transaksjoner'!$R$8:$R$1006,MATCH('Underlag HB'!A1356,'5. Registrere Transaksjoner'!$B$8:$B$1006))</f>
        <v>0</v>
      </c>
      <c r="D1356" s="307">
        <f>INDEX('5. Registrere Transaksjoner'!$D$8:$D$1006,MATCH('Underlag HB'!A1356,'5. Registrere Transaksjoner'!$B$8:$B$1006))</f>
        <v>0</v>
      </c>
      <c r="E1356" s="72" t="str">
        <f>IFERROR(INDEX(Kontoplan!$E$6:$E$1048576,MATCH(B1356,Kontoplan!$D$6:$D$125,0)),"")</f>
        <v/>
      </c>
      <c r="F1356" s="308">
        <f>INDEX('5. Registrere Transaksjoner'!$E$8:$E$1006,MATCH('Underlag HB'!A1356,'5. Registrere Transaksjoner'!$B$8:$B$1006,0))</f>
        <v>0</v>
      </c>
      <c r="G1356" s="72">
        <f>INDEX('5. Registrere Transaksjoner'!$F$8:$F$1006,MATCH('Underlag HB'!A1356,'5. Registrere Transaksjoner'!$B$8:$B$1006,0))</f>
        <v>0</v>
      </c>
      <c r="H1356" s="309" t="str">
        <f t="shared" si="21"/>
        <v/>
      </c>
      <c r="I1356" s="310">
        <f>INDEX('5. Registrere Transaksjoner'!$H$8:$H$1006,MATCH('Underlag HB'!A1356,'5. Registrere Transaksjoner'!$B$8:$B$1006,0))</f>
        <v>0</v>
      </c>
      <c r="J1356" s="72"/>
      <c r="K1356" s="72"/>
    </row>
    <row r="1357" spans="1:11" x14ac:dyDescent="0.25">
      <c r="A1357" s="116">
        <f>'5. Registrere Transaksjoner'!B364</f>
        <v>357</v>
      </c>
      <c r="B1357" s="72">
        <f>INDEX('5. Registrere Transaksjoner'!$K$8:$K$1006,MATCH('Underlag HB'!A1357,'5. Registrere Transaksjoner'!$B$8:$B$1006))</f>
        <v>0</v>
      </c>
      <c r="C1357" s="72">
        <f>INDEX('5. Registrere Transaksjoner'!$R$8:$R$1006,MATCH('Underlag HB'!A1357,'5. Registrere Transaksjoner'!$B$8:$B$1006))</f>
        <v>0</v>
      </c>
      <c r="D1357" s="307">
        <f>INDEX('5. Registrere Transaksjoner'!$D$8:$D$1006,MATCH('Underlag HB'!A1357,'5. Registrere Transaksjoner'!$B$8:$B$1006))</f>
        <v>0</v>
      </c>
      <c r="E1357" s="72" t="str">
        <f>IFERROR(INDEX(Kontoplan!$E$6:$E$1048576,MATCH(B1357,Kontoplan!$D$6:$D$125,0)),"")</f>
        <v/>
      </c>
      <c r="F1357" s="308">
        <f>INDEX('5. Registrere Transaksjoner'!$E$8:$E$1006,MATCH('Underlag HB'!A1357,'5. Registrere Transaksjoner'!$B$8:$B$1006,0))</f>
        <v>0</v>
      </c>
      <c r="G1357" s="72">
        <f>INDEX('5. Registrere Transaksjoner'!$F$8:$F$1006,MATCH('Underlag HB'!A1357,'5. Registrere Transaksjoner'!$B$8:$B$1006,0))</f>
        <v>0</v>
      </c>
      <c r="H1357" s="309" t="str">
        <f t="shared" si="21"/>
        <v/>
      </c>
      <c r="I1357" s="310">
        <f>INDEX('5. Registrere Transaksjoner'!$H$8:$H$1006,MATCH('Underlag HB'!A1357,'5. Registrere Transaksjoner'!$B$8:$B$1006,0))</f>
        <v>0</v>
      </c>
      <c r="J1357" s="72"/>
      <c r="K1357" s="72"/>
    </row>
    <row r="1358" spans="1:11" x14ac:dyDescent="0.25">
      <c r="A1358" s="116">
        <f>'5. Registrere Transaksjoner'!B365</f>
        <v>358</v>
      </c>
      <c r="B1358" s="72">
        <f>INDEX('5. Registrere Transaksjoner'!$K$8:$K$1006,MATCH('Underlag HB'!A1358,'5. Registrere Transaksjoner'!$B$8:$B$1006))</f>
        <v>0</v>
      </c>
      <c r="C1358" s="72">
        <f>INDEX('5. Registrere Transaksjoner'!$R$8:$R$1006,MATCH('Underlag HB'!A1358,'5. Registrere Transaksjoner'!$B$8:$B$1006))</f>
        <v>0</v>
      </c>
      <c r="D1358" s="307">
        <f>INDEX('5. Registrere Transaksjoner'!$D$8:$D$1006,MATCH('Underlag HB'!A1358,'5. Registrere Transaksjoner'!$B$8:$B$1006))</f>
        <v>0</v>
      </c>
      <c r="E1358" s="72" t="str">
        <f>IFERROR(INDEX(Kontoplan!$E$6:$E$1048576,MATCH(B1358,Kontoplan!$D$6:$D$125,0)),"")</f>
        <v/>
      </c>
      <c r="F1358" s="308">
        <f>INDEX('5. Registrere Transaksjoner'!$E$8:$E$1006,MATCH('Underlag HB'!A1358,'5. Registrere Transaksjoner'!$B$8:$B$1006,0))</f>
        <v>0</v>
      </c>
      <c r="G1358" s="72">
        <f>INDEX('5. Registrere Transaksjoner'!$F$8:$F$1006,MATCH('Underlag HB'!A1358,'5. Registrere Transaksjoner'!$B$8:$B$1006,0))</f>
        <v>0</v>
      </c>
      <c r="H1358" s="309" t="str">
        <f t="shared" si="21"/>
        <v/>
      </c>
      <c r="I1358" s="310">
        <f>INDEX('5. Registrere Transaksjoner'!$H$8:$H$1006,MATCH('Underlag HB'!A1358,'5. Registrere Transaksjoner'!$B$8:$B$1006,0))</f>
        <v>0</v>
      </c>
      <c r="J1358" s="72"/>
      <c r="K1358" s="72"/>
    </row>
    <row r="1359" spans="1:11" x14ac:dyDescent="0.25">
      <c r="A1359" s="116">
        <f>'5. Registrere Transaksjoner'!B366</f>
        <v>359</v>
      </c>
      <c r="B1359" s="72">
        <f>INDEX('5. Registrere Transaksjoner'!$K$8:$K$1006,MATCH('Underlag HB'!A1359,'5. Registrere Transaksjoner'!$B$8:$B$1006))</f>
        <v>0</v>
      </c>
      <c r="C1359" s="72">
        <f>INDEX('5. Registrere Transaksjoner'!$R$8:$R$1006,MATCH('Underlag HB'!A1359,'5. Registrere Transaksjoner'!$B$8:$B$1006))</f>
        <v>0</v>
      </c>
      <c r="D1359" s="307">
        <f>INDEX('5. Registrere Transaksjoner'!$D$8:$D$1006,MATCH('Underlag HB'!A1359,'5. Registrere Transaksjoner'!$B$8:$B$1006))</f>
        <v>0</v>
      </c>
      <c r="E1359" s="72" t="str">
        <f>IFERROR(INDEX(Kontoplan!$E$6:$E$1048576,MATCH(B1359,Kontoplan!$D$6:$D$125,0)),"")</f>
        <v/>
      </c>
      <c r="F1359" s="308">
        <f>INDEX('5. Registrere Transaksjoner'!$E$8:$E$1006,MATCH('Underlag HB'!A1359,'5. Registrere Transaksjoner'!$B$8:$B$1006,0))</f>
        <v>0</v>
      </c>
      <c r="G1359" s="72">
        <f>INDEX('5. Registrere Transaksjoner'!$F$8:$F$1006,MATCH('Underlag HB'!A1359,'5. Registrere Transaksjoner'!$B$8:$B$1006,0))</f>
        <v>0</v>
      </c>
      <c r="H1359" s="309" t="str">
        <f t="shared" si="21"/>
        <v/>
      </c>
      <c r="I1359" s="310">
        <f>INDEX('5. Registrere Transaksjoner'!$H$8:$H$1006,MATCH('Underlag HB'!A1359,'5. Registrere Transaksjoner'!$B$8:$B$1006,0))</f>
        <v>0</v>
      </c>
      <c r="J1359" s="72"/>
      <c r="K1359" s="72"/>
    </row>
    <row r="1360" spans="1:11" x14ac:dyDescent="0.25">
      <c r="A1360" s="116">
        <f>'5. Registrere Transaksjoner'!B367</f>
        <v>360</v>
      </c>
      <c r="B1360" s="72">
        <f>INDEX('5. Registrere Transaksjoner'!$K$8:$K$1006,MATCH('Underlag HB'!A1360,'5. Registrere Transaksjoner'!$B$8:$B$1006))</f>
        <v>0</v>
      </c>
      <c r="C1360" s="72">
        <f>INDEX('5. Registrere Transaksjoner'!$R$8:$R$1006,MATCH('Underlag HB'!A1360,'5. Registrere Transaksjoner'!$B$8:$B$1006))</f>
        <v>0</v>
      </c>
      <c r="D1360" s="307">
        <f>INDEX('5. Registrere Transaksjoner'!$D$8:$D$1006,MATCH('Underlag HB'!A1360,'5. Registrere Transaksjoner'!$B$8:$B$1006))</f>
        <v>0</v>
      </c>
      <c r="E1360" s="72" t="str">
        <f>IFERROR(INDEX(Kontoplan!$E$6:$E$1048576,MATCH(B1360,Kontoplan!$D$6:$D$125,0)),"")</f>
        <v/>
      </c>
      <c r="F1360" s="308">
        <f>INDEX('5. Registrere Transaksjoner'!$E$8:$E$1006,MATCH('Underlag HB'!A1360,'5. Registrere Transaksjoner'!$B$8:$B$1006,0))</f>
        <v>0</v>
      </c>
      <c r="G1360" s="72">
        <f>INDEX('5. Registrere Transaksjoner'!$F$8:$F$1006,MATCH('Underlag HB'!A1360,'5. Registrere Transaksjoner'!$B$8:$B$1006,0))</f>
        <v>0</v>
      </c>
      <c r="H1360" s="309" t="str">
        <f t="shared" si="21"/>
        <v/>
      </c>
      <c r="I1360" s="310">
        <f>INDEX('5. Registrere Transaksjoner'!$H$8:$H$1006,MATCH('Underlag HB'!A1360,'5. Registrere Transaksjoner'!$B$8:$B$1006,0))</f>
        <v>0</v>
      </c>
      <c r="J1360" s="72"/>
      <c r="K1360" s="72"/>
    </row>
    <row r="1361" spans="1:11" x14ac:dyDescent="0.25">
      <c r="A1361" s="116">
        <f>'5. Registrere Transaksjoner'!B368</f>
        <v>361</v>
      </c>
      <c r="B1361" s="72">
        <f>INDEX('5. Registrere Transaksjoner'!$K$8:$K$1006,MATCH('Underlag HB'!A1361,'5. Registrere Transaksjoner'!$B$8:$B$1006))</f>
        <v>0</v>
      </c>
      <c r="C1361" s="72">
        <f>INDEX('5. Registrere Transaksjoner'!$R$8:$R$1006,MATCH('Underlag HB'!A1361,'5. Registrere Transaksjoner'!$B$8:$B$1006))</f>
        <v>0</v>
      </c>
      <c r="D1361" s="307">
        <f>INDEX('5. Registrere Transaksjoner'!$D$8:$D$1006,MATCH('Underlag HB'!A1361,'5. Registrere Transaksjoner'!$B$8:$B$1006))</f>
        <v>0</v>
      </c>
      <c r="E1361" s="72" t="str">
        <f>IFERROR(INDEX(Kontoplan!$E$6:$E$1048576,MATCH(B1361,Kontoplan!$D$6:$D$125,0)),"")</f>
        <v/>
      </c>
      <c r="F1361" s="308">
        <f>INDEX('5. Registrere Transaksjoner'!$E$8:$E$1006,MATCH('Underlag HB'!A1361,'5. Registrere Transaksjoner'!$B$8:$B$1006,0))</f>
        <v>0</v>
      </c>
      <c r="G1361" s="72">
        <f>INDEX('5. Registrere Transaksjoner'!$F$8:$F$1006,MATCH('Underlag HB'!A1361,'5. Registrere Transaksjoner'!$B$8:$B$1006,0))</f>
        <v>0</v>
      </c>
      <c r="H1361" s="309" t="str">
        <f t="shared" si="21"/>
        <v/>
      </c>
      <c r="I1361" s="310">
        <f>INDEX('5. Registrere Transaksjoner'!$H$8:$H$1006,MATCH('Underlag HB'!A1361,'5. Registrere Transaksjoner'!$B$8:$B$1006,0))</f>
        <v>0</v>
      </c>
      <c r="J1361" s="72"/>
      <c r="K1361" s="72"/>
    </row>
    <row r="1362" spans="1:11" x14ac:dyDescent="0.25">
      <c r="A1362" s="116">
        <f>'5. Registrere Transaksjoner'!B369</f>
        <v>362</v>
      </c>
      <c r="B1362" s="72">
        <f>INDEX('5. Registrere Transaksjoner'!$K$8:$K$1006,MATCH('Underlag HB'!A1362,'5. Registrere Transaksjoner'!$B$8:$B$1006))</f>
        <v>0</v>
      </c>
      <c r="C1362" s="72">
        <f>INDEX('5. Registrere Transaksjoner'!$R$8:$R$1006,MATCH('Underlag HB'!A1362,'5. Registrere Transaksjoner'!$B$8:$B$1006))</f>
        <v>0</v>
      </c>
      <c r="D1362" s="307">
        <f>INDEX('5. Registrere Transaksjoner'!$D$8:$D$1006,MATCH('Underlag HB'!A1362,'5. Registrere Transaksjoner'!$B$8:$B$1006))</f>
        <v>0</v>
      </c>
      <c r="E1362" s="72" t="str">
        <f>IFERROR(INDEX(Kontoplan!$E$6:$E$1048576,MATCH(B1362,Kontoplan!$D$6:$D$125,0)),"")</f>
        <v/>
      </c>
      <c r="F1362" s="308">
        <f>INDEX('5. Registrere Transaksjoner'!$E$8:$E$1006,MATCH('Underlag HB'!A1362,'5. Registrere Transaksjoner'!$B$8:$B$1006,0))</f>
        <v>0</v>
      </c>
      <c r="G1362" s="72">
        <f>INDEX('5. Registrere Transaksjoner'!$F$8:$F$1006,MATCH('Underlag HB'!A1362,'5. Registrere Transaksjoner'!$B$8:$B$1006,0))</f>
        <v>0</v>
      </c>
      <c r="H1362" s="309" t="str">
        <f t="shared" si="21"/>
        <v/>
      </c>
      <c r="I1362" s="310">
        <f>INDEX('5. Registrere Transaksjoner'!$H$8:$H$1006,MATCH('Underlag HB'!A1362,'5. Registrere Transaksjoner'!$B$8:$B$1006,0))</f>
        <v>0</v>
      </c>
      <c r="J1362" s="72"/>
      <c r="K1362" s="72"/>
    </row>
    <row r="1363" spans="1:11" x14ac:dyDescent="0.25">
      <c r="A1363" s="116">
        <f>'5. Registrere Transaksjoner'!B370</f>
        <v>363</v>
      </c>
      <c r="B1363" s="72">
        <f>INDEX('5. Registrere Transaksjoner'!$K$8:$K$1006,MATCH('Underlag HB'!A1363,'5. Registrere Transaksjoner'!$B$8:$B$1006))</f>
        <v>0</v>
      </c>
      <c r="C1363" s="72">
        <f>INDEX('5. Registrere Transaksjoner'!$R$8:$R$1006,MATCH('Underlag HB'!A1363,'5. Registrere Transaksjoner'!$B$8:$B$1006))</f>
        <v>0</v>
      </c>
      <c r="D1363" s="307">
        <f>INDEX('5. Registrere Transaksjoner'!$D$8:$D$1006,MATCH('Underlag HB'!A1363,'5. Registrere Transaksjoner'!$B$8:$B$1006))</f>
        <v>0</v>
      </c>
      <c r="E1363" s="72" t="str">
        <f>IFERROR(INDEX(Kontoplan!$E$6:$E$1048576,MATCH(B1363,Kontoplan!$D$6:$D$125,0)),"")</f>
        <v/>
      </c>
      <c r="F1363" s="308">
        <f>INDEX('5. Registrere Transaksjoner'!$E$8:$E$1006,MATCH('Underlag HB'!A1363,'5. Registrere Transaksjoner'!$B$8:$B$1006,0))</f>
        <v>0</v>
      </c>
      <c r="G1363" s="72">
        <f>INDEX('5. Registrere Transaksjoner'!$F$8:$F$1006,MATCH('Underlag HB'!A1363,'5. Registrere Transaksjoner'!$B$8:$B$1006,0))</f>
        <v>0</v>
      </c>
      <c r="H1363" s="309" t="str">
        <f t="shared" si="21"/>
        <v/>
      </c>
      <c r="I1363" s="310">
        <f>INDEX('5. Registrere Transaksjoner'!$H$8:$H$1006,MATCH('Underlag HB'!A1363,'5. Registrere Transaksjoner'!$B$8:$B$1006,0))</f>
        <v>0</v>
      </c>
      <c r="J1363" s="72"/>
      <c r="K1363" s="72"/>
    </row>
    <row r="1364" spans="1:11" x14ac:dyDescent="0.25">
      <c r="A1364" s="116">
        <f>'5. Registrere Transaksjoner'!B371</f>
        <v>364</v>
      </c>
      <c r="B1364" s="72">
        <f>INDEX('5. Registrere Transaksjoner'!$K$8:$K$1006,MATCH('Underlag HB'!A1364,'5. Registrere Transaksjoner'!$B$8:$B$1006))</f>
        <v>0</v>
      </c>
      <c r="C1364" s="72">
        <f>INDEX('5. Registrere Transaksjoner'!$R$8:$R$1006,MATCH('Underlag HB'!A1364,'5. Registrere Transaksjoner'!$B$8:$B$1006))</f>
        <v>0</v>
      </c>
      <c r="D1364" s="307">
        <f>INDEX('5. Registrere Transaksjoner'!$D$8:$D$1006,MATCH('Underlag HB'!A1364,'5. Registrere Transaksjoner'!$B$8:$B$1006))</f>
        <v>0</v>
      </c>
      <c r="E1364" s="72" t="str">
        <f>IFERROR(INDEX(Kontoplan!$E$6:$E$1048576,MATCH(B1364,Kontoplan!$D$6:$D$125,0)),"")</f>
        <v/>
      </c>
      <c r="F1364" s="308">
        <f>INDEX('5. Registrere Transaksjoner'!$E$8:$E$1006,MATCH('Underlag HB'!A1364,'5. Registrere Transaksjoner'!$B$8:$B$1006,0))</f>
        <v>0</v>
      </c>
      <c r="G1364" s="72">
        <f>INDEX('5. Registrere Transaksjoner'!$F$8:$F$1006,MATCH('Underlag HB'!A1364,'5. Registrere Transaksjoner'!$B$8:$B$1006,0))</f>
        <v>0</v>
      </c>
      <c r="H1364" s="309" t="str">
        <f t="shared" si="21"/>
        <v/>
      </c>
      <c r="I1364" s="310">
        <f>INDEX('5. Registrere Transaksjoner'!$H$8:$H$1006,MATCH('Underlag HB'!A1364,'5. Registrere Transaksjoner'!$B$8:$B$1006,0))</f>
        <v>0</v>
      </c>
      <c r="J1364" s="72"/>
      <c r="K1364" s="72"/>
    </row>
    <row r="1365" spans="1:11" x14ac:dyDescent="0.25">
      <c r="A1365" s="116">
        <f>'5. Registrere Transaksjoner'!B372</f>
        <v>365</v>
      </c>
      <c r="B1365" s="72">
        <f>INDEX('5. Registrere Transaksjoner'!$K$8:$K$1006,MATCH('Underlag HB'!A1365,'5. Registrere Transaksjoner'!$B$8:$B$1006))</f>
        <v>0</v>
      </c>
      <c r="C1365" s="72">
        <f>INDEX('5. Registrere Transaksjoner'!$R$8:$R$1006,MATCH('Underlag HB'!A1365,'5. Registrere Transaksjoner'!$B$8:$B$1006))</f>
        <v>0</v>
      </c>
      <c r="D1365" s="307">
        <f>INDEX('5. Registrere Transaksjoner'!$D$8:$D$1006,MATCH('Underlag HB'!A1365,'5. Registrere Transaksjoner'!$B$8:$B$1006))</f>
        <v>0</v>
      </c>
      <c r="E1365" s="72" t="str">
        <f>IFERROR(INDEX(Kontoplan!$E$6:$E$1048576,MATCH(B1365,Kontoplan!$D$6:$D$125,0)),"")</f>
        <v/>
      </c>
      <c r="F1365" s="308">
        <f>INDEX('5. Registrere Transaksjoner'!$E$8:$E$1006,MATCH('Underlag HB'!A1365,'5. Registrere Transaksjoner'!$B$8:$B$1006,0))</f>
        <v>0</v>
      </c>
      <c r="G1365" s="72">
        <f>INDEX('5. Registrere Transaksjoner'!$F$8:$F$1006,MATCH('Underlag HB'!A1365,'5. Registrere Transaksjoner'!$B$8:$B$1006,0))</f>
        <v>0</v>
      </c>
      <c r="H1365" s="309" t="str">
        <f t="shared" si="21"/>
        <v/>
      </c>
      <c r="I1365" s="310">
        <f>INDEX('5. Registrere Transaksjoner'!$H$8:$H$1006,MATCH('Underlag HB'!A1365,'5. Registrere Transaksjoner'!$B$8:$B$1006,0))</f>
        <v>0</v>
      </c>
      <c r="J1365" s="72"/>
      <c r="K1365" s="72"/>
    </row>
    <row r="1366" spans="1:11" x14ac:dyDescent="0.25">
      <c r="A1366" s="116">
        <f>'5. Registrere Transaksjoner'!B373</f>
        <v>366</v>
      </c>
      <c r="B1366" s="72">
        <f>INDEX('5. Registrere Transaksjoner'!$K$8:$K$1006,MATCH('Underlag HB'!A1366,'5. Registrere Transaksjoner'!$B$8:$B$1006))</f>
        <v>0</v>
      </c>
      <c r="C1366" s="72">
        <f>INDEX('5. Registrere Transaksjoner'!$R$8:$R$1006,MATCH('Underlag HB'!A1366,'5. Registrere Transaksjoner'!$B$8:$B$1006))</f>
        <v>0</v>
      </c>
      <c r="D1366" s="307">
        <f>INDEX('5. Registrere Transaksjoner'!$D$8:$D$1006,MATCH('Underlag HB'!A1366,'5. Registrere Transaksjoner'!$B$8:$B$1006))</f>
        <v>0</v>
      </c>
      <c r="E1366" s="72" t="str">
        <f>IFERROR(INDEX(Kontoplan!$E$6:$E$1048576,MATCH(B1366,Kontoplan!$D$6:$D$125,0)),"")</f>
        <v/>
      </c>
      <c r="F1366" s="308">
        <f>INDEX('5. Registrere Transaksjoner'!$E$8:$E$1006,MATCH('Underlag HB'!A1366,'5. Registrere Transaksjoner'!$B$8:$B$1006,0))</f>
        <v>0</v>
      </c>
      <c r="G1366" s="72">
        <f>INDEX('5. Registrere Transaksjoner'!$F$8:$F$1006,MATCH('Underlag HB'!A1366,'5. Registrere Transaksjoner'!$B$8:$B$1006,0))</f>
        <v>0</v>
      </c>
      <c r="H1366" s="309" t="str">
        <f t="shared" si="21"/>
        <v/>
      </c>
      <c r="I1366" s="310">
        <f>INDEX('5. Registrere Transaksjoner'!$H$8:$H$1006,MATCH('Underlag HB'!A1366,'5. Registrere Transaksjoner'!$B$8:$B$1006,0))</f>
        <v>0</v>
      </c>
      <c r="J1366" s="72"/>
      <c r="K1366" s="72"/>
    </row>
    <row r="1367" spans="1:11" x14ac:dyDescent="0.25">
      <c r="A1367" s="116">
        <f>'5. Registrere Transaksjoner'!B374</f>
        <v>367</v>
      </c>
      <c r="B1367" s="72">
        <f>INDEX('5. Registrere Transaksjoner'!$K$8:$K$1006,MATCH('Underlag HB'!A1367,'5. Registrere Transaksjoner'!$B$8:$B$1006))</f>
        <v>0</v>
      </c>
      <c r="C1367" s="72">
        <f>INDEX('5. Registrere Transaksjoner'!$R$8:$R$1006,MATCH('Underlag HB'!A1367,'5. Registrere Transaksjoner'!$B$8:$B$1006))</f>
        <v>0</v>
      </c>
      <c r="D1367" s="307">
        <f>INDEX('5. Registrere Transaksjoner'!$D$8:$D$1006,MATCH('Underlag HB'!A1367,'5. Registrere Transaksjoner'!$B$8:$B$1006))</f>
        <v>0</v>
      </c>
      <c r="E1367" s="72" t="str">
        <f>IFERROR(INDEX(Kontoplan!$E$6:$E$1048576,MATCH(B1367,Kontoplan!$D$6:$D$125,0)),"")</f>
        <v/>
      </c>
      <c r="F1367" s="308">
        <f>INDEX('5. Registrere Transaksjoner'!$E$8:$E$1006,MATCH('Underlag HB'!A1367,'5. Registrere Transaksjoner'!$B$8:$B$1006,0))</f>
        <v>0</v>
      </c>
      <c r="G1367" s="72">
        <f>INDEX('5. Registrere Transaksjoner'!$F$8:$F$1006,MATCH('Underlag HB'!A1367,'5. Registrere Transaksjoner'!$B$8:$B$1006,0))</f>
        <v>0</v>
      </c>
      <c r="H1367" s="309" t="str">
        <f t="shared" si="21"/>
        <v/>
      </c>
      <c r="I1367" s="310">
        <f>INDEX('5. Registrere Transaksjoner'!$H$8:$H$1006,MATCH('Underlag HB'!A1367,'5. Registrere Transaksjoner'!$B$8:$B$1006,0))</f>
        <v>0</v>
      </c>
      <c r="J1367" s="72"/>
      <c r="K1367" s="72"/>
    </row>
    <row r="1368" spans="1:11" x14ac:dyDescent="0.25">
      <c r="A1368" s="116">
        <f>'5. Registrere Transaksjoner'!B375</f>
        <v>368</v>
      </c>
      <c r="B1368" s="72">
        <f>INDEX('5. Registrere Transaksjoner'!$K$8:$K$1006,MATCH('Underlag HB'!A1368,'5. Registrere Transaksjoner'!$B$8:$B$1006))</f>
        <v>0</v>
      </c>
      <c r="C1368" s="72">
        <f>INDEX('5. Registrere Transaksjoner'!$R$8:$R$1006,MATCH('Underlag HB'!A1368,'5. Registrere Transaksjoner'!$B$8:$B$1006))</f>
        <v>0</v>
      </c>
      <c r="D1368" s="307">
        <f>INDEX('5. Registrere Transaksjoner'!$D$8:$D$1006,MATCH('Underlag HB'!A1368,'5. Registrere Transaksjoner'!$B$8:$B$1006))</f>
        <v>0</v>
      </c>
      <c r="E1368" s="72" t="str">
        <f>IFERROR(INDEX(Kontoplan!$E$6:$E$1048576,MATCH(B1368,Kontoplan!$D$6:$D$125,0)),"")</f>
        <v/>
      </c>
      <c r="F1368" s="308">
        <f>INDEX('5. Registrere Transaksjoner'!$E$8:$E$1006,MATCH('Underlag HB'!A1368,'5. Registrere Transaksjoner'!$B$8:$B$1006,0))</f>
        <v>0</v>
      </c>
      <c r="G1368" s="72">
        <f>INDEX('5. Registrere Transaksjoner'!$F$8:$F$1006,MATCH('Underlag HB'!A1368,'5. Registrere Transaksjoner'!$B$8:$B$1006,0))</f>
        <v>0</v>
      </c>
      <c r="H1368" s="309" t="str">
        <f t="shared" si="21"/>
        <v/>
      </c>
      <c r="I1368" s="310">
        <f>INDEX('5. Registrere Transaksjoner'!$H$8:$H$1006,MATCH('Underlag HB'!A1368,'5. Registrere Transaksjoner'!$B$8:$B$1006,0))</f>
        <v>0</v>
      </c>
      <c r="J1368" s="72"/>
      <c r="K1368" s="72"/>
    </row>
    <row r="1369" spans="1:11" x14ac:dyDescent="0.25">
      <c r="A1369" s="116">
        <f>'5. Registrere Transaksjoner'!B376</f>
        <v>369</v>
      </c>
      <c r="B1369" s="72">
        <f>INDEX('5. Registrere Transaksjoner'!$K$8:$K$1006,MATCH('Underlag HB'!A1369,'5. Registrere Transaksjoner'!$B$8:$B$1006))</f>
        <v>0</v>
      </c>
      <c r="C1369" s="72">
        <f>INDEX('5. Registrere Transaksjoner'!$R$8:$R$1006,MATCH('Underlag HB'!A1369,'5. Registrere Transaksjoner'!$B$8:$B$1006))</f>
        <v>0</v>
      </c>
      <c r="D1369" s="307">
        <f>INDEX('5. Registrere Transaksjoner'!$D$8:$D$1006,MATCH('Underlag HB'!A1369,'5. Registrere Transaksjoner'!$B$8:$B$1006))</f>
        <v>0</v>
      </c>
      <c r="E1369" s="72" t="str">
        <f>IFERROR(INDEX(Kontoplan!$E$6:$E$1048576,MATCH(B1369,Kontoplan!$D$6:$D$125,0)),"")</f>
        <v/>
      </c>
      <c r="F1369" s="308">
        <f>INDEX('5. Registrere Transaksjoner'!$E$8:$E$1006,MATCH('Underlag HB'!A1369,'5. Registrere Transaksjoner'!$B$8:$B$1006,0))</f>
        <v>0</v>
      </c>
      <c r="G1369" s="72">
        <f>INDEX('5. Registrere Transaksjoner'!$F$8:$F$1006,MATCH('Underlag HB'!A1369,'5. Registrere Transaksjoner'!$B$8:$B$1006,0))</f>
        <v>0</v>
      </c>
      <c r="H1369" s="309" t="str">
        <f t="shared" si="21"/>
        <v/>
      </c>
      <c r="I1369" s="310">
        <f>INDEX('5. Registrere Transaksjoner'!$H$8:$H$1006,MATCH('Underlag HB'!A1369,'5. Registrere Transaksjoner'!$B$8:$B$1006,0))</f>
        <v>0</v>
      </c>
      <c r="J1369" s="72"/>
      <c r="K1369" s="72"/>
    </row>
    <row r="1370" spans="1:11" x14ac:dyDescent="0.25">
      <c r="A1370" s="116">
        <f>'5. Registrere Transaksjoner'!B377</f>
        <v>370</v>
      </c>
      <c r="B1370" s="72">
        <f>INDEX('5. Registrere Transaksjoner'!$K$8:$K$1006,MATCH('Underlag HB'!A1370,'5. Registrere Transaksjoner'!$B$8:$B$1006))</f>
        <v>0</v>
      </c>
      <c r="C1370" s="72">
        <f>INDEX('5. Registrere Transaksjoner'!$R$8:$R$1006,MATCH('Underlag HB'!A1370,'5. Registrere Transaksjoner'!$B$8:$B$1006))</f>
        <v>0</v>
      </c>
      <c r="D1370" s="307">
        <f>INDEX('5. Registrere Transaksjoner'!$D$8:$D$1006,MATCH('Underlag HB'!A1370,'5. Registrere Transaksjoner'!$B$8:$B$1006))</f>
        <v>0</v>
      </c>
      <c r="E1370" s="72" t="str">
        <f>IFERROR(INDEX(Kontoplan!$E$6:$E$1048576,MATCH(B1370,Kontoplan!$D$6:$D$125,0)),"")</f>
        <v/>
      </c>
      <c r="F1370" s="308">
        <f>INDEX('5. Registrere Transaksjoner'!$E$8:$E$1006,MATCH('Underlag HB'!A1370,'5. Registrere Transaksjoner'!$B$8:$B$1006,0))</f>
        <v>0</v>
      </c>
      <c r="G1370" s="72">
        <f>INDEX('5. Registrere Transaksjoner'!$F$8:$F$1006,MATCH('Underlag HB'!A1370,'5. Registrere Transaksjoner'!$B$8:$B$1006,0))</f>
        <v>0</v>
      </c>
      <c r="H1370" s="309" t="str">
        <f t="shared" si="21"/>
        <v/>
      </c>
      <c r="I1370" s="310">
        <f>INDEX('5. Registrere Transaksjoner'!$H$8:$H$1006,MATCH('Underlag HB'!A1370,'5. Registrere Transaksjoner'!$B$8:$B$1006,0))</f>
        <v>0</v>
      </c>
      <c r="J1370" s="72"/>
      <c r="K1370" s="72"/>
    </row>
    <row r="1371" spans="1:11" x14ac:dyDescent="0.25">
      <c r="A1371" s="116">
        <f>'5. Registrere Transaksjoner'!B378</f>
        <v>371</v>
      </c>
      <c r="B1371" s="72">
        <f>INDEX('5. Registrere Transaksjoner'!$K$8:$K$1006,MATCH('Underlag HB'!A1371,'5. Registrere Transaksjoner'!$B$8:$B$1006))</f>
        <v>0</v>
      </c>
      <c r="C1371" s="72">
        <f>INDEX('5. Registrere Transaksjoner'!$R$8:$R$1006,MATCH('Underlag HB'!A1371,'5. Registrere Transaksjoner'!$B$8:$B$1006))</f>
        <v>0</v>
      </c>
      <c r="D1371" s="307">
        <f>INDEX('5. Registrere Transaksjoner'!$D$8:$D$1006,MATCH('Underlag HB'!A1371,'5. Registrere Transaksjoner'!$B$8:$B$1006))</f>
        <v>0</v>
      </c>
      <c r="E1371" s="72" t="str">
        <f>IFERROR(INDEX(Kontoplan!$E$6:$E$1048576,MATCH(B1371,Kontoplan!$D$6:$D$125,0)),"")</f>
        <v/>
      </c>
      <c r="F1371" s="308">
        <f>INDEX('5. Registrere Transaksjoner'!$E$8:$E$1006,MATCH('Underlag HB'!A1371,'5. Registrere Transaksjoner'!$B$8:$B$1006,0))</f>
        <v>0</v>
      </c>
      <c r="G1371" s="72">
        <f>INDEX('5. Registrere Transaksjoner'!$F$8:$F$1006,MATCH('Underlag HB'!A1371,'5. Registrere Transaksjoner'!$B$8:$B$1006,0))</f>
        <v>0</v>
      </c>
      <c r="H1371" s="309" t="str">
        <f t="shared" si="21"/>
        <v/>
      </c>
      <c r="I1371" s="310">
        <f>INDEX('5. Registrere Transaksjoner'!$H$8:$H$1006,MATCH('Underlag HB'!A1371,'5. Registrere Transaksjoner'!$B$8:$B$1006,0))</f>
        <v>0</v>
      </c>
      <c r="J1371" s="72"/>
      <c r="K1371" s="72"/>
    </row>
    <row r="1372" spans="1:11" x14ac:dyDescent="0.25">
      <c r="A1372" s="116">
        <f>'5. Registrere Transaksjoner'!B379</f>
        <v>372</v>
      </c>
      <c r="B1372" s="72">
        <f>INDEX('5. Registrere Transaksjoner'!$K$8:$K$1006,MATCH('Underlag HB'!A1372,'5. Registrere Transaksjoner'!$B$8:$B$1006))</f>
        <v>0</v>
      </c>
      <c r="C1372" s="72">
        <f>INDEX('5. Registrere Transaksjoner'!$R$8:$R$1006,MATCH('Underlag HB'!A1372,'5. Registrere Transaksjoner'!$B$8:$B$1006))</f>
        <v>0</v>
      </c>
      <c r="D1372" s="307">
        <f>INDEX('5. Registrere Transaksjoner'!$D$8:$D$1006,MATCH('Underlag HB'!A1372,'5. Registrere Transaksjoner'!$B$8:$B$1006))</f>
        <v>0</v>
      </c>
      <c r="E1372" s="72" t="str">
        <f>IFERROR(INDEX(Kontoplan!$E$6:$E$1048576,MATCH(B1372,Kontoplan!$D$6:$D$125,0)),"")</f>
        <v/>
      </c>
      <c r="F1372" s="308">
        <f>INDEX('5. Registrere Transaksjoner'!$E$8:$E$1006,MATCH('Underlag HB'!A1372,'5. Registrere Transaksjoner'!$B$8:$B$1006,0))</f>
        <v>0</v>
      </c>
      <c r="G1372" s="72">
        <f>INDEX('5. Registrere Transaksjoner'!$F$8:$F$1006,MATCH('Underlag HB'!A1372,'5. Registrere Transaksjoner'!$B$8:$B$1006,0))</f>
        <v>0</v>
      </c>
      <c r="H1372" s="309" t="str">
        <f t="shared" si="21"/>
        <v/>
      </c>
      <c r="I1372" s="310">
        <f>INDEX('5. Registrere Transaksjoner'!$H$8:$H$1006,MATCH('Underlag HB'!A1372,'5. Registrere Transaksjoner'!$B$8:$B$1006,0))</f>
        <v>0</v>
      </c>
      <c r="J1372" s="72"/>
      <c r="K1372" s="72"/>
    </row>
    <row r="1373" spans="1:11" x14ac:dyDescent="0.25">
      <c r="A1373" s="116">
        <f>'5. Registrere Transaksjoner'!B380</f>
        <v>373</v>
      </c>
      <c r="B1373" s="72">
        <f>INDEX('5. Registrere Transaksjoner'!$K$8:$K$1006,MATCH('Underlag HB'!A1373,'5. Registrere Transaksjoner'!$B$8:$B$1006))</f>
        <v>0</v>
      </c>
      <c r="C1373" s="72">
        <f>INDEX('5. Registrere Transaksjoner'!$R$8:$R$1006,MATCH('Underlag HB'!A1373,'5. Registrere Transaksjoner'!$B$8:$B$1006))</f>
        <v>0</v>
      </c>
      <c r="D1373" s="307">
        <f>INDEX('5. Registrere Transaksjoner'!$D$8:$D$1006,MATCH('Underlag HB'!A1373,'5. Registrere Transaksjoner'!$B$8:$B$1006))</f>
        <v>0</v>
      </c>
      <c r="E1373" s="72" t="str">
        <f>IFERROR(INDEX(Kontoplan!$E$6:$E$1048576,MATCH(B1373,Kontoplan!$D$6:$D$125,0)),"")</f>
        <v/>
      </c>
      <c r="F1373" s="308">
        <f>INDEX('5. Registrere Transaksjoner'!$E$8:$E$1006,MATCH('Underlag HB'!A1373,'5. Registrere Transaksjoner'!$B$8:$B$1006,0))</f>
        <v>0</v>
      </c>
      <c r="G1373" s="72">
        <f>INDEX('5. Registrere Transaksjoner'!$F$8:$F$1006,MATCH('Underlag HB'!A1373,'5. Registrere Transaksjoner'!$B$8:$B$1006,0))</f>
        <v>0</v>
      </c>
      <c r="H1373" s="309" t="str">
        <f t="shared" si="21"/>
        <v/>
      </c>
      <c r="I1373" s="310">
        <f>INDEX('5. Registrere Transaksjoner'!$H$8:$H$1006,MATCH('Underlag HB'!A1373,'5. Registrere Transaksjoner'!$B$8:$B$1006,0))</f>
        <v>0</v>
      </c>
      <c r="J1373" s="72"/>
      <c r="K1373" s="72"/>
    </row>
    <row r="1374" spans="1:11" x14ac:dyDescent="0.25">
      <c r="A1374" s="116">
        <f>'5. Registrere Transaksjoner'!B381</f>
        <v>374</v>
      </c>
      <c r="B1374" s="72">
        <f>INDEX('5. Registrere Transaksjoner'!$K$8:$K$1006,MATCH('Underlag HB'!A1374,'5. Registrere Transaksjoner'!$B$8:$B$1006))</f>
        <v>0</v>
      </c>
      <c r="C1374" s="72">
        <f>INDEX('5. Registrere Transaksjoner'!$R$8:$R$1006,MATCH('Underlag HB'!A1374,'5. Registrere Transaksjoner'!$B$8:$B$1006))</f>
        <v>0</v>
      </c>
      <c r="D1374" s="307">
        <f>INDEX('5. Registrere Transaksjoner'!$D$8:$D$1006,MATCH('Underlag HB'!A1374,'5. Registrere Transaksjoner'!$B$8:$B$1006))</f>
        <v>0</v>
      </c>
      <c r="E1374" s="72" t="str">
        <f>IFERROR(INDEX(Kontoplan!$E$6:$E$1048576,MATCH(B1374,Kontoplan!$D$6:$D$125,0)),"")</f>
        <v/>
      </c>
      <c r="F1374" s="308">
        <f>INDEX('5. Registrere Transaksjoner'!$E$8:$E$1006,MATCH('Underlag HB'!A1374,'5. Registrere Transaksjoner'!$B$8:$B$1006,0))</f>
        <v>0</v>
      </c>
      <c r="G1374" s="72">
        <f>INDEX('5. Registrere Transaksjoner'!$F$8:$F$1006,MATCH('Underlag HB'!A1374,'5. Registrere Transaksjoner'!$B$8:$B$1006,0))</f>
        <v>0</v>
      </c>
      <c r="H1374" s="309" t="str">
        <f t="shared" si="21"/>
        <v/>
      </c>
      <c r="I1374" s="310">
        <f>INDEX('5. Registrere Transaksjoner'!$H$8:$H$1006,MATCH('Underlag HB'!A1374,'5. Registrere Transaksjoner'!$B$8:$B$1006,0))</f>
        <v>0</v>
      </c>
      <c r="J1374" s="72"/>
      <c r="K1374" s="72"/>
    </row>
    <row r="1375" spans="1:11" x14ac:dyDescent="0.25">
      <c r="A1375" s="116">
        <f>'5. Registrere Transaksjoner'!B382</f>
        <v>375</v>
      </c>
      <c r="B1375" s="72">
        <f>INDEX('5. Registrere Transaksjoner'!$K$8:$K$1006,MATCH('Underlag HB'!A1375,'5. Registrere Transaksjoner'!$B$8:$B$1006))</f>
        <v>0</v>
      </c>
      <c r="C1375" s="72">
        <f>INDEX('5. Registrere Transaksjoner'!$R$8:$R$1006,MATCH('Underlag HB'!A1375,'5. Registrere Transaksjoner'!$B$8:$B$1006))</f>
        <v>0</v>
      </c>
      <c r="D1375" s="307">
        <f>INDEX('5. Registrere Transaksjoner'!$D$8:$D$1006,MATCH('Underlag HB'!A1375,'5. Registrere Transaksjoner'!$B$8:$B$1006))</f>
        <v>0</v>
      </c>
      <c r="E1375" s="72" t="str">
        <f>IFERROR(INDEX(Kontoplan!$E$6:$E$1048576,MATCH(B1375,Kontoplan!$D$6:$D$125,0)),"")</f>
        <v/>
      </c>
      <c r="F1375" s="308">
        <f>INDEX('5. Registrere Transaksjoner'!$E$8:$E$1006,MATCH('Underlag HB'!A1375,'5. Registrere Transaksjoner'!$B$8:$B$1006,0))</f>
        <v>0</v>
      </c>
      <c r="G1375" s="72">
        <f>INDEX('5. Registrere Transaksjoner'!$F$8:$F$1006,MATCH('Underlag HB'!A1375,'5. Registrere Transaksjoner'!$B$8:$B$1006,0))</f>
        <v>0</v>
      </c>
      <c r="H1375" s="309" t="str">
        <f t="shared" si="21"/>
        <v/>
      </c>
      <c r="I1375" s="310">
        <f>INDEX('5. Registrere Transaksjoner'!$H$8:$H$1006,MATCH('Underlag HB'!A1375,'5. Registrere Transaksjoner'!$B$8:$B$1006,0))</f>
        <v>0</v>
      </c>
      <c r="J1375" s="72"/>
      <c r="K1375" s="72"/>
    </row>
    <row r="1376" spans="1:11" x14ac:dyDescent="0.25">
      <c r="A1376" s="116">
        <f>'5. Registrere Transaksjoner'!B383</f>
        <v>376</v>
      </c>
      <c r="B1376" s="72">
        <f>INDEX('5. Registrere Transaksjoner'!$K$8:$K$1006,MATCH('Underlag HB'!A1376,'5. Registrere Transaksjoner'!$B$8:$B$1006))</f>
        <v>0</v>
      </c>
      <c r="C1376" s="72">
        <f>INDEX('5. Registrere Transaksjoner'!$R$8:$R$1006,MATCH('Underlag HB'!A1376,'5. Registrere Transaksjoner'!$B$8:$B$1006))</f>
        <v>0</v>
      </c>
      <c r="D1376" s="307">
        <f>INDEX('5. Registrere Transaksjoner'!$D$8:$D$1006,MATCH('Underlag HB'!A1376,'5. Registrere Transaksjoner'!$B$8:$B$1006))</f>
        <v>0</v>
      </c>
      <c r="E1376" s="72" t="str">
        <f>IFERROR(INDEX(Kontoplan!$E$6:$E$1048576,MATCH(B1376,Kontoplan!$D$6:$D$125,0)),"")</f>
        <v/>
      </c>
      <c r="F1376" s="308">
        <f>INDEX('5. Registrere Transaksjoner'!$E$8:$E$1006,MATCH('Underlag HB'!A1376,'5. Registrere Transaksjoner'!$B$8:$B$1006,0))</f>
        <v>0</v>
      </c>
      <c r="G1376" s="72">
        <f>INDEX('5. Registrere Transaksjoner'!$F$8:$F$1006,MATCH('Underlag HB'!A1376,'5. Registrere Transaksjoner'!$B$8:$B$1006,0))</f>
        <v>0</v>
      </c>
      <c r="H1376" s="309" t="str">
        <f t="shared" si="21"/>
        <v/>
      </c>
      <c r="I1376" s="310">
        <f>INDEX('5. Registrere Transaksjoner'!$H$8:$H$1006,MATCH('Underlag HB'!A1376,'5. Registrere Transaksjoner'!$B$8:$B$1006,0))</f>
        <v>0</v>
      </c>
      <c r="J1376" s="72"/>
      <c r="K1376" s="72"/>
    </row>
    <row r="1377" spans="1:11" x14ac:dyDescent="0.25">
      <c r="A1377" s="116">
        <f>'5. Registrere Transaksjoner'!B384</f>
        <v>377</v>
      </c>
      <c r="B1377" s="72">
        <f>INDEX('5. Registrere Transaksjoner'!$K$8:$K$1006,MATCH('Underlag HB'!A1377,'5. Registrere Transaksjoner'!$B$8:$B$1006))</f>
        <v>0</v>
      </c>
      <c r="C1377" s="72">
        <f>INDEX('5. Registrere Transaksjoner'!$R$8:$R$1006,MATCH('Underlag HB'!A1377,'5. Registrere Transaksjoner'!$B$8:$B$1006))</f>
        <v>0</v>
      </c>
      <c r="D1377" s="307">
        <f>INDEX('5. Registrere Transaksjoner'!$D$8:$D$1006,MATCH('Underlag HB'!A1377,'5. Registrere Transaksjoner'!$B$8:$B$1006))</f>
        <v>0</v>
      </c>
      <c r="E1377" s="72" t="str">
        <f>IFERROR(INDEX(Kontoplan!$E$6:$E$1048576,MATCH(B1377,Kontoplan!$D$6:$D$125,0)),"")</f>
        <v/>
      </c>
      <c r="F1377" s="308">
        <f>INDEX('5. Registrere Transaksjoner'!$E$8:$E$1006,MATCH('Underlag HB'!A1377,'5. Registrere Transaksjoner'!$B$8:$B$1006,0))</f>
        <v>0</v>
      </c>
      <c r="G1377" s="72">
        <f>INDEX('5. Registrere Transaksjoner'!$F$8:$F$1006,MATCH('Underlag HB'!A1377,'5. Registrere Transaksjoner'!$B$8:$B$1006,0))</f>
        <v>0</v>
      </c>
      <c r="H1377" s="309" t="str">
        <f t="shared" si="21"/>
        <v/>
      </c>
      <c r="I1377" s="310">
        <f>INDEX('5. Registrere Transaksjoner'!$H$8:$H$1006,MATCH('Underlag HB'!A1377,'5. Registrere Transaksjoner'!$B$8:$B$1006,0))</f>
        <v>0</v>
      </c>
      <c r="J1377" s="72"/>
      <c r="K1377" s="72"/>
    </row>
    <row r="1378" spans="1:11" x14ac:dyDescent="0.25">
      <c r="A1378" s="116">
        <f>'5. Registrere Transaksjoner'!B385</f>
        <v>378</v>
      </c>
      <c r="B1378" s="72">
        <f>INDEX('5. Registrere Transaksjoner'!$K$8:$K$1006,MATCH('Underlag HB'!A1378,'5. Registrere Transaksjoner'!$B$8:$B$1006))</f>
        <v>0</v>
      </c>
      <c r="C1378" s="72">
        <f>INDEX('5. Registrere Transaksjoner'!$R$8:$R$1006,MATCH('Underlag HB'!A1378,'5. Registrere Transaksjoner'!$B$8:$B$1006))</f>
        <v>0</v>
      </c>
      <c r="D1378" s="307">
        <f>INDEX('5. Registrere Transaksjoner'!$D$8:$D$1006,MATCH('Underlag HB'!A1378,'5. Registrere Transaksjoner'!$B$8:$B$1006))</f>
        <v>0</v>
      </c>
      <c r="E1378" s="72" t="str">
        <f>IFERROR(INDEX(Kontoplan!$E$6:$E$1048576,MATCH(B1378,Kontoplan!$D$6:$D$125,0)),"")</f>
        <v/>
      </c>
      <c r="F1378" s="308">
        <f>INDEX('5. Registrere Transaksjoner'!$E$8:$E$1006,MATCH('Underlag HB'!A1378,'5. Registrere Transaksjoner'!$B$8:$B$1006,0))</f>
        <v>0</v>
      </c>
      <c r="G1378" s="72">
        <f>INDEX('5. Registrere Transaksjoner'!$F$8:$F$1006,MATCH('Underlag HB'!A1378,'5. Registrere Transaksjoner'!$B$8:$B$1006,0))</f>
        <v>0</v>
      </c>
      <c r="H1378" s="309" t="str">
        <f t="shared" si="21"/>
        <v/>
      </c>
      <c r="I1378" s="310">
        <f>INDEX('5. Registrere Transaksjoner'!$H$8:$H$1006,MATCH('Underlag HB'!A1378,'5. Registrere Transaksjoner'!$B$8:$B$1006,0))</f>
        <v>0</v>
      </c>
      <c r="J1378" s="72"/>
      <c r="K1378" s="72"/>
    </row>
    <row r="1379" spans="1:11" x14ac:dyDescent="0.25">
      <c r="A1379" s="116">
        <f>'5. Registrere Transaksjoner'!B386</f>
        <v>379</v>
      </c>
      <c r="B1379" s="72">
        <f>INDEX('5. Registrere Transaksjoner'!$K$8:$K$1006,MATCH('Underlag HB'!A1379,'5. Registrere Transaksjoner'!$B$8:$B$1006))</f>
        <v>0</v>
      </c>
      <c r="C1379" s="72">
        <f>INDEX('5. Registrere Transaksjoner'!$R$8:$R$1006,MATCH('Underlag HB'!A1379,'5. Registrere Transaksjoner'!$B$8:$B$1006))</f>
        <v>0</v>
      </c>
      <c r="D1379" s="307">
        <f>INDEX('5. Registrere Transaksjoner'!$D$8:$D$1006,MATCH('Underlag HB'!A1379,'5. Registrere Transaksjoner'!$B$8:$B$1006))</f>
        <v>0</v>
      </c>
      <c r="E1379" s="72" t="str">
        <f>IFERROR(INDEX(Kontoplan!$E$6:$E$1048576,MATCH(B1379,Kontoplan!$D$6:$D$125,0)),"")</f>
        <v/>
      </c>
      <c r="F1379" s="308">
        <f>INDEX('5. Registrere Transaksjoner'!$E$8:$E$1006,MATCH('Underlag HB'!A1379,'5. Registrere Transaksjoner'!$B$8:$B$1006,0))</f>
        <v>0</v>
      </c>
      <c r="G1379" s="72">
        <f>INDEX('5. Registrere Transaksjoner'!$F$8:$F$1006,MATCH('Underlag HB'!A1379,'5. Registrere Transaksjoner'!$B$8:$B$1006,0))</f>
        <v>0</v>
      </c>
      <c r="H1379" s="309" t="str">
        <f t="shared" si="21"/>
        <v/>
      </c>
      <c r="I1379" s="310">
        <f>INDEX('5. Registrere Transaksjoner'!$H$8:$H$1006,MATCH('Underlag HB'!A1379,'5. Registrere Transaksjoner'!$B$8:$B$1006,0))</f>
        <v>0</v>
      </c>
      <c r="J1379" s="72"/>
      <c r="K1379" s="72"/>
    </row>
    <row r="1380" spans="1:11" x14ac:dyDescent="0.25">
      <c r="A1380" s="116">
        <f>'5. Registrere Transaksjoner'!B387</f>
        <v>380</v>
      </c>
      <c r="B1380" s="72">
        <f>INDEX('5. Registrere Transaksjoner'!$K$8:$K$1006,MATCH('Underlag HB'!A1380,'5. Registrere Transaksjoner'!$B$8:$B$1006))</f>
        <v>0</v>
      </c>
      <c r="C1380" s="72">
        <f>INDEX('5. Registrere Transaksjoner'!$R$8:$R$1006,MATCH('Underlag HB'!A1380,'5. Registrere Transaksjoner'!$B$8:$B$1006))</f>
        <v>0</v>
      </c>
      <c r="D1380" s="307">
        <f>INDEX('5. Registrere Transaksjoner'!$D$8:$D$1006,MATCH('Underlag HB'!A1380,'5. Registrere Transaksjoner'!$B$8:$B$1006))</f>
        <v>0</v>
      </c>
      <c r="E1380" s="72" t="str">
        <f>IFERROR(INDEX(Kontoplan!$E$6:$E$1048576,MATCH(B1380,Kontoplan!$D$6:$D$125,0)),"")</f>
        <v/>
      </c>
      <c r="F1380" s="308">
        <f>INDEX('5. Registrere Transaksjoner'!$E$8:$E$1006,MATCH('Underlag HB'!A1380,'5. Registrere Transaksjoner'!$B$8:$B$1006,0))</f>
        <v>0</v>
      </c>
      <c r="G1380" s="72">
        <f>INDEX('5. Registrere Transaksjoner'!$F$8:$F$1006,MATCH('Underlag HB'!A1380,'5. Registrere Transaksjoner'!$B$8:$B$1006,0))</f>
        <v>0</v>
      </c>
      <c r="H1380" s="309" t="str">
        <f t="shared" si="21"/>
        <v/>
      </c>
      <c r="I1380" s="310">
        <f>INDEX('5. Registrere Transaksjoner'!$H$8:$H$1006,MATCH('Underlag HB'!A1380,'5. Registrere Transaksjoner'!$B$8:$B$1006,0))</f>
        <v>0</v>
      </c>
      <c r="J1380" s="72"/>
      <c r="K1380" s="72"/>
    </row>
    <row r="1381" spans="1:11" x14ac:dyDescent="0.25">
      <c r="A1381" s="116">
        <f>'5. Registrere Transaksjoner'!B388</f>
        <v>381</v>
      </c>
      <c r="B1381" s="72">
        <f>INDEX('5. Registrere Transaksjoner'!$K$8:$K$1006,MATCH('Underlag HB'!A1381,'5. Registrere Transaksjoner'!$B$8:$B$1006))</f>
        <v>0</v>
      </c>
      <c r="C1381" s="72">
        <f>INDEX('5. Registrere Transaksjoner'!$R$8:$R$1006,MATCH('Underlag HB'!A1381,'5. Registrere Transaksjoner'!$B$8:$B$1006))</f>
        <v>0</v>
      </c>
      <c r="D1381" s="307">
        <f>INDEX('5. Registrere Transaksjoner'!$D$8:$D$1006,MATCH('Underlag HB'!A1381,'5. Registrere Transaksjoner'!$B$8:$B$1006))</f>
        <v>0</v>
      </c>
      <c r="E1381" s="72" t="str">
        <f>IFERROR(INDEX(Kontoplan!$E$6:$E$1048576,MATCH(B1381,Kontoplan!$D$6:$D$125,0)),"")</f>
        <v/>
      </c>
      <c r="F1381" s="308">
        <f>INDEX('5. Registrere Transaksjoner'!$E$8:$E$1006,MATCH('Underlag HB'!A1381,'5. Registrere Transaksjoner'!$B$8:$B$1006,0))</f>
        <v>0</v>
      </c>
      <c r="G1381" s="72">
        <f>INDEX('5. Registrere Transaksjoner'!$F$8:$F$1006,MATCH('Underlag HB'!A1381,'5. Registrere Transaksjoner'!$B$8:$B$1006,0))</f>
        <v>0</v>
      </c>
      <c r="H1381" s="309" t="str">
        <f t="shared" si="21"/>
        <v/>
      </c>
      <c r="I1381" s="310">
        <f>INDEX('5. Registrere Transaksjoner'!$H$8:$H$1006,MATCH('Underlag HB'!A1381,'5. Registrere Transaksjoner'!$B$8:$B$1006,0))</f>
        <v>0</v>
      </c>
      <c r="J1381" s="72"/>
      <c r="K1381" s="72"/>
    </row>
    <row r="1382" spans="1:11" x14ac:dyDescent="0.25">
      <c r="A1382" s="116">
        <f>'5. Registrere Transaksjoner'!B389</f>
        <v>382</v>
      </c>
      <c r="B1382" s="72">
        <f>INDEX('5. Registrere Transaksjoner'!$K$8:$K$1006,MATCH('Underlag HB'!A1382,'5. Registrere Transaksjoner'!$B$8:$B$1006))</f>
        <v>0</v>
      </c>
      <c r="C1382" s="72">
        <f>INDEX('5. Registrere Transaksjoner'!$R$8:$R$1006,MATCH('Underlag HB'!A1382,'5. Registrere Transaksjoner'!$B$8:$B$1006))</f>
        <v>0</v>
      </c>
      <c r="D1382" s="307">
        <f>INDEX('5. Registrere Transaksjoner'!$D$8:$D$1006,MATCH('Underlag HB'!A1382,'5. Registrere Transaksjoner'!$B$8:$B$1006))</f>
        <v>0</v>
      </c>
      <c r="E1382" s="72" t="str">
        <f>IFERROR(INDEX(Kontoplan!$E$6:$E$1048576,MATCH(B1382,Kontoplan!$D$6:$D$125,0)),"")</f>
        <v/>
      </c>
      <c r="F1382" s="308">
        <f>INDEX('5. Registrere Transaksjoner'!$E$8:$E$1006,MATCH('Underlag HB'!A1382,'5. Registrere Transaksjoner'!$B$8:$B$1006,0))</f>
        <v>0</v>
      </c>
      <c r="G1382" s="72">
        <f>INDEX('5. Registrere Transaksjoner'!$F$8:$F$1006,MATCH('Underlag HB'!A1382,'5. Registrere Transaksjoner'!$B$8:$B$1006,0))</f>
        <v>0</v>
      </c>
      <c r="H1382" s="309" t="str">
        <f t="shared" si="21"/>
        <v/>
      </c>
      <c r="I1382" s="310">
        <f>INDEX('5. Registrere Transaksjoner'!$H$8:$H$1006,MATCH('Underlag HB'!A1382,'5. Registrere Transaksjoner'!$B$8:$B$1006,0))</f>
        <v>0</v>
      </c>
      <c r="J1382" s="72"/>
      <c r="K1382" s="72"/>
    </row>
    <row r="1383" spans="1:11" x14ac:dyDescent="0.25">
      <c r="A1383" s="116">
        <f>'5. Registrere Transaksjoner'!B390</f>
        <v>383</v>
      </c>
      <c r="B1383" s="72">
        <f>INDEX('5. Registrere Transaksjoner'!$K$8:$K$1006,MATCH('Underlag HB'!A1383,'5. Registrere Transaksjoner'!$B$8:$B$1006))</f>
        <v>0</v>
      </c>
      <c r="C1383" s="72">
        <f>INDEX('5. Registrere Transaksjoner'!$R$8:$R$1006,MATCH('Underlag HB'!A1383,'5. Registrere Transaksjoner'!$B$8:$B$1006))</f>
        <v>0</v>
      </c>
      <c r="D1383" s="307">
        <f>INDEX('5. Registrere Transaksjoner'!$D$8:$D$1006,MATCH('Underlag HB'!A1383,'5. Registrere Transaksjoner'!$B$8:$B$1006))</f>
        <v>0</v>
      </c>
      <c r="E1383" s="72" t="str">
        <f>IFERROR(INDEX(Kontoplan!$E$6:$E$1048576,MATCH(B1383,Kontoplan!$D$6:$D$125,0)),"")</f>
        <v/>
      </c>
      <c r="F1383" s="308">
        <f>INDEX('5. Registrere Transaksjoner'!$E$8:$E$1006,MATCH('Underlag HB'!A1383,'5. Registrere Transaksjoner'!$B$8:$B$1006,0))</f>
        <v>0</v>
      </c>
      <c r="G1383" s="72">
        <f>INDEX('5. Registrere Transaksjoner'!$F$8:$F$1006,MATCH('Underlag HB'!A1383,'5. Registrere Transaksjoner'!$B$8:$B$1006,0))</f>
        <v>0</v>
      </c>
      <c r="H1383" s="309" t="str">
        <f t="shared" si="21"/>
        <v/>
      </c>
      <c r="I1383" s="310">
        <f>INDEX('5. Registrere Transaksjoner'!$H$8:$H$1006,MATCH('Underlag HB'!A1383,'5. Registrere Transaksjoner'!$B$8:$B$1006,0))</f>
        <v>0</v>
      </c>
      <c r="J1383" s="72"/>
      <c r="K1383" s="72"/>
    </row>
    <row r="1384" spans="1:11" x14ac:dyDescent="0.25">
      <c r="A1384" s="116">
        <f>'5. Registrere Transaksjoner'!B391</f>
        <v>384</v>
      </c>
      <c r="B1384" s="72">
        <f>INDEX('5. Registrere Transaksjoner'!$K$8:$K$1006,MATCH('Underlag HB'!A1384,'5. Registrere Transaksjoner'!$B$8:$B$1006))</f>
        <v>0</v>
      </c>
      <c r="C1384" s="72">
        <f>INDEX('5. Registrere Transaksjoner'!$R$8:$R$1006,MATCH('Underlag HB'!A1384,'5. Registrere Transaksjoner'!$B$8:$B$1006))</f>
        <v>0</v>
      </c>
      <c r="D1384" s="307">
        <f>INDEX('5. Registrere Transaksjoner'!$D$8:$D$1006,MATCH('Underlag HB'!A1384,'5. Registrere Transaksjoner'!$B$8:$B$1006))</f>
        <v>0</v>
      </c>
      <c r="E1384" s="72" t="str">
        <f>IFERROR(INDEX(Kontoplan!$E$6:$E$1048576,MATCH(B1384,Kontoplan!$D$6:$D$125,0)),"")</f>
        <v/>
      </c>
      <c r="F1384" s="308">
        <f>INDEX('5. Registrere Transaksjoner'!$E$8:$E$1006,MATCH('Underlag HB'!A1384,'5. Registrere Transaksjoner'!$B$8:$B$1006,0))</f>
        <v>0</v>
      </c>
      <c r="G1384" s="72">
        <f>INDEX('5. Registrere Transaksjoner'!$F$8:$F$1006,MATCH('Underlag HB'!A1384,'5. Registrere Transaksjoner'!$B$8:$B$1006,0))</f>
        <v>0</v>
      </c>
      <c r="H1384" s="309" t="str">
        <f t="shared" si="21"/>
        <v/>
      </c>
      <c r="I1384" s="310">
        <f>INDEX('5. Registrere Transaksjoner'!$H$8:$H$1006,MATCH('Underlag HB'!A1384,'5. Registrere Transaksjoner'!$B$8:$B$1006,0))</f>
        <v>0</v>
      </c>
      <c r="J1384" s="72"/>
      <c r="K1384" s="72"/>
    </row>
    <row r="1385" spans="1:11" x14ac:dyDescent="0.25">
      <c r="A1385" s="116">
        <f>'5. Registrere Transaksjoner'!B392</f>
        <v>385</v>
      </c>
      <c r="B1385" s="72">
        <f>INDEX('5. Registrere Transaksjoner'!$K$8:$K$1006,MATCH('Underlag HB'!A1385,'5. Registrere Transaksjoner'!$B$8:$B$1006))</f>
        <v>0</v>
      </c>
      <c r="C1385" s="72">
        <f>INDEX('5. Registrere Transaksjoner'!$R$8:$R$1006,MATCH('Underlag HB'!A1385,'5. Registrere Transaksjoner'!$B$8:$B$1006))</f>
        <v>0</v>
      </c>
      <c r="D1385" s="307">
        <f>INDEX('5. Registrere Transaksjoner'!$D$8:$D$1006,MATCH('Underlag HB'!A1385,'5. Registrere Transaksjoner'!$B$8:$B$1006))</f>
        <v>0</v>
      </c>
      <c r="E1385" s="72" t="str">
        <f>IFERROR(INDEX(Kontoplan!$E$6:$E$1048576,MATCH(B1385,Kontoplan!$D$6:$D$125,0)),"")</f>
        <v/>
      </c>
      <c r="F1385" s="308">
        <f>INDEX('5. Registrere Transaksjoner'!$E$8:$E$1006,MATCH('Underlag HB'!A1385,'5. Registrere Transaksjoner'!$B$8:$B$1006,0))</f>
        <v>0</v>
      </c>
      <c r="G1385" s="72">
        <f>INDEX('5. Registrere Transaksjoner'!$F$8:$F$1006,MATCH('Underlag HB'!A1385,'5. Registrere Transaksjoner'!$B$8:$B$1006,0))</f>
        <v>0</v>
      </c>
      <c r="H1385" s="309" t="str">
        <f t="shared" si="21"/>
        <v/>
      </c>
      <c r="I1385" s="310">
        <f>INDEX('5. Registrere Transaksjoner'!$H$8:$H$1006,MATCH('Underlag HB'!A1385,'5. Registrere Transaksjoner'!$B$8:$B$1006,0))</f>
        <v>0</v>
      </c>
      <c r="J1385" s="72"/>
      <c r="K1385" s="72"/>
    </row>
    <row r="1386" spans="1:11" x14ac:dyDescent="0.25">
      <c r="A1386" s="116">
        <f>'5. Registrere Transaksjoner'!B393</f>
        <v>386</v>
      </c>
      <c r="B1386" s="72">
        <f>INDEX('5. Registrere Transaksjoner'!$K$8:$K$1006,MATCH('Underlag HB'!A1386,'5. Registrere Transaksjoner'!$B$8:$B$1006))</f>
        <v>0</v>
      </c>
      <c r="C1386" s="72">
        <f>INDEX('5. Registrere Transaksjoner'!$R$8:$R$1006,MATCH('Underlag HB'!A1386,'5. Registrere Transaksjoner'!$B$8:$B$1006))</f>
        <v>0</v>
      </c>
      <c r="D1386" s="307">
        <f>INDEX('5. Registrere Transaksjoner'!$D$8:$D$1006,MATCH('Underlag HB'!A1386,'5. Registrere Transaksjoner'!$B$8:$B$1006))</f>
        <v>0</v>
      </c>
      <c r="E1386" s="72" t="str">
        <f>IFERROR(INDEX(Kontoplan!$E$6:$E$1048576,MATCH(B1386,Kontoplan!$D$6:$D$125,0)),"")</f>
        <v/>
      </c>
      <c r="F1386" s="308">
        <f>INDEX('5. Registrere Transaksjoner'!$E$8:$E$1006,MATCH('Underlag HB'!A1386,'5. Registrere Transaksjoner'!$B$8:$B$1006,0))</f>
        <v>0</v>
      </c>
      <c r="G1386" s="72">
        <f>INDEX('5. Registrere Transaksjoner'!$F$8:$F$1006,MATCH('Underlag HB'!A1386,'5. Registrere Transaksjoner'!$B$8:$B$1006,0))</f>
        <v>0</v>
      </c>
      <c r="H1386" s="309" t="str">
        <f t="shared" si="21"/>
        <v/>
      </c>
      <c r="I1386" s="310">
        <f>INDEX('5. Registrere Transaksjoner'!$H$8:$H$1006,MATCH('Underlag HB'!A1386,'5. Registrere Transaksjoner'!$B$8:$B$1006,0))</f>
        <v>0</v>
      </c>
      <c r="J1386" s="72"/>
      <c r="K1386" s="72"/>
    </row>
    <row r="1387" spans="1:11" x14ac:dyDescent="0.25">
      <c r="A1387" s="116">
        <f>'5. Registrere Transaksjoner'!B394</f>
        <v>387</v>
      </c>
      <c r="B1387" s="72">
        <f>INDEX('5. Registrere Transaksjoner'!$K$8:$K$1006,MATCH('Underlag HB'!A1387,'5. Registrere Transaksjoner'!$B$8:$B$1006))</f>
        <v>0</v>
      </c>
      <c r="C1387" s="72">
        <f>INDEX('5. Registrere Transaksjoner'!$R$8:$R$1006,MATCH('Underlag HB'!A1387,'5. Registrere Transaksjoner'!$B$8:$B$1006))</f>
        <v>0</v>
      </c>
      <c r="D1387" s="307">
        <f>INDEX('5. Registrere Transaksjoner'!$D$8:$D$1006,MATCH('Underlag HB'!A1387,'5. Registrere Transaksjoner'!$B$8:$B$1006))</f>
        <v>0</v>
      </c>
      <c r="E1387" s="72" t="str">
        <f>IFERROR(INDEX(Kontoplan!$E$6:$E$1048576,MATCH(B1387,Kontoplan!$D$6:$D$125,0)),"")</f>
        <v/>
      </c>
      <c r="F1387" s="308">
        <f>INDEX('5. Registrere Transaksjoner'!$E$8:$E$1006,MATCH('Underlag HB'!A1387,'5. Registrere Transaksjoner'!$B$8:$B$1006,0))</f>
        <v>0</v>
      </c>
      <c r="G1387" s="72">
        <f>INDEX('5. Registrere Transaksjoner'!$F$8:$F$1006,MATCH('Underlag HB'!A1387,'5. Registrere Transaksjoner'!$B$8:$B$1006,0))</f>
        <v>0</v>
      </c>
      <c r="H1387" s="309" t="str">
        <f t="shared" si="21"/>
        <v/>
      </c>
      <c r="I1387" s="310">
        <f>INDEX('5. Registrere Transaksjoner'!$H$8:$H$1006,MATCH('Underlag HB'!A1387,'5. Registrere Transaksjoner'!$B$8:$B$1006,0))</f>
        <v>0</v>
      </c>
      <c r="J1387" s="72"/>
      <c r="K1387" s="72"/>
    </row>
    <row r="1388" spans="1:11" x14ac:dyDescent="0.25">
      <c r="A1388" s="116">
        <f>'5. Registrere Transaksjoner'!B395</f>
        <v>388</v>
      </c>
      <c r="B1388" s="72">
        <f>INDEX('5. Registrere Transaksjoner'!$K$8:$K$1006,MATCH('Underlag HB'!A1388,'5. Registrere Transaksjoner'!$B$8:$B$1006))</f>
        <v>0</v>
      </c>
      <c r="C1388" s="72">
        <f>INDEX('5. Registrere Transaksjoner'!$R$8:$R$1006,MATCH('Underlag HB'!A1388,'5. Registrere Transaksjoner'!$B$8:$B$1006))</f>
        <v>0</v>
      </c>
      <c r="D1388" s="307">
        <f>INDEX('5. Registrere Transaksjoner'!$D$8:$D$1006,MATCH('Underlag HB'!A1388,'5. Registrere Transaksjoner'!$B$8:$B$1006))</f>
        <v>0</v>
      </c>
      <c r="E1388" s="72" t="str">
        <f>IFERROR(INDEX(Kontoplan!$E$6:$E$1048576,MATCH(B1388,Kontoplan!$D$6:$D$125,0)),"")</f>
        <v/>
      </c>
      <c r="F1388" s="308">
        <f>INDEX('5. Registrere Transaksjoner'!$E$8:$E$1006,MATCH('Underlag HB'!A1388,'5. Registrere Transaksjoner'!$B$8:$B$1006,0))</f>
        <v>0</v>
      </c>
      <c r="G1388" s="72">
        <f>INDEX('5. Registrere Transaksjoner'!$F$8:$F$1006,MATCH('Underlag HB'!A1388,'5. Registrere Transaksjoner'!$B$8:$B$1006,0))</f>
        <v>0</v>
      </c>
      <c r="H1388" s="309" t="str">
        <f t="shared" si="21"/>
        <v/>
      </c>
      <c r="I1388" s="310">
        <f>INDEX('5. Registrere Transaksjoner'!$H$8:$H$1006,MATCH('Underlag HB'!A1388,'5. Registrere Transaksjoner'!$B$8:$B$1006,0))</f>
        <v>0</v>
      </c>
      <c r="J1388" s="72"/>
      <c r="K1388" s="72"/>
    </row>
    <row r="1389" spans="1:11" x14ac:dyDescent="0.25">
      <c r="A1389" s="116">
        <f>'5. Registrere Transaksjoner'!B396</f>
        <v>389</v>
      </c>
      <c r="B1389" s="72">
        <f>INDEX('5. Registrere Transaksjoner'!$K$8:$K$1006,MATCH('Underlag HB'!A1389,'5. Registrere Transaksjoner'!$B$8:$B$1006))</f>
        <v>0</v>
      </c>
      <c r="C1389" s="72">
        <f>INDEX('5. Registrere Transaksjoner'!$R$8:$R$1006,MATCH('Underlag HB'!A1389,'5. Registrere Transaksjoner'!$B$8:$B$1006))</f>
        <v>0</v>
      </c>
      <c r="D1389" s="307">
        <f>INDEX('5. Registrere Transaksjoner'!$D$8:$D$1006,MATCH('Underlag HB'!A1389,'5. Registrere Transaksjoner'!$B$8:$B$1006))</f>
        <v>0</v>
      </c>
      <c r="E1389" s="72" t="str">
        <f>IFERROR(INDEX(Kontoplan!$E$6:$E$1048576,MATCH(B1389,Kontoplan!$D$6:$D$125,0)),"")</f>
        <v/>
      </c>
      <c r="F1389" s="308">
        <f>INDEX('5. Registrere Transaksjoner'!$E$8:$E$1006,MATCH('Underlag HB'!A1389,'5. Registrere Transaksjoner'!$B$8:$B$1006,0))</f>
        <v>0</v>
      </c>
      <c r="G1389" s="72">
        <f>INDEX('5. Registrere Transaksjoner'!$F$8:$F$1006,MATCH('Underlag HB'!A1389,'5. Registrere Transaksjoner'!$B$8:$B$1006,0))</f>
        <v>0</v>
      </c>
      <c r="H1389" s="309" t="str">
        <f t="shared" si="21"/>
        <v/>
      </c>
      <c r="I1389" s="310">
        <f>INDEX('5. Registrere Transaksjoner'!$H$8:$H$1006,MATCH('Underlag HB'!A1389,'5. Registrere Transaksjoner'!$B$8:$B$1006,0))</f>
        <v>0</v>
      </c>
      <c r="J1389" s="72"/>
      <c r="K1389" s="72"/>
    </row>
    <row r="1390" spans="1:11" x14ac:dyDescent="0.25">
      <c r="A1390" s="116">
        <f>'5. Registrere Transaksjoner'!B397</f>
        <v>390</v>
      </c>
      <c r="B1390" s="72">
        <f>INDEX('5. Registrere Transaksjoner'!$K$8:$K$1006,MATCH('Underlag HB'!A1390,'5. Registrere Transaksjoner'!$B$8:$B$1006))</f>
        <v>0</v>
      </c>
      <c r="C1390" s="72">
        <f>INDEX('5. Registrere Transaksjoner'!$R$8:$R$1006,MATCH('Underlag HB'!A1390,'5. Registrere Transaksjoner'!$B$8:$B$1006))</f>
        <v>0</v>
      </c>
      <c r="D1390" s="307">
        <f>INDEX('5. Registrere Transaksjoner'!$D$8:$D$1006,MATCH('Underlag HB'!A1390,'5. Registrere Transaksjoner'!$B$8:$B$1006))</f>
        <v>0</v>
      </c>
      <c r="E1390" s="72" t="str">
        <f>IFERROR(INDEX(Kontoplan!$E$6:$E$1048576,MATCH(B1390,Kontoplan!$D$6:$D$125,0)),"")</f>
        <v/>
      </c>
      <c r="F1390" s="308">
        <f>INDEX('5. Registrere Transaksjoner'!$E$8:$E$1006,MATCH('Underlag HB'!A1390,'5. Registrere Transaksjoner'!$B$8:$B$1006,0))</f>
        <v>0</v>
      </c>
      <c r="G1390" s="72">
        <f>INDEX('5. Registrere Transaksjoner'!$F$8:$F$1006,MATCH('Underlag HB'!A1390,'5. Registrere Transaksjoner'!$B$8:$B$1006,0))</f>
        <v>0</v>
      </c>
      <c r="H1390" s="309" t="str">
        <f t="shared" si="21"/>
        <v/>
      </c>
      <c r="I1390" s="310">
        <f>INDEX('5. Registrere Transaksjoner'!$H$8:$H$1006,MATCH('Underlag HB'!A1390,'5. Registrere Transaksjoner'!$B$8:$B$1006,0))</f>
        <v>0</v>
      </c>
      <c r="J1390" s="72"/>
      <c r="K1390" s="72"/>
    </row>
    <row r="1391" spans="1:11" x14ac:dyDescent="0.25">
      <c r="A1391" s="116">
        <f>'5. Registrere Transaksjoner'!B398</f>
        <v>391</v>
      </c>
      <c r="B1391" s="72">
        <f>INDEX('5. Registrere Transaksjoner'!$K$8:$K$1006,MATCH('Underlag HB'!A1391,'5. Registrere Transaksjoner'!$B$8:$B$1006))</f>
        <v>0</v>
      </c>
      <c r="C1391" s="72">
        <f>INDEX('5. Registrere Transaksjoner'!$R$8:$R$1006,MATCH('Underlag HB'!A1391,'5. Registrere Transaksjoner'!$B$8:$B$1006))</f>
        <v>0</v>
      </c>
      <c r="D1391" s="307">
        <f>INDEX('5. Registrere Transaksjoner'!$D$8:$D$1006,MATCH('Underlag HB'!A1391,'5. Registrere Transaksjoner'!$B$8:$B$1006))</f>
        <v>0</v>
      </c>
      <c r="E1391" s="72" t="str">
        <f>IFERROR(INDEX(Kontoplan!$E$6:$E$1048576,MATCH(B1391,Kontoplan!$D$6:$D$125,0)),"")</f>
        <v/>
      </c>
      <c r="F1391" s="308">
        <f>INDEX('5. Registrere Transaksjoner'!$E$8:$E$1006,MATCH('Underlag HB'!A1391,'5. Registrere Transaksjoner'!$B$8:$B$1006,0))</f>
        <v>0</v>
      </c>
      <c r="G1391" s="72">
        <f>INDEX('5. Registrere Transaksjoner'!$F$8:$F$1006,MATCH('Underlag HB'!A1391,'5. Registrere Transaksjoner'!$B$8:$B$1006,0))</f>
        <v>0</v>
      </c>
      <c r="H1391" s="309" t="str">
        <f t="shared" si="21"/>
        <v/>
      </c>
      <c r="I1391" s="310">
        <f>INDEX('5. Registrere Transaksjoner'!$H$8:$H$1006,MATCH('Underlag HB'!A1391,'5. Registrere Transaksjoner'!$B$8:$B$1006,0))</f>
        <v>0</v>
      </c>
      <c r="J1391" s="72"/>
      <c r="K1391" s="72"/>
    </row>
    <row r="1392" spans="1:11" x14ac:dyDescent="0.25">
      <c r="A1392" s="116">
        <f>'5. Registrere Transaksjoner'!B399</f>
        <v>392</v>
      </c>
      <c r="B1392" s="72">
        <f>INDEX('5. Registrere Transaksjoner'!$K$8:$K$1006,MATCH('Underlag HB'!A1392,'5. Registrere Transaksjoner'!$B$8:$B$1006))</f>
        <v>0</v>
      </c>
      <c r="C1392" s="72">
        <f>INDEX('5. Registrere Transaksjoner'!$R$8:$R$1006,MATCH('Underlag HB'!A1392,'5. Registrere Transaksjoner'!$B$8:$B$1006))</f>
        <v>0</v>
      </c>
      <c r="D1392" s="307">
        <f>INDEX('5. Registrere Transaksjoner'!$D$8:$D$1006,MATCH('Underlag HB'!A1392,'5. Registrere Transaksjoner'!$B$8:$B$1006))</f>
        <v>0</v>
      </c>
      <c r="E1392" s="72" t="str">
        <f>IFERROR(INDEX(Kontoplan!$E$6:$E$1048576,MATCH(B1392,Kontoplan!$D$6:$D$125,0)),"")</f>
        <v/>
      </c>
      <c r="F1392" s="308">
        <f>INDEX('5. Registrere Transaksjoner'!$E$8:$E$1006,MATCH('Underlag HB'!A1392,'5. Registrere Transaksjoner'!$B$8:$B$1006,0))</f>
        <v>0</v>
      </c>
      <c r="G1392" s="72">
        <f>INDEX('5. Registrere Transaksjoner'!$F$8:$F$1006,MATCH('Underlag HB'!A1392,'5. Registrere Transaksjoner'!$B$8:$B$1006,0))</f>
        <v>0</v>
      </c>
      <c r="H1392" s="309" t="str">
        <f t="shared" si="21"/>
        <v/>
      </c>
      <c r="I1392" s="310">
        <f>INDEX('5. Registrere Transaksjoner'!$H$8:$H$1006,MATCH('Underlag HB'!A1392,'5. Registrere Transaksjoner'!$B$8:$B$1006,0))</f>
        <v>0</v>
      </c>
      <c r="J1392" s="72"/>
      <c r="K1392" s="72"/>
    </row>
    <row r="1393" spans="1:11" x14ac:dyDescent="0.25">
      <c r="A1393" s="116">
        <f>'5. Registrere Transaksjoner'!B400</f>
        <v>393</v>
      </c>
      <c r="B1393" s="72">
        <f>INDEX('5. Registrere Transaksjoner'!$K$8:$K$1006,MATCH('Underlag HB'!A1393,'5. Registrere Transaksjoner'!$B$8:$B$1006))</f>
        <v>0</v>
      </c>
      <c r="C1393" s="72">
        <f>INDEX('5. Registrere Transaksjoner'!$R$8:$R$1006,MATCH('Underlag HB'!A1393,'5. Registrere Transaksjoner'!$B$8:$B$1006))</f>
        <v>0</v>
      </c>
      <c r="D1393" s="307">
        <f>INDEX('5. Registrere Transaksjoner'!$D$8:$D$1006,MATCH('Underlag HB'!A1393,'5. Registrere Transaksjoner'!$B$8:$B$1006))</f>
        <v>0</v>
      </c>
      <c r="E1393" s="72" t="str">
        <f>IFERROR(INDEX(Kontoplan!$E$6:$E$1048576,MATCH(B1393,Kontoplan!$D$6:$D$125,0)),"")</f>
        <v/>
      </c>
      <c r="F1393" s="308">
        <f>INDEX('5. Registrere Transaksjoner'!$E$8:$E$1006,MATCH('Underlag HB'!A1393,'5. Registrere Transaksjoner'!$B$8:$B$1006,0))</f>
        <v>0</v>
      </c>
      <c r="G1393" s="72">
        <f>INDEX('5. Registrere Transaksjoner'!$F$8:$F$1006,MATCH('Underlag HB'!A1393,'5. Registrere Transaksjoner'!$B$8:$B$1006,0))</f>
        <v>0</v>
      </c>
      <c r="H1393" s="309" t="str">
        <f t="shared" si="21"/>
        <v/>
      </c>
      <c r="I1393" s="310">
        <f>INDEX('5. Registrere Transaksjoner'!$H$8:$H$1006,MATCH('Underlag HB'!A1393,'5. Registrere Transaksjoner'!$B$8:$B$1006,0))</f>
        <v>0</v>
      </c>
      <c r="J1393" s="72"/>
      <c r="K1393" s="72"/>
    </row>
    <row r="1394" spans="1:11" x14ac:dyDescent="0.25">
      <c r="A1394" s="116">
        <f>'5. Registrere Transaksjoner'!B401</f>
        <v>394</v>
      </c>
      <c r="B1394" s="72">
        <f>INDEX('5. Registrere Transaksjoner'!$K$8:$K$1006,MATCH('Underlag HB'!A1394,'5. Registrere Transaksjoner'!$B$8:$B$1006))</f>
        <v>0</v>
      </c>
      <c r="C1394" s="72">
        <f>INDEX('5. Registrere Transaksjoner'!$R$8:$R$1006,MATCH('Underlag HB'!A1394,'5. Registrere Transaksjoner'!$B$8:$B$1006))</f>
        <v>0</v>
      </c>
      <c r="D1394" s="307">
        <f>INDEX('5. Registrere Transaksjoner'!$D$8:$D$1006,MATCH('Underlag HB'!A1394,'5. Registrere Transaksjoner'!$B$8:$B$1006))</f>
        <v>0</v>
      </c>
      <c r="E1394" s="72" t="str">
        <f>IFERROR(INDEX(Kontoplan!$E$6:$E$1048576,MATCH(B1394,Kontoplan!$D$6:$D$125,0)),"")</f>
        <v/>
      </c>
      <c r="F1394" s="308">
        <f>INDEX('5. Registrere Transaksjoner'!$E$8:$E$1006,MATCH('Underlag HB'!A1394,'5. Registrere Transaksjoner'!$B$8:$B$1006,0))</f>
        <v>0</v>
      </c>
      <c r="G1394" s="72">
        <f>INDEX('5. Registrere Transaksjoner'!$F$8:$F$1006,MATCH('Underlag HB'!A1394,'5. Registrere Transaksjoner'!$B$8:$B$1006,0))</f>
        <v>0</v>
      </c>
      <c r="H1394" s="309" t="str">
        <f t="shared" si="21"/>
        <v/>
      </c>
      <c r="I1394" s="310">
        <f>INDEX('5. Registrere Transaksjoner'!$H$8:$H$1006,MATCH('Underlag HB'!A1394,'5. Registrere Transaksjoner'!$B$8:$B$1006,0))</f>
        <v>0</v>
      </c>
      <c r="J1394" s="72"/>
      <c r="K1394" s="72"/>
    </row>
    <row r="1395" spans="1:11" x14ac:dyDescent="0.25">
      <c r="A1395" s="116">
        <f>'5. Registrere Transaksjoner'!B402</f>
        <v>395</v>
      </c>
      <c r="B1395" s="72">
        <f>INDEX('5. Registrere Transaksjoner'!$K$8:$K$1006,MATCH('Underlag HB'!A1395,'5. Registrere Transaksjoner'!$B$8:$B$1006))</f>
        <v>0</v>
      </c>
      <c r="C1395" s="72">
        <f>INDEX('5. Registrere Transaksjoner'!$R$8:$R$1006,MATCH('Underlag HB'!A1395,'5. Registrere Transaksjoner'!$B$8:$B$1006))</f>
        <v>0</v>
      </c>
      <c r="D1395" s="307">
        <f>INDEX('5. Registrere Transaksjoner'!$D$8:$D$1006,MATCH('Underlag HB'!A1395,'5. Registrere Transaksjoner'!$B$8:$B$1006))</f>
        <v>0</v>
      </c>
      <c r="E1395" s="72" t="str">
        <f>IFERROR(INDEX(Kontoplan!$E$6:$E$1048576,MATCH(B1395,Kontoplan!$D$6:$D$125,0)),"")</f>
        <v/>
      </c>
      <c r="F1395" s="308">
        <f>INDEX('5. Registrere Transaksjoner'!$E$8:$E$1006,MATCH('Underlag HB'!A1395,'5. Registrere Transaksjoner'!$B$8:$B$1006,0))</f>
        <v>0</v>
      </c>
      <c r="G1395" s="72">
        <f>INDEX('5. Registrere Transaksjoner'!$F$8:$F$1006,MATCH('Underlag HB'!A1395,'5. Registrere Transaksjoner'!$B$8:$B$1006,0))</f>
        <v>0</v>
      </c>
      <c r="H1395" s="309" t="str">
        <f t="shared" si="21"/>
        <v/>
      </c>
      <c r="I1395" s="310">
        <f>INDEX('5. Registrere Transaksjoner'!$H$8:$H$1006,MATCH('Underlag HB'!A1395,'5. Registrere Transaksjoner'!$B$8:$B$1006,0))</f>
        <v>0</v>
      </c>
      <c r="J1395" s="72"/>
      <c r="K1395" s="72"/>
    </row>
    <row r="1396" spans="1:11" x14ac:dyDescent="0.25">
      <c r="A1396" s="116">
        <f>'5. Registrere Transaksjoner'!B403</f>
        <v>396</v>
      </c>
      <c r="B1396" s="72">
        <f>INDEX('5. Registrere Transaksjoner'!$K$8:$K$1006,MATCH('Underlag HB'!A1396,'5. Registrere Transaksjoner'!$B$8:$B$1006))</f>
        <v>0</v>
      </c>
      <c r="C1396" s="72">
        <f>INDEX('5. Registrere Transaksjoner'!$R$8:$R$1006,MATCH('Underlag HB'!A1396,'5. Registrere Transaksjoner'!$B$8:$B$1006))</f>
        <v>0</v>
      </c>
      <c r="D1396" s="307">
        <f>INDEX('5. Registrere Transaksjoner'!$D$8:$D$1006,MATCH('Underlag HB'!A1396,'5. Registrere Transaksjoner'!$B$8:$B$1006))</f>
        <v>0</v>
      </c>
      <c r="E1396" s="72" t="str">
        <f>IFERROR(INDEX(Kontoplan!$E$6:$E$1048576,MATCH(B1396,Kontoplan!$D$6:$D$125,0)),"")</f>
        <v/>
      </c>
      <c r="F1396" s="308">
        <f>INDEX('5. Registrere Transaksjoner'!$E$8:$E$1006,MATCH('Underlag HB'!A1396,'5. Registrere Transaksjoner'!$B$8:$B$1006,0))</f>
        <v>0</v>
      </c>
      <c r="G1396" s="72">
        <f>INDEX('5. Registrere Transaksjoner'!$F$8:$F$1006,MATCH('Underlag HB'!A1396,'5. Registrere Transaksjoner'!$B$8:$B$1006,0))</f>
        <v>0</v>
      </c>
      <c r="H1396" s="309" t="str">
        <f t="shared" si="21"/>
        <v/>
      </c>
      <c r="I1396" s="310">
        <f>INDEX('5. Registrere Transaksjoner'!$H$8:$H$1006,MATCH('Underlag HB'!A1396,'5. Registrere Transaksjoner'!$B$8:$B$1006,0))</f>
        <v>0</v>
      </c>
      <c r="J1396" s="72"/>
      <c r="K1396" s="72"/>
    </row>
    <row r="1397" spans="1:11" x14ac:dyDescent="0.25">
      <c r="A1397" s="116">
        <f>'5. Registrere Transaksjoner'!B404</f>
        <v>397</v>
      </c>
      <c r="B1397" s="72">
        <f>INDEX('5. Registrere Transaksjoner'!$K$8:$K$1006,MATCH('Underlag HB'!A1397,'5. Registrere Transaksjoner'!$B$8:$B$1006))</f>
        <v>0</v>
      </c>
      <c r="C1397" s="72">
        <f>INDEX('5. Registrere Transaksjoner'!$R$8:$R$1006,MATCH('Underlag HB'!A1397,'5. Registrere Transaksjoner'!$B$8:$B$1006))</f>
        <v>0</v>
      </c>
      <c r="D1397" s="307">
        <f>INDEX('5. Registrere Transaksjoner'!$D$8:$D$1006,MATCH('Underlag HB'!A1397,'5. Registrere Transaksjoner'!$B$8:$B$1006))</f>
        <v>0</v>
      </c>
      <c r="E1397" s="72" t="str">
        <f>IFERROR(INDEX(Kontoplan!$E$6:$E$1048576,MATCH(B1397,Kontoplan!$D$6:$D$125,0)),"")</f>
        <v/>
      </c>
      <c r="F1397" s="308">
        <f>INDEX('5. Registrere Transaksjoner'!$E$8:$E$1006,MATCH('Underlag HB'!A1397,'5. Registrere Transaksjoner'!$B$8:$B$1006,0))</f>
        <v>0</v>
      </c>
      <c r="G1397" s="72">
        <f>INDEX('5. Registrere Transaksjoner'!$F$8:$F$1006,MATCH('Underlag HB'!A1397,'5. Registrere Transaksjoner'!$B$8:$B$1006,0))</f>
        <v>0</v>
      </c>
      <c r="H1397" s="309" t="str">
        <f t="shared" si="21"/>
        <v/>
      </c>
      <c r="I1397" s="310">
        <f>INDEX('5. Registrere Transaksjoner'!$H$8:$H$1006,MATCH('Underlag HB'!A1397,'5. Registrere Transaksjoner'!$B$8:$B$1006,0))</f>
        <v>0</v>
      </c>
      <c r="J1397" s="72"/>
      <c r="K1397" s="72"/>
    </row>
    <row r="1398" spans="1:11" x14ac:dyDescent="0.25">
      <c r="A1398" s="116">
        <f>'5. Registrere Transaksjoner'!B405</f>
        <v>398</v>
      </c>
      <c r="B1398" s="72">
        <f>INDEX('5. Registrere Transaksjoner'!$K$8:$K$1006,MATCH('Underlag HB'!A1398,'5. Registrere Transaksjoner'!$B$8:$B$1006))</f>
        <v>0</v>
      </c>
      <c r="C1398" s="72">
        <f>INDEX('5. Registrere Transaksjoner'!$R$8:$R$1006,MATCH('Underlag HB'!A1398,'5. Registrere Transaksjoner'!$B$8:$B$1006))</f>
        <v>0</v>
      </c>
      <c r="D1398" s="307">
        <f>INDEX('5. Registrere Transaksjoner'!$D$8:$D$1006,MATCH('Underlag HB'!A1398,'5. Registrere Transaksjoner'!$B$8:$B$1006))</f>
        <v>0</v>
      </c>
      <c r="E1398" s="72" t="str">
        <f>IFERROR(INDEX(Kontoplan!$E$6:$E$1048576,MATCH(B1398,Kontoplan!$D$6:$D$125,0)),"")</f>
        <v/>
      </c>
      <c r="F1398" s="308">
        <f>INDEX('5. Registrere Transaksjoner'!$E$8:$E$1006,MATCH('Underlag HB'!A1398,'5. Registrere Transaksjoner'!$B$8:$B$1006,0))</f>
        <v>0</v>
      </c>
      <c r="G1398" s="72">
        <f>INDEX('5. Registrere Transaksjoner'!$F$8:$F$1006,MATCH('Underlag HB'!A1398,'5. Registrere Transaksjoner'!$B$8:$B$1006,0))</f>
        <v>0</v>
      </c>
      <c r="H1398" s="309" t="str">
        <f t="shared" si="21"/>
        <v/>
      </c>
      <c r="I1398" s="310">
        <f>INDEX('5. Registrere Transaksjoner'!$H$8:$H$1006,MATCH('Underlag HB'!A1398,'5. Registrere Transaksjoner'!$B$8:$B$1006,0))</f>
        <v>0</v>
      </c>
      <c r="J1398" s="72"/>
      <c r="K1398" s="72"/>
    </row>
    <row r="1399" spans="1:11" x14ac:dyDescent="0.25">
      <c r="A1399" s="116">
        <f>'5. Registrere Transaksjoner'!B406</f>
        <v>399</v>
      </c>
      <c r="B1399" s="72">
        <f>INDEX('5. Registrere Transaksjoner'!$K$8:$K$1006,MATCH('Underlag HB'!A1399,'5. Registrere Transaksjoner'!$B$8:$B$1006))</f>
        <v>0</v>
      </c>
      <c r="C1399" s="72">
        <f>INDEX('5. Registrere Transaksjoner'!$R$8:$R$1006,MATCH('Underlag HB'!A1399,'5. Registrere Transaksjoner'!$B$8:$B$1006))</f>
        <v>0</v>
      </c>
      <c r="D1399" s="307">
        <f>INDEX('5. Registrere Transaksjoner'!$D$8:$D$1006,MATCH('Underlag HB'!A1399,'5. Registrere Transaksjoner'!$B$8:$B$1006))</f>
        <v>0</v>
      </c>
      <c r="E1399" s="72" t="str">
        <f>IFERROR(INDEX(Kontoplan!$E$6:$E$1048576,MATCH(B1399,Kontoplan!$D$6:$D$125,0)),"")</f>
        <v/>
      </c>
      <c r="F1399" s="308">
        <f>INDEX('5. Registrere Transaksjoner'!$E$8:$E$1006,MATCH('Underlag HB'!A1399,'5. Registrere Transaksjoner'!$B$8:$B$1006,0))</f>
        <v>0</v>
      </c>
      <c r="G1399" s="72">
        <f>INDEX('5. Registrere Transaksjoner'!$F$8:$F$1006,MATCH('Underlag HB'!A1399,'5. Registrere Transaksjoner'!$B$8:$B$1006,0))</f>
        <v>0</v>
      </c>
      <c r="H1399" s="309" t="str">
        <f t="shared" si="21"/>
        <v/>
      </c>
      <c r="I1399" s="310">
        <f>INDEX('5. Registrere Transaksjoner'!$H$8:$H$1006,MATCH('Underlag HB'!A1399,'5. Registrere Transaksjoner'!$B$8:$B$1006,0))</f>
        <v>0</v>
      </c>
      <c r="J1399" s="72"/>
      <c r="K1399" s="72"/>
    </row>
    <row r="1400" spans="1:11" x14ac:dyDescent="0.25">
      <c r="A1400" s="116">
        <f>'5. Registrere Transaksjoner'!B407</f>
        <v>400</v>
      </c>
      <c r="B1400" s="72">
        <f>INDEX('5. Registrere Transaksjoner'!$K$8:$K$1006,MATCH('Underlag HB'!A1400,'5. Registrere Transaksjoner'!$B$8:$B$1006))</f>
        <v>0</v>
      </c>
      <c r="C1400" s="72">
        <f>INDEX('5. Registrere Transaksjoner'!$R$8:$R$1006,MATCH('Underlag HB'!A1400,'5. Registrere Transaksjoner'!$B$8:$B$1006))</f>
        <v>0</v>
      </c>
      <c r="D1400" s="307">
        <f>INDEX('5. Registrere Transaksjoner'!$D$8:$D$1006,MATCH('Underlag HB'!A1400,'5. Registrere Transaksjoner'!$B$8:$B$1006))</f>
        <v>0</v>
      </c>
      <c r="E1400" s="72" t="str">
        <f>IFERROR(INDEX(Kontoplan!$E$6:$E$1048576,MATCH(B1400,Kontoplan!$D$6:$D$125,0)),"")</f>
        <v/>
      </c>
      <c r="F1400" s="308">
        <f>INDEX('5. Registrere Transaksjoner'!$E$8:$E$1006,MATCH('Underlag HB'!A1400,'5. Registrere Transaksjoner'!$B$8:$B$1006,0))</f>
        <v>0</v>
      </c>
      <c r="G1400" s="72">
        <f>INDEX('5. Registrere Transaksjoner'!$F$8:$F$1006,MATCH('Underlag HB'!A1400,'5. Registrere Transaksjoner'!$B$8:$B$1006,0))</f>
        <v>0</v>
      </c>
      <c r="H1400" s="309" t="str">
        <f t="shared" si="21"/>
        <v/>
      </c>
      <c r="I1400" s="310">
        <f>INDEX('5. Registrere Transaksjoner'!$H$8:$H$1006,MATCH('Underlag HB'!A1400,'5. Registrere Transaksjoner'!$B$8:$B$1006,0))</f>
        <v>0</v>
      </c>
      <c r="J1400" s="72"/>
      <c r="K1400" s="72"/>
    </row>
    <row r="1401" spans="1:11" x14ac:dyDescent="0.25">
      <c r="A1401" s="116">
        <f>'5. Registrere Transaksjoner'!B408</f>
        <v>401</v>
      </c>
      <c r="B1401" s="72">
        <f>INDEX('5. Registrere Transaksjoner'!$K$8:$K$1006,MATCH('Underlag HB'!A1401,'5. Registrere Transaksjoner'!$B$8:$B$1006))</f>
        <v>0</v>
      </c>
      <c r="C1401" s="72">
        <f>INDEX('5. Registrere Transaksjoner'!$R$8:$R$1006,MATCH('Underlag HB'!A1401,'5. Registrere Transaksjoner'!$B$8:$B$1006))</f>
        <v>0</v>
      </c>
      <c r="D1401" s="307">
        <f>INDEX('5. Registrere Transaksjoner'!$D$8:$D$1006,MATCH('Underlag HB'!A1401,'5. Registrere Transaksjoner'!$B$8:$B$1006))</f>
        <v>0</v>
      </c>
      <c r="E1401" s="72" t="str">
        <f>IFERROR(INDEX(Kontoplan!$E$6:$E$1048576,MATCH(B1401,Kontoplan!$D$6:$D$125,0)),"")</f>
        <v/>
      </c>
      <c r="F1401" s="308">
        <f>INDEX('5. Registrere Transaksjoner'!$E$8:$E$1006,MATCH('Underlag HB'!A1401,'5. Registrere Transaksjoner'!$B$8:$B$1006,0))</f>
        <v>0</v>
      </c>
      <c r="G1401" s="72">
        <f>INDEX('5. Registrere Transaksjoner'!$F$8:$F$1006,MATCH('Underlag HB'!A1401,'5. Registrere Transaksjoner'!$B$8:$B$1006,0))</f>
        <v>0</v>
      </c>
      <c r="H1401" s="309" t="str">
        <f t="shared" si="21"/>
        <v/>
      </c>
      <c r="I1401" s="310">
        <f>INDEX('5. Registrere Transaksjoner'!$H$8:$H$1006,MATCH('Underlag HB'!A1401,'5. Registrere Transaksjoner'!$B$8:$B$1006,0))</f>
        <v>0</v>
      </c>
      <c r="J1401" s="72"/>
      <c r="K1401" s="72"/>
    </row>
    <row r="1402" spans="1:11" x14ac:dyDescent="0.25">
      <c r="A1402" s="116">
        <f>'5. Registrere Transaksjoner'!B409</f>
        <v>402</v>
      </c>
      <c r="B1402" s="72">
        <f>INDEX('5. Registrere Transaksjoner'!$K$8:$K$1006,MATCH('Underlag HB'!A1402,'5. Registrere Transaksjoner'!$B$8:$B$1006))</f>
        <v>0</v>
      </c>
      <c r="C1402" s="72">
        <f>INDEX('5. Registrere Transaksjoner'!$R$8:$R$1006,MATCH('Underlag HB'!A1402,'5. Registrere Transaksjoner'!$B$8:$B$1006))</f>
        <v>0</v>
      </c>
      <c r="D1402" s="307">
        <f>INDEX('5. Registrere Transaksjoner'!$D$8:$D$1006,MATCH('Underlag HB'!A1402,'5. Registrere Transaksjoner'!$B$8:$B$1006))</f>
        <v>0</v>
      </c>
      <c r="E1402" s="72" t="str">
        <f>IFERROR(INDEX(Kontoplan!$E$6:$E$1048576,MATCH(B1402,Kontoplan!$D$6:$D$125,0)),"")</f>
        <v/>
      </c>
      <c r="F1402" s="308">
        <f>INDEX('5. Registrere Transaksjoner'!$E$8:$E$1006,MATCH('Underlag HB'!A1402,'5. Registrere Transaksjoner'!$B$8:$B$1006,0))</f>
        <v>0</v>
      </c>
      <c r="G1402" s="72">
        <f>INDEX('5. Registrere Transaksjoner'!$F$8:$F$1006,MATCH('Underlag HB'!A1402,'5. Registrere Transaksjoner'!$B$8:$B$1006,0))</f>
        <v>0</v>
      </c>
      <c r="H1402" s="309" t="str">
        <f t="shared" si="21"/>
        <v/>
      </c>
      <c r="I1402" s="310">
        <f>INDEX('5. Registrere Transaksjoner'!$H$8:$H$1006,MATCH('Underlag HB'!A1402,'5. Registrere Transaksjoner'!$B$8:$B$1006,0))</f>
        <v>0</v>
      </c>
      <c r="J1402" s="72"/>
      <c r="K1402" s="72"/>
    </row>
    <row r="1403" spans="1:11" x14ac:dyDescent="0.25">
      <c r="A1403" s="116">
        <f>'5. Registrere Transaksjoner'!B410</f>
        <v>403</v>
      </c>
      <c r="B1403" s="72">
        <f>INDEX('5. Registrere Transaksjoner'!$K$8:$K$1006,MATCH('Underlag HB'!A1403,'5. Registrere Transaksjoner'!$B$8:$B$1006))</f>
        <v>0</v>
      </c>
      <c r="C1403" s="72">
        <f>INDEX('5. Registrere Transaksjoner'!$R$8:$R$1006,MATCH('Underlag HB'!A1403,'5. Registrere Transaksjoner'!$B$8:$B$1006))</f>
        <v>0</v>
      </c>
      <c r="D1403" s="307">
        <f>INDEX('5. Registrere Transaksjoner'!$D$8:$D$1006,MATCH('Underlag HB'!A1403,'5. Registrere Transaksjoner'!$B$8:$B$1006))</f>
        <v>0</v>
      </c>
      <c r="E1403" s="72" t="str">
        <f>IFERROR(INDEX(Kontoplan!$E$6:$E$1048576,MATCH(B1403,Kontoplan!$D$6:$D$125,0)),"")</f>
        <v/>
      </c>
      <c r="F1403" s="308">
        <f>INDEX('5. Registrere Transaksjoner'!$E$8:$E$1006,MATCH('Underlag HB'!A1403,'5. Registrere Transaksjoner'!$B$8:$B$1006,0))</f>
        <v>0</v>
      </c>
      <c r="G1403" s="72">
        <f>INDEX('5. Registrere Transaksjoner'!$F$8:$F$1006,MATCH('Underlag HB'!A1403,'5. Registrere Transaksjoner'!$B$8:$B$1006,0))</f>
        <v>0</v>
      </c>
      <c r="H1403" s="309" t="str">
        <f t="shared" si="21"/>
        <v/>
      </c>
      <c r="I1403" s="310">
        <f>INDEX('5. Registrere Transaksjoner'!$H$8:$H$1006,MATCH('Underlag HB'!A1403,'5. Registrere Transaksjoner'!$B$8:$B$1006,0))</f>
        <v>0</v>
      </c>
      <c r="J1403" s="72"/>
      <c r="K1403" s="72"/>
    </row>
    <row r="1404" spans="1:11" x14ac:dyDescent="0.25">
      <c r="A1404" s="116">
        <f>'5. Registrere Transaksjoner'!B411</f>
        <v>404</v>
      </c>
      <c r="B1404" s="72">
        <f>INDEX('5. Registrere Transaksjoner'!$K$8:$K$1006,MATCH('Underlag HB'!A1404,'5. Registrere Transaksjoner'!$B$8:$B$1006))</f>
        <v>0</v>
      </c>
      <c r="C1404" s="72">
        <f>INDEX('5. Registrere Transaksjoner'!$R$8:$R$1006,MATCH('Underlag HB'!A1404,'5. Registrere Transaksjoner'!$B$8:$B$1006))</f>
        <v>0</v>
      </c>
      <c r="D1404" s="307">
        <f>INDEX('5. Registrere Transaksjoner'!$D$8:$D$1006,MATCH('Underlag HB'!A1404,'5. Registrere Transaksjoner'!$B$8:$B$1006))</f>
        <v>0</v>
      </c>
      <c r="E1404" s="72" t="str">
        <f>IFERROR(INDEX(Kontoplan!$E$6:$E$1048576,MATCH(B1404,Kontoplan!$D$6:$D$125,0)),"")</f>
        <v/>
      </c>
      <c r="F1404" s="308">
        <f>INDEX('5. Registrere Transaksjoner'!$E$8:$E$1006,MATCH('Underlag HB'!A1404,'5. Registrere Transaksjoner'!$B$8:$B$1006,0))</f>
        <v>0</v>
      </c>
      <c r="G1404" s="72">
        <f>INDEX('5. Registrere Transaksjoner'!$F$8:$F$1006,MATCH('Underlag HB'!A1404,'5. Registrere Transaksjoner'!$B$8:$B$1006,0))</f>
        <v>0</v>
      </c>
      <c r="H1404" s="309" t="str">
        <f t="shared" si="21"/>
        <v/>
      </c>
      <c r="I1404" s="310">
        <f>INDEX('5. Registrere Transaksjoner'!$H$8:$H$1006,MATCH('Underlag HB'!A1404,'5. Registrere Transaksjoner'!$B$8:$B$1006,0))</f>
        <v>0</v>
      </c>
      <c r="J1404" s="72"/>
      <c r="K1404" s="72"/>
    </row>
    <row r="1405" spans="1:11" x14ac:dyDescent="0.25">
      <c r="A1405" s="116">
        <f>'5. Registrere Transaksjoner'!B412</f>
        <v>405</v>
      </c>
      <c r="B1405" s="72">
        <f>INDEX('5. Registrere Transaksjoner'!$K$8:$K$1006,MATCH('Underlag HB'!A1405,'5. Registrere Transaksjoner'!$B$8:$B$1006))</f>
        <v>0</v>
      </c>
      <c r="C1405" s="72">
        <f>INDEX('5. Registrere Transaksjoner'!$R$8:$R$1006,MATCH('Underlag HB'!A1405,'5. Registrere Transaksjoner'!$B$8:$B$1006))</f>
        <v>0</v>
      </c>
      <c r="D1405" s="307">
        <f>INDEX('5. Registrere Transaksjoner'!$D$8:$D$1006,MATCH('Underlag HB'!A1405,'5. Registrere Transaksjoner'!$B$8:$B$1006))</f>
        <v>0</v>
      </c>
      <c r="E1405" s="72" t="str">
        <f>IFERROR(INDEX(Kontoplan!$E$6:$E$1048576,MATCH(B1405,Kontoplan!$D$6:$D$125,0)),"")</f>
        <v/>
      </c>
      <c r="F1405" s="308">
        <f>INDEX('5. Registrere Transaksjoner'!$E$8:$E$1006,MATCH('Underlag HB'!A1405,'5. Registrere Transaksjoner'!$B$8:$B$1006,0))</f>
        <v>0</v>
      </c>
      <c r="G1405" s="72">
        <f>INDEX('5. Registrere Transaksjoner'!$F$8:$F$1006,MATCH('Underlag HB'!A1405,'5. Registrere Transaksjoner'!$B$8:$B$1006,0))</f>
        <v>0</v>
      </c>
      <c r="H1405" s="309" t="str">
        <f t="shared" si="21"/>
        <v/>
      </c>
      <c r="I1405" s="310">
        <f>INDEX('5. Registrere Transaksjoner'!$H$8:$H$1006,MATCH('Underlag HB'!A1405,'5. Registrere Transaksjoner'!$B$8:$B$1006,0))</f>
        <v>0</v>
      </c>
      <c r="J1405" s="72"/>
      <c r="K1405" s="72"/>
    </row>
    <row r="1406" spans="1:11" x14ac:dyDescent="0.25">
      <c r="A1406" s="116">
        <f>'5. Registrere Transaksjoner'!B413</f>
        <v>406</v>
      </c>
      <c r="B1406" s="72">
        <f>INDEX('5. Registrere Transaksjoner'!$K$8:$K$1006,MATCH('Underlag HB'!A1406,'5. Registrere Transaksjoner'!$B$8:$B$1006))</f>
        <v>0</v>
      </c>
      <c r="C1406" s="72">
        <f>INDEX('5. Registrere Transaksjoner'!$R$8:$R$1006,MATCH('Underlag HB'!A1406,'5. Registrere Transaksjoner'!$B$8:$B$1006))</f>
        <v>0</v>
      </c>
      <c r="D1406" s="307">
        <f>INDEX('5. Registrere Transaksjoner'!$D$8:$D$1006,MATCH('Underlag HB'!A1406,'5. Registrere Transaksjoner'!$B$8:$B$1006))</f>
        <v>0</v>
      </c>
      <c r="E1406" s="72" t="str">
        <f>IFERROR(INDEX(Kontoplan!$E$6:$E$1048576,MATCH(B1406,Kontoplan!$D$6:$D$125,0)),"")</f>
        <v/>
      </c>
      <c r="F1406" s="308">
        <f>INDEX('5. Registrere Transaksjoner'!$E$8:$E$1006,MATCH('Underlag HB'!A1406,'5. Registrere Transaksjoner'!$B$8:$B$1006,0))</f>
        <v>0</v>
      </c>
      <c r="G1406" s="72">
        <f>INDEX('5. Registrere Transaksjoner'!$F$8:$F$1006,MATCH('Underlag HB'!A1406,'5. Registrere Transaksjoner'!$B$8:$B$1006,0))</f>
        <v>0</v>
      </c>
      <c r="H1406" s="309" t="str">
        <f t="shared" si="21"/>
        <v/>
      </c>
      <c r="I1406" s="310">
        <f>INDEX('5. Registrere Transaksjoner'!$H$8:$H$1006,MATCH('Underlag HB'!A1406,'5. Registrere Transaksjoner'!$B$8:$B$1006,0))</f>
        <v>0</v>
      </c>
      <c r="J1406" s="72"/>
      <c r="K1406" s="72"/>
    </row>
    <row r="1407" spans="1:11" x14ac:dyDescent="0.25">
      <c r="A1407" s="116">
        <f>'5. Registrere Transaksjoner'!B414</f>
        <v>407</v>
      </c>
      <c r="B1407" s="72">
        <f>INDEX('5. Registrere Transaksjoner'!$K$8:$K$1006,MATCH('Underlag HB'!A1407,'5. Registrere Transaksjoner'!$B$8:$B$1006))</f>
        <v>0</v>
      </c>
      <c r="C1407" s="72">
        <f>INDEX('5. Registrere Transaksjoner'!$R$8:$R$1006,MATCH('Underlag HB'!A1407,'5. Registrere Transaksjoner'!$B$8:$B$1006))</f>
        <v>0</v>
      </c>
      <c r="D1407" s="307">
        <f>INDEX('5. Registrere Transaksjoner'!$D$8:$D$1006,MATCH('Underlag HB'!A1407,'5. Registrere Transaksjoner'!$B$8:$B$1006))</f>
        <v>0</v>
      </c>
      <c r="E1407" s="72" t="str">
        <f>IFERROR(INDEX(Kontoplan!$E$6:$E$1048576,MATCH(B1407,Kontoplan!$D$6:$D$125,0)),"")</f>
        <v/>
      </c>
      <c r="F1407" s="308">
        <f>INDEX('5. Registrere Transaksjoner'!$E$8:$E$1006,MATCH('Underlag HB'!A1407,'5. Registrere Transaksjoner'!$B$8:$B$1006,0))</f>
        <v>0</v>
      </c>
      <c r="G1407" s="72">
        <f>INDEX('5. Registrere Transaksjoner'!$F$8:$F$1006,MATCH('Underlag HB'!A1407,'5. Registrere Transaksjoner'!$B$8:$B$1006,0))</f>
        <v>0</v>
      </c>
      <c r="H1407" s="309" t="str">
        <f t="shared" si="21"/>
        <v/>
      </c>
      <c r="I1407" s="310">
        <f>INDEX('5. Registrere Transaksjoner'!$H$8:$H$1006,MATCH('Underlag HB'!A1407,'5. Registrere Transaksjoner'!$B$8:$B$1006,0))</f>
        <v>0</v>
      </c>
      <c r="J1407" s="72"/>
      <c r="K1407" s="72"/>
    </row>
    <row r="1408" spans="1:11" x14ac:dyDescent="0.25">
      <c r="A1408" s="116">
        <f>'5. Registrere Transaksjoner'!B415</f>
        <v>408</v>
      </c>
      <c r="B1408" s="72">
        <f>INDEX('5. Registrere Transaksjoner'!$K$8:$K$1006,MATCH('Underlag HB'!A1408,'5. Registrere Transaksjoner'!$B$8:$B$1006))</f>
        <v>0</v>
      </c>
      <c r="C1408" s="72">
        <f>INDEX('5. Registrere Transaksjoner'!$R$8:$R$1006,MATCH('Underlag HB'!A1408,'5. Registrere Transaksjoner'!$B$8:$B$1006))</f>
        <v>0</v>
      </c>
      <c r="D1408" s="307">
        <f>INDEX('5. Registrere Transaksjoner'!$D$8:$D$1006,MATCH('Underlag HB'!A1408,'5. Registrere Transaksjoner'!$B$8:$B$1006))</f>
        <v>0</v>
      </c>
      <c r="E1408" s="72" t="str">
        <f>IFERROR(INDEX(Kontoplan!$E$6:$E$1048576,MATCH(B1408,Kontoplan!$D$6:$D$125,0)),"")</f>
        <v/>
      </c>
      <c r="F1408" s="308">
        <f>INDEX('5. Registrere Transaksjoner'!$E$8:$E$1006,MATCH('Underlag HB'!A1408,'5. Registrere Transaksjoner'!$B$8:$B$1006,0))</f>
        <v>0</v>
      </c>
      <c r="G1408" s="72">
        <f>INDEX('5. Registrere Transaksjoner'!$F$8:$F$1006,MATCH('Underlag HB'!A1408,'5. Registrere Transaksjoner'!$B$8:$B$1006,0))</f>
        <v>0</v>
      </c>
      <c r="H1408" s="309" t="str">
        <f t="shared" si="21"/>
        <v/>
      </c>
      <c r="I1408" s="310">
        <f>INDEX('5. Registrere Transaksjoner'!$H$8:$H$1006,MATCH('Underlag HB'!A1408,'5. Registrere Transaksjoner'!$B$8:$B$1006,0))</f>
        <v>0</v>
      </c>
      <c r="J1408" s="72"/>
      <c r="K1408" s="72"/>
    </row>
    <row r="1409" spans="1:11" x14ac:dyDescent="0.25">
      <c r="A1409" s="116">
        <f>'5. Registrere Transaksjoner'!B416</f>
        <v>409</v>
      </c>
      <c r="B1409" s="72">
        <f>INDEX('5. Registrere Transaksjoner'!$K$8:$K$1006,MATCH('Underlag HB'!A1409,'5. Registrere Transaksjoner'!$B$8:$B$1006))</f>
        <v>0</v>
      </c>
      <c r="C1409" s="72">
        <f>INDEX('5. Registrere Transaksjoner'!$R$8:$R$1006,MATCH('Underlag HB'!A1409,'5. Registrere Transaksjoner'!$B$8:$B$1006))</f>
        <v>0</v>
      </c>
      <c r="D1409" s="307">
        <f>INDEX('5. Registrere Transaksjoner'!$D$8:$D$1006,MATCH('Underlag HB'!A1409,'5. Registrere Transaksjoner'!$B$8:$B$1006))</f>
        <v>0</v>
      </c>
      <c r="E1409" s="72" t="str">
        <f>IFERROR(INDEX(Kontoplan!$E$6:$E$1048576,MATCH(B1409,Kontoplan!$D$6:$D$125,0)),"")</f>
        <v/>
      </c>
      <c r="F1409" s="308">
        <f>INDEX('5. Registrere Transaksjoner'!$E$8:$E$1006,MATCH('Underlag HB'!A1409,'5. Registrere Transaksjoner'!$B$8:$B$1006,0))</f>
        <v>0</v>
      </c>
      <c r="G1409" s="72">
        <f>INDEX('5. Registrere Transaksjoner'!$F$8:$F$1006,MATCH('Underlag HB'!A1409,'5. Registrere Transaksjoner'!$B$8:$B$1006,0))</f>
        <v>0</v>
      </c>
      <c r="H1409" s="309" t="str">
        <f t="shared" si="21"/>
        <v/>
      </c>
      <c r="I1409" s="310">
        <f>INDEX('5. Registrere Transaksjoner'!$H$8:$H$1006,MATCH('Underlag HB'!A1409,'5. Registrere Transaksjoner'!$B$8:$B$1006,0))</f>
        <v>0</v>
      </c>
      <c r="J1409" s="72"/>
      <c r="K1409" s="72"/>
    </row>
    <row r="1410" spans="1:11" x14ac:dyDescent="0.25">
      <c r="A1410" s="116">
        <f>'5. Registrere Transaksjoner'!B417</f>
        <v>410</v>
      </c>
      <c r="B1410" s="72">
        <f>INDEX('5. Registrere Transaksjoner'!$K$8:$K$1006,MATCH('Underlag HB'!A1410,'5. Registrere Transaksjoner'!$B$8:$B$1006))</f>
        <v>0</v>
      </c>
      <c r="C1410" s="72">
        <f>INDEX('5. Registrere Transaksjoner'!$R$8:$R$1006,MATCH('Underlag HB'!A1410,'5. Registrere Transaksjoner'!$B$8:$B$1006))</f>
        <v>0</v>
      </c>
      <c r="D1410" s="307">
        <f>INDEX('5. Registrere Transaksjoner'!$D$8:$D$1006,MATCH('Underlag HB'!A1410,'5. Registrere Transaksjoner'!$B$8:$B$1006))</f>
        <v>0</v>
      </c>
      <c r="E1410" s="72" t="str">
        <f>IFERROR(INDEX(Kontoplan!$E$6:$E$1048576,MATCH(B1410,Kontoplan!$D$6:$D$125,0)),"")</f>
        <v/>
      </c>
      <c r="F1410" s="308">
        <f>INDEX('5. Registrere Transaksjoner'!$E$8:$E$1006,MATCH('Underlag HB'!A1410,'5. Registrere Transaksjoner'!$B$8:$B$1006,0))</f>
        <v>0</v>
      </c>
      <c r="G1410" s="72">
        <f>INDEX('5. Registrere Transaksjoner'!$F$8:$F$1006,MATCH('Underlag HB'!A1410,'5. Registrere Transaksjoner'!$B$8:$B$1006,0))</f>
        <v>0</v>
      </c>
      <c r="H1410" s="309" t="str">
        <f t="shared" si="21"/>
        <v/>
      </c>
      <c r="I1410" s="310">
        <f>INDEX('5. Registrere Transaksjoner'!$H$8:$H$1006,MATCH('Underlag HB'!A1410,'5. Registrere Transaksjoner'!$B$8:$B$1006,0))</f>
        <v>0</v>
      </c>
      <c r="J1410" s="72"/>
      <c r="K1410" s="72"/>
    </row>
    <row r="1411" spans="1:11" x14ac:dyDescent="0.25">
      <c r="A1411" s="116">
        <f>'5. Registrere Transaksjoner'!B418</f>
        <v>411</v>
      </c>
      <c r="B1411" s="72">
        <f>INDEX('5. Registrere Transaksjoner'!$K$8:$K$1006,MATCH('Underlag HB'!A1411,'5. Registrere Transaksjoner'!$B$8:$B$1006))</f>
        <v>0</v>
      </c>
      <c r="C1411" s="72">
        <f>INDEX('5. Registrere Transaksjoner'!$R$8:$R$1006,MATCH('Underlag HB'!A1411,'5. Registrere Transaksjoner'!$B$8:$B$1006))</f>
        <v>0</v>
      </c>
      <c r="D1411" s="307">
        <f>INDEX('5. Registrere Transaksjoner'!$D$8:$D$1006,MATCH('Underlag HB'!A1411,'5. Registrere Transaksjoner'!$B$8:$B$1006))</f>
        <v>0</v>
      </c>
      <c r="E1411" s="72" t="str">
        <f>IFERROR(INDEX(Kontoplan!$E$6:$E$1048576,MATCH(B1411,Kontoplan!$D$6:$D$125,0)),"")</f>
        <v/>
      </c>
      <c r="F1411" s="308">
        <f>INDEX('5. Registrere Transaksjoner'!$E$8:$E$1006,MATCH('Underlag HB'!A1411,'5. Registrere Transaksjoner'!$B$8:$B$1006,0))</f>
        <v>0</v>
      </c>
      <c r="G1411" s="72">
        <f>INDEX('5. Registrere Transaksjoner'!$F$8:$F$1006,MATCH('Underlag HB'!A1411,'5. Registrere Transaksjoner'!$B$8:$B$1006,0))</f>
        <v>0</v>
      </c>
      <c r="H1411" s="309" t="str">
        <f t="shared" ref="H1411:H1474" si="22">IF(I1411=0,"",I1411)</f>
        <v/>
      </c>
      <c r="I1411" s="310">
        <f>INDEX('5. Registrere Transaksjoner'!$H$8:$H$1006,MATCH('Underlag HB'!A1411,'5. Registrere Transaksjoner'!$B$8:$B$1006,0))</f>
        <v>0</v>
      </c>
      <c r="J1411" s="72"/>
      <c r="K1411" s="72"/>
    </row>
    <row r="1412" spans="1:11" x14ac:dyDescent="0.25">
      <c r="A1412" s="116">
        <f>'5. Registrere Transaksjoner'!B419</f>
        <v>412</v>
      </c>
      <c r="B1412" s="72">
        <f>INDEX('5. Registrere Transaksjoner'!$K$8:$K$1006,MATCH('Underlag HB'!A1412,'5. Registrere Transaksjoner'!$B$8:$B$1006))</f>
        <v>0</v>
      </c>
      <c r="C1412" s="72">
        <f>INDEX('5. Registrere Transaksjoner'!$R$8:$R$1006,MATCH('Underlag HB'!A1412,'5. Registrere Transaksjoner'!$B$8:$B$1006))</f>
        <v>0</v>
      </c>
      <c r="D1412" s="307">
        <f>INDEX('5. Registrere Transaksjoner'!$D$8:$D$1006,MATCH('Underlag HB'!A1412,'5. Registrere Transaksjoner'!$B$8:$B$1006))</f>
        <v>0</v>
      </c>
      <c r="E1412" s="72" t="str">
        <f>IFERROR(INDEX(Kontoplan!$E$6:$E$1048576,MATCH(B1412,Kontoplan!$D$6:$D$125,0)),"")</f>
        <v/>
      </c>
      <c r="F1412" s="308">
        <f>INDEX('5. Registrere Transaksjoner'!$E$8:$E$1006,MATCH('Underlag HB'!A1412,'5. Registrere Transaksjoner'!$B$8:$B$1006,0))</f>
        <v>0</v>
      </c>
      <c r="G1412" s="72">
        <f>INDEX('5. Registrere Transaksjoner'!$F$8:$F$1006,MATCH('Underlag HB'!A1412,'5. Registrere Transaksjoner'!$B$8:$B$1006,0))</f>
        <v>0</v>
      </c>
      <c r="H1412" s="309" t="str">
        <f t="shared" si="22"/>
        <v/>
      </c>
      <c r="I1412" s="310">
        <f>INDEX('5. Registrere Transaksjoner'!$H$8:$H$1006,MATCH('Underlag HB'!A1412,'5. Registrere Transaksjoner'!$B$8:$B$1006,0))</f>
        <v>0</v>
      </c>
      <c r="J1412" s="72"/>
      <c r="K1412" s="72"/>
    </row>
    <row r="1413" spans="1:11" x14ac:dyDescent="0.25">
      <c r="A1413" s="116">
        <f>'5. Registrere Transaksjoner'!B420</f>
        <v>413</v>
      </c>
      <c r="B1413" s="72">
        <f>INDEX('5. Registrere Transaksjoner'!$K$8:$K$1006,MATCH('Underlag HB'!A1413,'5. Registrere Transaksjoner'!$B$8:$B$1006))</f>
        <v>0</v>
      </c>
      <c r="C1413" s="72">
        <f>INDEX('5. Registrere Transaksjoner'!$R$8:$R$1006,MATCH('Underlag HB'!A1413,'5. Registrere Transaksjoner'!$B$8:$B$1006))</f>
        <v>0</v>
      </c>
      <c r="D1413" s="307">
        <f>INDEX('5. Registrere Transaksjoner'!$D$8:$D$1006,MATCH('Underlag HB'!A1413,'5. Registrere Transaksjoner'!$B$8:$B$1006))</f>
        <v>0</v>
      </c>
      <c r="E1413" s="72" t="str">
        <f>IFERROR(INDEX(Kontoplan!$E$6:$E$1048576,MATCH(B1413,Kontoplan!$D$6:$D$125,0)),"")</f>
        <v/>
      </c>
      <c r="F1413" s="308">
        <f>INDEX('5. Registrere Transaksjoner'!$E$8:$E$1006,MATCH('Underlag HB'!A1413,'5. Registrere Transaksjoner'!$B$8:$B$1006,0))</f>
        <v>0</v>
      </c>
      <c r="G1413" s="72">
        <f>INDEX('5. Registrere Transaksjoner'!$F$8:$F$1006,MATCH('Underlag HB'!A1413,'5. Registrere Transaksjoner'!$B$8:$B$1006,0))</f>
        <v>0</v>
      </c>
      <c r="H1413" s="309" t="str">
        <f t="shared" si="22"/>
        <v/>
      </c>
      <c r="I1413" s="310">
        <f>INDEX('5. Registrere Transaksjoner'!$H$8:$H$1006,MATCH('Underlag HB'!A1413,'5. Registrere Transaksjoner'!$B$8:$B$1006,0))</f>
        <v>0</v>
      </c>
      <c r="J1413" s="72"/>
      <c r="K1413" s="72"/>
    </row>
    <row r="1414" spans="1:11" x14ac:dyDescent="0.25">
      <c r="A1414" s="116">
        <f>'5. Registrere Transaksjoner'!B421</f>
        <v>414</v>
      </c>
      <c r="B1414" s="72">
        <f>INDEX('5. Registrere Transaksjoner'!$K$8:$K$1006,MATCH('Underlag HB'!A1414,'5. Registrere Transaksjoner'!$B$8:$B$1006))</f>
        <v>0</v>
      </c>
      <c r="C1414" s="72">
        <f>INDEX('5. Registrere Transaksjoner'!$R$8:$R$1006,MATCH('Underlag HB'!A1414,'5. Registrere Transaksjoner'!$B$8:$B$1006))</f>
        <v>0</v>
      </c>
      <c r="D1414" s="307">
        <f>INDEX('5. Registrere Transaksjoner'!$D$8:$D$1006,MATCH('Underlag HB'!A1414,'5. Registrere Transaksjoner'!$B$8:$B$1006))</f>
        <v>0</v>
      </c>
      <c r="E1414" s="72" t="str">
        <f>IFERROR(INDEX(Kontoplan!$E$6:$E$1048576,MATCH(B1414,Kontoplan!$D$6:$D$125,0)),"")</f>
        <v/>
      </c>
      <c r="F1414" s="308">
        <f>INDEX('5. Registrere Transaksjoner'!$E$8:$E$1006,MATCH('Underlag HB'!A1414,'5. Registrere Transaksjoner'!$B$8:$B$1006,0))</f>
        <v>0</v>
      </c>
      <c r="G1414" s="72">
        <f>INDEX('5. Registrere Transaksjoner'!$F$8:$F$1006,MATCH('Underlag HB'!A1414,'5. Registrere Transaksjoner'!$B$8:$B$1006,0))</f>
        <v>0</v>
      </c>
      <c r="H1414" s="309" t="str">
        <f t="shared" si="22"/>
        <v/>
      </c>
      <c r="I1414" s="310">
        <f>INDEX('5. Registrere Transaksjoner'!$H$8:$H$1006,MATCH('Underlag HB'!A1414,'5. Registrere Transaksjoner'!$B$8:$B$1006,0))</f>
        <v>0</v>
      </c>
      <c r="J1414" s="72"/>
      <c r="K1414" s="72"/>
    </row>
    <row r="1415" spans="1:11" x14ac:dyDescent="0.25">
      <c r="A1415" s="116">
        <f>'5. Registrere Transaksjoner'!B422</f>
        <v>415</v>
      </c>
      <c r="B1415" s="72">
        <f>INDEX('5. Registrere Transaksjoner'!$K$8:$K$1006,MATCH('Underlag HB'!A1415,'5. Registrere Transaksjoner'!$B$8:$B$1006))</f>
        <v>0</v>
      </c>
      <c r="C1415" s="72">
        <f>INDEX('5. Registrere Transaksjoner'!$R$8:$R$1006,MATCH('Underlag HB'!A1415,'5. Registrere Transaksjoner'!$B$8:$B$1006))</f>
        <v>0</v>
      </c>
      <c r="D1415" s="307">
        <f>INDEX('5. Registrere Transaksjoner'!$D$8:$D$1006,MATCH('Underlag HB'!A1415,'5. Registrere Transaksjoner'!$B$8:$B$1006))</f>
        <v>0</v>
      </c>
      <c r="E1415" s="72" t="str">
        <f>IFERROR(INDEX(Kontoplan!$E$6:$E$1048576,MATCH(B1415,Kontoplan!$D$6:$D$125,0)),"")</f>
        <v/>
      </c>
      <c r="F1415" s="308">
        <f>INDEX('5. Registrere Transaksjoner'!$E$8:$E$1006,MATCH('Underlag HB'!A1415,'5. Registrere Transaksjoner'!$B$8:$B$1006,0))</f>
        <v>0</v>
      </c>
      <c r="G1415" s="72">
        <f>INDEX('5. Registrere Transaksjoner'!$F$8:$F$1006,MATCH('Underlag HB'!A1415,'5. Registrere Transaksjoner'!$B$8:$B$1006,0))</f>
        <v>0</v>
      </c>
      <c r="H1415" s="309" t="str">
        <f t="shared" si="22"/>
        <v/>
      </c>
      <c r="I1415" s="310">
        <f>INDEX('5. Registrere Transaksjoner'!$H$8:$H$1006,MATCH('Underlag HB'!A1415,'5. Registrere Transaksjoner'!$B$8:$B$1006,0))</f>
        <v>0</v>
      </c>
      <c r="J1415" s="72"/>
      <c r="K1415" s="72"/>
    </row>
    <row r="1416" spans="1:11" x14ac:dyDescent="0.25">
      <c r="A1416" s="116">
        <f>'5. Registrere Transaksjoner'!B423</f>
        <v>416</v>
      </c>
      <c r="B1416" s="72">
        <f>INDEX('5. Registrere Transaksjoner'!$K$8:$K$1006,MATCH('Underlag HB'!A1416,'5. Registrere Transaksjoner'!$B$8:$B$1006))</f>
        <v>0</v>
      </c>
      <c r="C1416" s="72">
        <f>INDEX('5. Registrere Transaksjoner'!$R$8:$R$1006,MATCH('Underlag HB'!A1416,'5. Registrere Transaksjoner'!$B$8:$B$1006))</f>
        <v>0</v>
      </c>
      <c r="D1416" s="307">
        <f>INDEX('5. Registrere Transaksjoner'!$D$8:$D$1006,MATCH('Underlag HB'!A1416,'5. Registrere Transaksjoner'!$B$8:$B$1006))</f>
        <v>0</v>
      </c>
      <c r="E1416" s="72" t="str">
        <f>IFERROR(INDEX(Kontoplan!$E$6:$E$1048576,MATCH(B1416,Kontoplan!$D$6:$D$125,0)),"")</f>
        <v/>
      </c>
      <c r="F1416" s="308">
        <f>INDEX('5. Registrere Transaksjoner'!$E$8:$E$1006,MATCH('Underlag HB'!A1416,'5. Registrere Transaksjoner'!$B$8:$B$1006,0))</f>
        <v>0</v>
      </c>
      <c r="G1416" s="72">
        <f>INDEX('5. Registrere Transaksjoner'!$F$8:$F$1006,MATCH('Underlag HB'!A1416,'5. Registrere Transaksjoner'!$B$8:$B$1006,0))</f>
        <v>0</v>
      </c>
      <c r="H1416" s="309" t="str">
        <f t="shared" si="22"/>
        <v/>
      </c>
      <c r="I1416" s="310">
        <f>INDEX('5. Registrere Transaksjoner'!$H$8:$H$1006,MATCH('Underlag HB'!A1416,'5. Registrere Transaksjoner'!$B$8:$B$1006,0))</f>
        <v>0</v>
      </c>
      <c r="J1416" s="72"/>
      <c r="K1416" s="72"/>
    </row>
    <row r="1417" spans="1:11" x14ac:dyDescent="0.25">
      <c r="A1417" s="116">
        <f>'5. Registrere Transaksjoner'!B424</f>
        <v>417</v>
      </c>
      <c r="B1417" s="72">
        <f>INDEX('5. Registrere Transaksjoner'!$K$8:$K$1006,MATCH('Underlag HB'!A1417,'5. Registrere Transaksjoner'!$B$8:$B$1006))</f>
        <v>0</v>
      </c>
      <c r="C1417" s="72">
        <f>INDEX('5. Registrere Transaksjoner'!$R$8:$R$1006,MATCH('Underlag HB'!A1417,'5. Registrere Transaksjoner'!$B$8:$B$1006))</f>
        <v>0</v>
      </c>
      <c r="D1417" s="307">
        <f>INDEX('5. Registrere Transaksjoner'!$D$8:$D$1006,MATCH('Underlag HB'!A1417,'5. Registrere Transaksjoner'!$B$8:$B$1006))</f>
        <v>0</v>
      </c>
      <c r="E1417" s="72" t="str">
        <f>IFERROR(INDEX(Kontoplan!$E$6:$E$1048576,MATCH(B1417,Kontoplan!$D$6:$D$125,0)),"")</f>
        <v/>
      </c>
      <c r="F1417" s="308">
        <f>INDEX('5. Registrere Transaksjoner'!$E$8:$E$1006,MATCH('Underlag HB'!A1417,'5. Registrere Transaksjoner'!$B$8:$B$1006,0))</f>
        <v>0</v>
      </c>
      <c r="G1417" s="72">
        <f>INDEX('5. Registrere Transaksjoner'!$F$8:$F$1006,MATCH('Underlag HB'!A1417,'5. Registrere Transaksjoner'!$B$8:$B$1006,0))</f>
        <v>0</v>
      </c>
      <c r="H1417" s="309" t="str">
        <f t="shared" si="22"/>
        <v/>
      </c>
      <c r="I1417" s="310">
        <f>INDEX('5. Registrere Transaksjoner'!$H$8:$H$1006,MATCH('Underlag HB'!A1417,'5. Registrere Transaksjoner'!$B$8:$B$1006,0))</f>
        <v>0</v>
      </c>
      <c r="J1417" s="72"/>
      <c r="K1417" s="72"/>
    </row>
    <row r="1418" spans="1:11" x14ac:dyDescent="0.25">
      <c r="A1418" s="116">
        <f>'5. Registrere Transaksjoner'!B425</f>
        <v>418</v>
      </c>
      <c r="B1418" s="72">
        <f>INDEX('5. Registrere Transaksjoner'!$K$8:$K$1006,MATCH('Underlag HB'!A1418,'5. Registrere Transaksjoner'!$B$8:$B$1006))</f>
        <v>0</v>
      </c>
      <c r="C1418" s="72">
        <f>INDEX('5. Registrere Transaksjoner'!$R$8:$R$1006,MATCH('Underlag HB'!A1418,'5. Registrere Transaksjoner'!$B$8:$B$1006))</f>
        <v>0</v>
      </c>
      <c r="D1418" s="307">
        <f>INDEX('5. Registrere Transaksjoner'!$D$8:$D$1006,MATCH('Underlag HB'!A1418,'5. Registrere Transaksjoner'!$B$8:$B$1006))</f>
        <v>0</v>
      </c>
      <c r="E1418" s="72" t="str">
        <f>IFERROR(INDEX(Kontoplan!$E$6:$E$1048576,MATCH(B1418,Kontoplan!$D$6:$D$125,0)),"")</f>
        <v/>
      </c>
      <c r="F1418" s="308">
        <f>INDEX('5. Registrere Transaksjoner'!$E$8:$E$1006,MATCH('Underlag HB'!A1418,'5. Registrere Transaksjoner'!$B$8:$B$1006,0))</f>
        <v>0</v>
      </c>
      <c r="G1418" s="72">
        <f>INDEX('5. Registrere Transaksjoner'!$F$8:$F$1006,MATCH('Underlag HB'!A1418,'5. Registrere Transaksjoner'!$B$8:$B$1006,0))</f>
        <v>0</v>
      </c>
      <c r="H1418" s="309" t="str">
        <f t="shared" si="22"/>
        <v/>
      </c>
      <c r="I1418" s="310">
        <f>INDEX('5. Registrere Transaksjoner'!$H$8:$H$1006,MATCH('Underlag HB'!A1418,'5. Registrere Transaksjoner'!$B$8:$B$1006,0))</f>
        <v>0</v>
      </c>
      <c r="J1418" s="72"/>
      <c r="K1418" s="72"/>
    </row>
    <row r="1419" spans="1:11" x14ac:dyDescent="0.25">
      <c r="A1419" s="116">
        <f>'5. Registrere Transaksjoner'!B426</f>
        <v>419</v>
      </c>
      <c r="B1419" s="72">
        <f>INDEX('5. Registrere Transaksjoner'!$K$8:$K$1006,MATCH('Underlag HB'!A1419,'5. Registrere Transaksjoner'!$B$8:$B$1006))</f>
        <v>0</v>
      </c>
      <c r="C1419" s="72">
        <f>INDEX('5. Registrere Transaksjoner'!$R$8:$R$1006,MATCH('Underlag HB'!A1419,'5. Registrere Transaksjoner'!$B$8:$B$1006))</f>
        <v>0</v>
      </c>
      <c r="D1419" s="307">
        <f>INDEX('5. Registrere Transaksjoner'!$D$8:$D$1006,MATCH('Underlag HB'!A1419,'5. Registrere Transaksjoner'!$B$8:$B$1006))</f>
        <v>0</v>
      </c>
      <c r="E1419" s="72" t="str">
        <f>IFERROR(INDEX(Kontoplan!$E$6:$E$1048576,MATCH(B1419,Kontoplan!$D$6:$D$125,0)),"")</f>
        <v/>
      </c>
      <c r="F1419" s="308">
        <f>INDEX('5. Registrere Transaksjoner'!$E$8:$E$1006,MATCH('Underlag HB'!A1419,'5. Registrere Transaksjoner'!$B$8:$B$1006,0))</f>
        <v>0</v>
      </c>
      <c r="G1419" s="72">
        <f>INDEX('5. Registrere Transaksjoner'!$F$8:$F$1006,MATCH('Underlag HB'!A1419,'5. Registrere Transaksjoner'!$B$8:$B$1006,0))</f>
        <v>0</v>
      </c>
      <c r="H1419" s="309" t="str">
        <f t="shared" si="22"/>
        <v/>
      </c>
      <c r="I1419" s="310">
        <f>INDEX('5. Registrere Transaksjoner'!$H$8:$H$1006,MATCH('Underlag HB'!A1419,'5. Registrere Transaksjoner'!$B$8:$B$1006,0))</f>
        <v>0</v>
      </c>
      <c r="J1419" s="72"/>
      <c r="K1419" s="72"/>
    </row>
    <row r="1420" spans="1:11" x14ac:dyDescent="0.25">
      <c r="A1420" s="116">
        <f>'5. Registrere Transaksjoner'!B427</f>
        <v>420</v>
      </c>
      <c r="B1420" s="72">
        <f>INDEX('5. Registrere Transaksjoner'!$K$8:$K$1006,MATCH('Underlag HB'!A1420,'5. Registrere Transaksjoner'!$B$8:$B$1006))</f>
        <v>0</v>
      </c>
      <c r="C1420" s="72">
        <f>INDEX('5. Registrere Transaksjoner'!$R$8:$R$1006,MATCH('Underlag HB'!A1420,'5. Registrere Transaksjoner'!$B$8:$B$1006))</f>
        <v>0</v>
      </c>
      <c r="D1420" s="307">
        <f>INDEX('5. Registrere Transaksjoner'!$D$8:$D$1006,MATCH('Underlag HB'!A1420,'5. Registrere Transaksjoner'!$B$8:$B$1006))</f>
        <v>0</v>
      </c>
      <c r="E1420" s="72" t="str">
        <f>IFERROR(INDEX(Kontoplan!$E$6:$E$1048576,MATCH(B1420,Kontoplan!$D$6:$D$125,0)),"")</f>
        <v/>
      </c>
      <c r="F1420" s="308">
        <f>INDEX('5. Registrere Transaksjoner'!$E$8:$E$1006,MATCH('Underlag HB'!A1420,'5. Registrere Transaksjoner'!$B$8:$B$1006,0))</f>
        <v>0</v>
      </c>
      <c r="G1420" s="72">
        <f>INDEX('5. Registrere Transaksjoner'!$F$8:$F$1006,MATCH('Underlag HB'!A1420,'5. Registrere Transaksjoner'!$B$8:$B$1006,0))</f>
        <v>0</v>
      </c>
      <c r="H1420" s="309" t="str">
        <f t="shared" si="22"/>
        <v/>
      </c>
      <c r="I1420" s="310">
        <f>INDEX('5. Registrere Transaksjoner'!$H$8:$H$1006,MATCH('Underlag HB'!A1420,'5. Registrere Transaksjoner'!$B$8:$B$1006,0))</f>
        <v>0</v>
      </c>
      <c r="J1420" s="72"/>
      <c r="K1420" s="72"/>
    </row>
    <row r="1421" spans="1:11" x14ac:dyDescent="0.25">
      <c r="A1421" s="116">
        <f>'5. Registrere Transaksjoner'!B428</f>
        <v>421</v>
      </c>
      <c r="B1421" s="72">
        <f>INDEX('5. Registrere Transaksjoner'!$K$8:$K$1006,MATCH('Underlag HB'!A1421,'5. Registrere Transaksjoner'!$B$8:$B$1006))</f>
        <v>0</v>
      </c>
      <c r="C1421" s="72">
        <f>INDEX('5. Registrere Transaksjoner'!$R$8:$R$1006,MATCH('Underlag HB'!A1421,'5. Registrere Transaksjoner'!$B$8:$B$1006))</f>
        <v>0</v>
      </c>
      <c r="D1421" s="307">
        <f>INDEX('5. Registrere Transaksjoner'!$D$8:$D$1006,MATCH('Underlag HB'!A1421,'5. Registrere Transaksjoner'!$B$8:$B$1006))</f>
        <v>0</v>
      </c>
      <c r="E1421" s="72" t="str">
        <f>IFERROR(INDEX(Kontoplan!$E$6:$E$1048576,MATCH(B1421,Kontoplan!$D$6:$D$125,0)),"")</f>
        <v/>
      </c>
      <c r="F1421" s="308">
        <f>INDEX('5. Registrere Transaksjoner'!$E$8:$E$1006,MATCH('Underlag HB'!A1421,'5. Registrere Transaksjoner'!$B$8:$B$1006,0))</f>
        <v>0</v>
      </c>
      <c r="G1421" s="72">
        <f>INDEX('5. Registrere Transaksjoner'!$F$8:$F$1006,MATCH('Underlag HB'!A1421,'5. Registrere Transaksjoner'!$B$8:$B$1006,0))</f>
        <v>0</v>
      </c>
      <c r="H1421" s="309" t="str">
        <f t="shared" si="22"/>
        <v/>
      </c>
      <c r="I1421" s="310">
        <f>INDEX('5. Registrere Transaksjoner'!$H$8:$H$1006,MATCH('Underlag HB'!A1421,'5. Registrere Transaksjoner'!$B$8:$B$1006,0))</f>
        <v>0</v>
      </c>
      <c r="J1421" s="72"/>
      <c r="K1421" s="72"/>
    </row>
    <row r="1422" spans="1:11" x14ac:dyDescent="0.25">
      <c r="A1422" s="116">
        <f>'5. Registrere Transaksjoner'!B429</f>
        <v>422</v>
      </c>
      <c r="B1422" s="72">
        <f>INDEX('5. Registrere Transaksjoner'!$K$8:$K$1006,MATCH('Underlag HB'!A1422,'5. Registrere Transaksjoner'!$B$8:$B$1006))</f>
        <v>0</v>
      </c>
      <c r="C1422" s="72">
        <f>INDEX('5. Registrere Transaksjoner'!$R$8:$R$1006,MATCH('Underlag HB'!A1422,'5. Registrere Transaksjoner'!$B$8:$B$1006))</f>
        <v>0</v>
      </c>
      <c r="D1422" s="307">
        <f>INDEX('5. Registrere Transaksjoner'!$D$8:$D$1006,MATCH('Underlag HB'!A1422,'5. Registrere Transaksjoner'!$B$8:$B$1006))</f>
        <v>0</v>
      </c>
      <c r="E1422" s="72" t="str">
        <f>IFERROR(INDEX(Kontoplan!$E$6:$E$1048576,MATCH(B1422,Kontoplan!$D$6:$D$125,0)),"")</f>
        <v/>
      </c>
      <c r="F1422" s="308">
        <f>INDEX('5. Registrere Transaksjoner'!$E$8:$E$1006,MATCH('Underlag HB'!A1422,'5. Registrere Transaksjoner'!$B$8:$B$1006,0))</f>
        <v>0</v>
      </c>
      <c r="G1422" s="72">
        <f>INDEX('5. Registrere Transaksjoner'!$F$8:$F$1006,MATCH('Underlag HB'!A1422,'5. Registrere Transaksjoner'!$B$8:$B$1006,0))</f>
        <v>0</v>
      </c>
      <c r="H1422" s="309" t="str">
        <f t="shared" si="22"/>
        <v/>
      </c>
      <c r="I1422" s="310">
        <f>INDEX('5. Registrere Transaksjoner'!$H$8:$H$1006,MATCH('Underlag HB'!A1422,'5. Registrere Transaksjoner'!$B$8:$B$1006,0))</f>
        <v>0</v>
      </c>
      <c r="J1422" s="72"/>
      <c r="K1422" s="72"/>
    </row>
    <row r="1423" spans="1:11" x14ac:dyDescent="0.25">
      <c r="A1423" s="116">
        <f>'5. Registrere Transaksjoner'!B430</f>
        <v>423</v>
      </c>
      <c r="B1423" s="72">
        <f>INDEX('5. Registrere Transaksjoner'!$K$8:$K$1006,MATCH('Underlag HB'!A1423,'5. Registrere Transaksjoner'!$B$8:$B$1006))</f>
        <v>0</v>
      </c>
      <c r="C1423" s="72">
        <f>INDEX('5. Registrere Transaksjoner'!$R$8:$R$1006,MATCH('Underlag HB'!A1423,'5. Registrere Transaksjoner'!$B$8:$B$1006))</f>
        <v>0</v>
      </c>
      <c r="D1423" s="307">
        <f>INDEX('5. Registrere Transaksjoner'!$D$8:$D$1006,MATCH('Underlag HB'!A1423,'5. Registrere Transaksjoner'!$B$8:$B$1006))</f>
        <v>0</v>
      </c>
      <c r="E1423" s="72" t="str">
        <f>IFERROR(INDEX(Kontoplan!$E$6:$E$1048576,MATCH(B1423,Kontoplan!$D$6:$D$125,0)),"")</f>
        <v/>
      </c>
      <c r="F1423" s="308">
        <f>INDEX('5. Registrere Transaksjoner'!$E$8:$E$1006,MATCH('Underlag HB'!A1423,'5. Registrere Transaksjoner'!$B$8:$B$1006,0))</f>
        <v>0</v>
      </c>
      <c r="G1423" s="72">
        <f>INDEX('5. Registrere Transaksjoner'!$F$8:$F$1006,MATCH('Underlag HB'!A1423,'5. Registrere Transaksjoner'!$B$8:$B$1006,0))</f>
        <v>0</v>
      </c>
      <c r="H1423" s="309" t="str">
        <f t="shared" si="22"/>
        <v/>
      </c>
      <c r="I1423" s="310">
        <f>INDEX('5. Registrere Transaksjoner'!$H$8:$H$1006,MATCH('Underlag HB'!A1423,'5. Registrere Transaksjoner'!$B$8:$B$1006,0))</f>
        <v>0</v>
      </c>
      <c r="J1423" s="72"/>
      <c r="K1423" s="72"/>
    </row>
    <row r="1424" spans="1:11" x14ac:dyDescent="0.25">
      <c r="A1424" s="116">
        <f>'5. Registrere Transaksjoner'!B431</f>
        <v>424</v>
      </c>
      <c r="B1424" s="72">
        <f>INDEX('5. Registrere Transaksjoner'!$K$8:$K$1006,MATCH('Underlag HB'!A1424,'5. Registrere Transaksjoner'!$B$8:$B$1006))</f>
        <v>0</v>
      </c>
      <c r="C1424" s="72">
        <f>INDEX('5. Registrere Transaksjoner'!$R$8:$R$1006,MATCH('Underlag HB'!A1424,'5. Registrere Transaksjoner'!$B$8:$B$1006))</f>
        <v>0</v>
      </c>
      <c r="D1424" s="307">
        <f>INDEX('5. Registrere Transaksjoner'!$D$8:$D$1006,MATCH('Underlag HB'!A1424,'5. Registrere Transaksjoner'!$B$8:$B$1006))</f>
        <v>0</v>
      </c>
      <c r="E1424" s="72" t="str">
        <f>IFERROR(INDEX(Kontoplan!$E$6:$E$1048576,MATCH(B1424,Kontoplan!$D$6:$D$125,0)),"")</f>
        <v/>
      </c>
      <c r="F1424" s="308">
        <f>INDEX('5. Registrere Transaksjoner'!$E$8:$E$1006,MATCH('Underlag HB'!A1424,'5. Registrere Transaksjoner'!$B$8:$B$1006,0))</f>
        <v>0</v>
      </c>
      <c r="G1424" s="72">
        <f>INDEX('5. Registrere Transaksjoner'!$F$8:$F$1006,MATCH('Underlag HB'!A1424,'5. Registrere Transaksjoner'!$B$8:$B$1006,0))</f>
        <v>0</v>
      </c>
      <c r="H1424" s="309" t="str">
        <f t="shared" si="22"/>
        <v/>
      </c>
      <c r="I1424" s="310">
        <f>INDEX('5. Registrere Transaksjoner'!$H$8:$H$1006,MATCH('Underlag HB'!A1424,'5. Registrere Transaksjoner'!$B$8:$B$1006,0))</f>
        <v>0</v>
      </c>
      <c r="J1424" s="72"/>
      <c r="K1424" s="72"/>
    </row>
    <row r="1425" spans="1:11" x14ac:dyDescent="0.25">
      <c r="A1425" s="116">
        <f>'5. Registrere Transaksjoner'!B432</f>
        <v>425</v>
      </c>
      <c r="B1425" s="72">
        <f>INDEX('5. Registrere Transaksjoner'!$K$8:$K$1006,MATCH('Underlag HB'!A1425,'5. Registrere Transaksjoner'!$B$8:$B$1006))</f>
        <v>0</v>
      </c>
      <c r="C1425" s="72">
        <f>INDEX('5. Registrere Transaksjoner'!$R$8:$R$1006,MATCH('Underlag HB'!A1425,'5. Registrere Transaksjoner'!$B$8:$B$1006))</f>
        <v>0</v>
      </c>
      <c r="D1425" s="307">
        <f>INDEX('5. Registrere Transaksjoner'!$D$8:$D$1006,MATCH('Underlag HB'!A1425,'5. Registrere Transaksjoner'!$B$8:$B$1006))</f>
        <v>0</v>
      </c>
      <c r="E1425" s="72" t="str">
        <f>IFERROR(INDEX(Kontoplan!$E$6:$E$1048576,MATCH(B1425,Kontoplan!$D$6:$D$125,0)),"")</f>
        <v/>
      </c>
      <c r="F1425" s="308">
        <f>INDEX('5. Registrere Transaksjoner'!$E$8:$E$1006,MATCH('Underlag HB'!A1425,'5. Registrere Transaksjoner'!$B$8:$B$1006,0))</f>
        <v>0</v>
      </c>
      <c r="G1425" s="72">
        <f>INDEX('5. Registrere Transaksjoner'!$F$8:$F$1006,MATCH('Underlag HB'!A1425,'5. Registrere Transaksjoner'!$B$8:$B$1006,0))</f>
        <v>0</v>
      </c>
      <c r="H1425" s="309" t="str">
        <f t="shared" si="22"/>
        <v/>
      </c>
      <c r="I1425" s="310">
        <f>INDEX('5. Registrere Transaksjoner'!$H$8:$H$1006,MATCH('Underlag HB'!A1425,'5. Registrere Transaksjoner'!$B$8:$B$1006,0))</f>
        <v>0</v>
      </c>
      <c r="J1425" s="72"/>
      <c r="K1425" s="72"/>
    </row>
    <row r="1426" spans="1:11" x14ac:dyDescent="0.25">
      <c r="A1426" s="116">
        <f>'5. Registrere Transaksjoner'!B433</f>
        <v>426</v>
      </c>
      <c r="B1426" s="72">
        <f>INDEX('5. Registrere Transaksjoner'!$K$8:$K$1006,MATCH('Underlag HB'!A1426,'5. Registrere Transaksjoner'!$B$8:$B$1006))</f>
        <v>0</v>
      </c>
      <c r="C1426" s="72">
        <f>INDEX('5. Registrere Transaksjoner'!$R$8:$R$1006,MATCH('Underlag HB'!A1426,'5. Registrere Transaksjoner'!$B$8:$B$1006))</f>
        <v>0</v>
      </c>
      <c r="D1426" s="307">
        <f>INDEX('5. Registrere Transaksjoner'!$D$8:$D$1006,MATCH('Underlag HB'!A1426,'5. Registrere Transaksjoner'!$B$8:$B$1006))</f>
        <v>0</v>
      </c>
      <c r="E1426" s="72" t="str">
        <f>IFERROR(INDEX(Kontoplan!$E$6:$E$1048576,MATCH(B1426,Kontoplan!$D$6:$D$125,0)),"")</f>
        <v/>
      </c>
      <c r="F1426" s="308">
        <f>INDEX('5. Registrere Transaksjoner'!$E$8:$E$1006,MATCH('Underlag HB'!A1426,'5. Registrere Transaksjoner'!$B$8:$B$1006,0))</f>
        <v>0</v>
      </c>
      <c r="G1426" s="72">
        <f>INDEX('5. Registrere Transaksjoner'!$F$8:$F$1006,MATCH('Underlag HB'!A1426,'5. Registrere Transaksjoner'!$B$8:$B$1006,0))</f>
        <v>0</v>
      </c>
      <c r="H1426" s="309" t="str">
        <f t="shared" si="22"/>
        <v/>
      </c>
      <c r="I1426" s="310">
        <f>INDEX('5. Registrere Transaksjoner'!$H$8:$H$1006,MATCH('Underlag HB'!A1426,'5. Registrere Transaksjoner'!$B$8:$B$1006,0))</f>
        <v>0</v>
      </c>
      <c r="J1426" s="72"/>
      <c r="K1426" s="72"/>
    </row>
    <row r="1427" spans="1:11" x14ac:dyDescent="0.25">
      <c r="A1427" s="116">
        <f>'5. Registrere Transaksjoner'!B434</f>
        <v>427</v>
      </c>
      <c r="B1427" s="72">
        <f>INDEX('5. Registrere Transaksjoner'!$K$8:$K$1006,MATCH('Underlag HB'!A1427,'5. Registrere Transaksjoner'!$B$8:$B$1006))</f>
        <v>0</v>
      </c>
      <c r="C1427" s="72">
        <f>INDEX('5. Registrere Transaksjoner'!$R$8:$R$1006,MATCH('Underlag HB'!A1427,'5. Registrere Transaksjoner'!$B$8:$B$1006))</f>
        <v>0</v>
      </c>
      <c r="D1427" s="307">
        <f>INDEX('5. Registrere Transaksjoner'!$D$8:$D$1006,MATCH('Underlag HB'!A1427,'5. Registrere Transaksjoner'!$B$8:$B$1006))</f>
        <v>0</v>
      </c>
      <c r="E1427" s="72" t="str">
        <f>IFERROR(INDEX(Kontoplan!$E$6:$E$1048576,MATCH(B1427,Kontoplan!$D$6:$D$125,0)),"")</f>
        <v/>
      </c>
      <c r="F1427" s="308">
        <f>INDEX('5. Registrere Transaksjoner'!$E$8:$E$1006,MATCH('Underlag HB'!A1427,'5. Registrere Transaksjoner'!$B$8:$B$1006,0))</f>
        <v>0</v>
      </c>
      <c r="G1427" s="72">
        <f>INDEX('5. Registrere Transaksjoner'!$F$8:$F$1006,MATCH('Underlag HB'!A1427,'5. Registrere Transaksjoner'!$B$8:$B$1006,0))</f>
        <v>0</v>
      </c>
      <c r="H1427" s="309" t="str">
        <f t="shared" si="22"/>
        <v/>
      </c>
      <c r="I1427" s="310">
        <f>INDEX('5. Registrere Transaksjoner'!$H$8:$H$1006,MATCH('Underlag HB'!A1427,'5. Registrere Transaksjoner'!$B$8:$B$1006,0))</f>
        <v>0</v>
      </c>
      <c r="J1427" s="72"/>
      <c r="K1427" s="72"/>
    </row>
    <row r="1428" spans="1:11" x14ac:dyDescent="0.25">
      <c r="A1428" s="116">
        <f>'5. Registrere Transaksjoner'!B435</f>
        <v>428</v>
      </c>
      <c r="B1428" s="72">
        <f>INDEX('5. Registrere Transaksjoner'!$K$8:$K$1006,MATCH('Underlag HB'!A1428,'5. Registrere Transaksjoner'!$B$8:$B$1006))</f>
        <v>0</v>
      </c>
      <c r="C1428" s="72">
        <f>INDEX('5. Registrere Transaksjoner'!$R$8:$R$1006,MATCH('Underlag HB'!A1428,'5. Registrere Transaksjoner'!$B$8:$B$1006))</f>
        <v>0</v>
      </c>
      <c r="D1428" s="307">
        <f>INDEX('5. Registrere Transaksjoner'!$D$8:$D$1006,MATCH('Underlag HB'!A1428,'5. Registrere Transaksjoner'!$B$8:$B$1006))</f>
        <v>0</v>
      </c>
      <c r="E1428" s="72" t="str">
        <f>IFERROR(INDEX(Kontoplan!$E$6:$E$1048576,MATCH(B1428,Kontoplan!$D$6:$D$125,0)),"")</f>
        <v/>
      </c>
      <c r="F1428" s="308">
        <f>INDEX('5. Registrere Transaksjoner'!$E$8:$E$1006,MATCH('Underlag HB'!A1428,'5. Registrere Transaksjoner'!$B$8:$B$1006,0))</f>
        <v>0</v>
      </c>
      <c r="G1428" s="72">
        <f>INDEX('5. Registrere Transaksjoner'!$F$8:$F$1006,MATCH('Underlag HB'!A1428,'5. Registrere Transaksjoner'!$B$8:$B$1006,0))</f>
        <v>0</v>
      </c>
      <c r="H1428" s="309" t="str">
        <f t="shared" si="22"/>
        <v/>
      </c>
      <c r="I1428" s="310">
        <f>INDEX('5. Registrere Transaksjoner'!$H$8:$H$1006,MATCH('Underlag HB'!A1428,'5. Registrere Transaksjoner'!$B$8:$B$1006,0))</f>
        <v>0</v>
      </c>
      <c r="J1428" s="72"/>
      <c r="K1428" s="72"/>
    </row>
    <row r="1429" spans="1:11" x14ac:dyDescent="0.25">
      <c r="A1429" s="116">
        <f>'5. Registrere Transaksjoner'!B436</f>
        <v>429</v>
      </c>
      <c r="B1429" s="72">
        <f>INDEX('5. Registrere Transaksjoner'!$K$8:$K$1006,MATCH('Underlag HB'!A1429,'5. Registrere Transaksjoner'!$B$8:$B$1006))</f>
        <v>0</v>
      </c>
      <c r="C1429" s="72">
        <f>INDEX('5. Registrere Transaksjoner'!$R$8:$R$1006,MATCH('Underlag HB'!A1429,'5. Registrere Transaksjoner'!$B$8:$B$1006))</f>
        <v>0</v>
      </c>
      <c r="D1429" s="307">
        <f>INDEX('5. Registrere Transaksjoner'!$D$8:$D$1006,MATCH('Underlag HB'!A1429,'5. Registrere Transaksjoner'!$B$8:$B$1006))</f>
        <v>0</v>
      </c>
      <c r="E1429" s="72" t="str">
        <f>IFERROR(INDEX(Kontoplan!$E$6:$E$1048576,MATCH(B1429,Kontoplan!$D$6:$D$125,0)),"")</f>
        <v/>
      </c>
      <c r="F1429" s="308">
        <f>INDEX('5. Registrere Transaksjoner'!$E$8:$E$1006,MATCH('Underlag HB'!A1429,'5. Registrere Transaksjoner'!$B$8:$B$1006,0))</f>
        <v>0</v>
      </c>
      <c r="G1429" s="72">
        <f>INDEX('5. Registrere Transaksjoner'!$F$8:$F$1006,MATCH('Underlag HB'!A1429,'5. Registrere Transaksjoner'!$B$8:$B$1006,0))</f>
        <v>0</v>
      </c>
      <c r="H1429" s="309" t="str">
        <f t="shared" si="22"/>
        <v/>
      </c>
      <c r="I1429" s="310">
        <f>INDEX('5. Registrere Transaksjoner'!$H$8:$H$1006,MATCH('Underlag HB'!A1429,'5. Registrere Transaksjoner'!$B$8:$B$1006,0))</f>
        <v>0</v>
      </c>
      <c r="J1429" s="72"/>
      <c r="K1429" s="72"/>
    </row>
    <row r="1430" spans="1:11" x14ac:dyDescent="0.25">
      <c r="A1430" s="116">
        <f>'5. Registrere Transaksjoner'!B437</f>
        <v>430</v>
      </c>
      <c r="B1430" s="72">
        <f>INDEX('5. Registrere Transaksjoner'!$K$8:$K$1006,MATCH('Underlag HB'!A1430,'5. Registrere Transaksjoner'!$B$8:$B$1006))</f>
        <v>0</v>
      </c>
      <c r="C1430" s="72">
        <f>INDEX('5. Registrere Transaksjoner'!$R$8:$R$1006,MATCH('Underlag HB'!A1430,'5. Registrere Transaksjoner'!$B$8:$B$1006))</f>
        <v>0</v>
      </c>
      <c r="D1430" s="307">
        <f>INDEX('5. Registrere Transaksjoner'!$D$8:$D$1006,MATCH('Underlag HB'!A1430,'5. Registrere Transaksjoner'!$B$8:$B$1006))</f>
        <v>0</v>
      </c>
      <c r="E1430" s="72" t="str">
        <f>IFERROR(INDEX(Kontoplan!$E$6:$E$1048576,MATCH(B1430,Kontoplan!$D$6:$D$125,0)),"")</f>
        <v/>
      </c>
      <c r="F1430" s="308">
        <f>INDEX('5. Registrere Transaksjoner'!$E$8:$E$1006,MATCH('Underlag HB'!A1430,'5. Registrere Transaksjoner'!$B$8:$B$1006,0))</f>
        <v>0</v>
      </c>
      <c r="G1430" s="72">
        <f>INDEX('5. Registrere Transaksjoner'!$F$8:$F$1006,MATCH('Underlag HB'!A1430,'5. Registrere Transaksjoner'!$B$8:$B$1006,0))</f>
        <v>0</v>
      </c>
      <c r="H1430" s="309" t="str">
        <f t="shared" si="22"/>
        <v/>
      </c>
      <c r="I1430" s="310">
        <f>INDEX('5. Registrere Transaksjoner'!$H$8:$H$1006,MATCH('Underlag HB'!A1430,'5. Registrere Transaksjoner'!$B$8:$B$1006,0))</f>
        <v>0</v>
      </c>
      <c r="J1430" s="72"/>
      <c r="K1430" s="72"/>
    </row>
    <row r="1431" spans="1:11" x14ac:dyDescent="0.25">
      <c r="A1431" s="116">
        <f>'5. Registrere Transaksjoner'!B438</f>
        <v>431</v>
      </c>
      <c r="B1431" s="72">
        <f>INDEX('5. Registrere Transaksjoner'!$K$8:$K$1006,MATCH('Underlag HB'!A1431,'5. Registrere Transaksjoner'!$B$8:$B$1006))</f>
        <v>0</v>
      </c>
      <c r="C1431" s="72">
        <f>INDEX('5. Registrere Transaksjoner'!$R$8:$R$1006,MATCH('Underlag HB'!A1431,'5. Registrere Transaksjoner'!$B$8:$B$1006))</f>
        <v>0</v>
      </c>
      <c r="D1431" s="307">
        <f>INDEX('5. Registrere Transaksjoner'!$D$8:$D$1006,MATCH('Underlag HB'!A1431,'5. Registrere Transaksjoner'!$B$8:$B$1006))</f>
        <v>0</v>
      </c>
      <c r="E1431" s="72" t="str">
        <f>IFERROR(INDEX(Kontoplan!$E$6:$E$1048576,MATCH(B1431,Kontoplan!$D$6:$D$125,0)),"")</f>
        <v/>
      </c>
      <c r="F1431" s="308">
        <f>INDEX('5. Registrere Transaksjoner'!$E$8:$E$1006,MATCH('Underlag HB'!A1431,'5. Registrere Transaksjoner'!$B$8:$B$1006,0))</f>
        <v>0</v>
      </c>
      <c r="G1431" s="72">
        <f>INDEX('5. Registrere Transaksjoner'!$F$8:$F$1006,MATCH('Underlag HB'!A1431,'5. Registrere Transaksjoner'!$B$8:$B$1006,0))</f>
        <v>0</v>
      </c>
      <c r="H1431" s="309" t="str">
        <f t="shared" si="22"/>
        <v/>
      </c>
      <c r="I1431" s="310">
        <f>INDEX('5. Registrere Transaksjoner'!$H$8:$H$1006,MATCH('Underlag HB'!A1431,'5. Registrere Transaksjoner'!$B$8:$B$1006,0))</f>
        <v>0</v>
      </c>
      <c r="J1431" s="72"/>
      <c r="K1431" s="72"/>
    </row>
    <row r="1432" spans="1:11" x14ac:dyDescent="0.25">
      <c r="A1432" s="116">
        <f>'5. Registrere Transaksjoner'!B439</f>
        <v>432</v>
      </c>
      <c r="B1432" s="72">
        <f>INDEX('5. Registrere Transaksjoner'!$K$8:$K$1006,MATCH('Underlag HB'!A1432,'5. Registrere Transaksjoner'!$B$8:$B$1006))</f>
        <v>0</v>
      </c>
      <c r="C1432" s="72">
        <f>INDEX('5. Registrere Transaksjoner'!$R$8:$R$1006,MATCH('Underlag HB'!A1432,'5. Registrere Transaksjoner'!$B$8:$B$1006))</f>
        <v>0</v>
      </c>
      <c r="D1432" s="307">
        <f>INDEX('5. Registrere Transaksjoner'!$D$8:$D$1006,MATCH('Underlag HB'!A1432,'5. Registrere Transaksjoner'!$B$8:$B$1006))</f>
        <v>0</v>
      </c>
      <c r="E1432" s="72" t="str">
        <f>IFERROR(INDEX(Kontoplan!$E$6:$E$1048576,MATCH(B1432,Kontoplan!$D$6:$D$125,0)),"")</f>
        <v/>
      </c>
      <c r="F1432" s="308">
        <f>INDEX('5. Registrere Transaksjoner'!$E$8:$E$1006,MATCH('Underlag HB'!A1432,'5. Registrere Transaksjoner'!$B$8:$B$1006,0))</f>
        <v>0</v>
      </c>
      <c r="G1432" s="72">
        <f>INDEX('5. Registrere Transaksjoner'!$F$8:$F$1006,MATCH('Underlag HB'!A1432,'5. Registrere Transaksjoner'!$B$8:$B$1006,0))</f>
        <v>0</v>
      </c>
      <c r="H1432" s="309" t="str">
        <f t="shared" si="22"/>
        <v/>
      </c>
      <c r="I1432" s="310">
        <f>INDEX('5. Registrere Transaksjoner'!$H$8:$H$1006,MATCH('Underlag HB'!A1432,'5. Registrere Transaksjoner'!$B$8:$B$1006,0))</f>
        <v>0</v>
      </c>
      <c r="J1432" s="72"/>
      <c r="K1432" s="72"/>
    </row>
    <row r="1433" spans="1:11" x14ac:dyDescent="0.25">
      <c r="A1433" s="116">
        <f>'5. Registrere Transaksjoner'!B440</f>
        <v>433</v>
      </c>
      <c r="B1433" s="72">
        <f>INDEX('5. Registrere Transaksjoner'!$K$8:$K$1006,MATCH('Underlag HB'!A1433,'5. Registrere Transaksjoner'!$B$8:$B$1006))</f>
        <v>0</v>
      </c>
      <c r="C1433" s="72">
        <f>INDEX('5. Registrere Transaksjoner'!$R$8:$R$1006,MATCH('Underlag HB'!A1433,'5. Registrere Transaksjoner'!$B$8:$B$1006))</f>
        <v>0</v>
      </c>
      <c r="D1433" s="307">
        <f>INDEX('5. Registrere Transaksjoner'!$D$8:$D$1006,MATCH('Underlag HB'!A1433,'5. Registrere Transaksjoner'!$B$8:$B$1006))</f>
        <v>0</v>
      </c>
      <c r="E1433" s="72" t="str">
        <f>IFERROR(INDEX(Kontoplan!$E$6:$E$1048576,MATCH(B1433,Kontoplan!$D$6:$D$125,0)),"")</f>
        <v/>
      </c>
      <c r="F1433" s="308">
        <f>INDEX('5. Registrere Transaksjoner'!$E$8:$E$1006,MATCH('Underlag HB'!A1433,'5. Registrere Transaksjoner'!$B$8:$B$1006,0))</f>
        <v>0</v>
      </c>
      <c r="G1433" s="72">
        <f>INDEX('5. Registrere Transaksjoner'!$F$8:$F$1006,MATCH('Underlag HB'!A1433,'5. Registrere Transaksjoner'!$B$8:$B$1006,0))</f>
        <v>0</v>
      </c>
      <c r="H1433" s="309" t="str">
        <f t="shared" si="22"/>
        <v/>
      </c>
      <c r="I1433" s="310">
        <f>INDEX('5. Registrere Transaksjoner'!$H$8:$H$1006,MATCH('Underlag HB'!A1433,'5. Registrere Transaksjoner'!$B$8:$B$1006,0))</f>
        <v>0</v>
      </c>
      <c r="J1433" s="72"/>
      <c r="K1433" s="72"/>
    </row>
    <row r="1434" spans="1:11" x14ac:dyDescent="0.25">
      <c r="A1434" s="116">
        <f>'5. Registrere Transaksjoner'!B441</f>
        <v>434</v>
      </c>
      <c r="B1434" s="72">
        <f>INDEX('5. Registrere Transaksjoner'!$K$8:$K$1006,MATCH('Underlag HB'!A1434,'5. Registrere Transaksjoner'!$B$8:$B$1006))</f>
        <v>0</v>
      </c>
      <c r="C1434" s="72">
        <f>INDEX('5. Registrere Transaksjoner'!$R$8:$R$1006,MATCH('Underlag HB'!A1434,'5. Registrere Transaksjoner'!$B$8:$B$1006))</f>
        <v>0</v>
      </c>
      <c r="D1434" s="307">
        <f>INDEX('5. Registrere Transaksjoner'!$D$8:$D$1006,MATCH('Underlag HB'!A1434,'5. Registrere Transaksjoner'!$B$8:$B$1006))</f>
        <v>0</v>
      </c>
      <c r="E1434" s="72" t="str">
        <f>IFERROR(INDEX(Kontoplan!$E$6:$E$1048576,MATCH(B1434,Kontoplan!$D$6:$D$125,0)),"")</f>
        <v/>
      </c>
      <c r="F1434" s="308">
        <f>INDEX('5. Registrere Transaksjoner'!$E$8:$E$1006,MATCH('Underlag HB'!A1434,'5. Registrere Transaksjoner'!$B$8:$B$1006,0))</f>
        <v>0</v>
      </c>
      <c r="G1434" s="72">
        <f>INDEX('5. Registrere Transaksjoner'!$F$8:$F$1006,MATCH('Underlag HB'!A1434,'5. Registrere Transaksjoner'!$B$8:$B$1006,0))</f>
        <v>0</v>
      </c>
      <c r="H1434" s="309" t="str">
        <f t="shared" si="22"/>
        <v/>
      </c>
      <c r="I1434" s="310">
        <f>INDEX('5. Registrere Transaksjoner'!$H$8:$H$1006,MATCH('Underlag HB'!A1434,'5. Registrere Transaksjoner'!$B$8:$B$1006,0))</f>
        <v>0</v>
      </c>
      <c r="J1434" s="72"/>
      <c r="K1434" s="72"/>
    </row>
    <row r="1435" spans="1:11" x14ac:dyDescent="0.25">
      <c r="A1435" s="116">
        <f>'5. Registrere Transaksjoner'!B442</f>
        <v>435</v>
      </c>
      <c r="B1435" s="72">
        <f>INDEX('5. Registrere Transaksjoner'!$K$8:$K$1006,MATCH('Underlag HB'!A1435,'5. Registrere Transaksjoner'!$B$8:$B$1006))</f>
        <v>0</v>
      </c>
      <c r="C1435" s="72">
        <f>INDEX('5. Registrere Transaksjoner'!$R$8:$R$1006,MATCH('Underlag HB'!A1435,'5. Registrere Transaksjoner'!$B$8:$B$1006))</f>
        <v>0</v>
      </c>
      <c r="D1435" s="307">
        <f>INDEX('5. Registrere Transaksjoner'!$D$8:$D$1006,MATCH('Underlag HB'!A1435,'5. Registrere Transaksjoner'!$B$8:$B$1006))</f>
        <v>0</v>
      </c>
      <c r="E1435" s="72" t="str">
        <f>IFERROR(INDEX(Kontoplan!$E$6:$E$1048576,MATCH(B1435,Kontoplan!$D$6:$D$125,0)),"")</f>
        <v/>
      </c>
      <c r="F1435" s="308">
        <f>INDEX('5. Registrere Transaksjoner'!$E$8:$E$1006,MATCH('Underlag HB'!A1435,'5. Registrere Transaksjoner'!$B$8:$B$1006,0))</f>
        <v>0</v>
      </c>
      <c r="G1435" s="72">
        <f>INDEX('5. Registrere Transaksjoner'!$F$8:$F$1006,MATCH('Underlag HB'!A1435,'5. Registrere Transaksjoner'!$B$8:$B$1006,0))</f>
        <v>0</v>
      </c>
      <c r="H1435" s="309" t="str">
        <f t="shared" si="22"/>
        <v/>
      </c>
      <c r="I1435" s="310">
        <f>INDEX('5. Registrere Transaksjoner'!$H$8:$H$1006,MATCH('Underlag HB'!A1435,'5. Registrere Transaksjoner'!$B$8:$B$1006,0))</f>
        <v>0</v>
      </c>
      <c r="J1435" s="72"/>
      <c r="K1435" s="72"/>
    </row>
    <row r="1436" spans="1:11" x14ac:dyDescent="0.25">
      <c r="A1436" s="116">
        <f>'5. Registrere Transaksjoner'!B443</f>
        <v>436</v>
      </c>
      <c r="B1436" s="72">
        <f>INDEX('5. Registrere Transaksjoner'!$K$8:$K$1006,MATCH('Underlag HB'!A1436,'5. Registrere Transaksjoner'!$B$8:$B$1006))</f>
        <v>0</v>
      </c>
      <c r="C1436" s="72">
        <f>INDEX('5. Registrere Transaksjoner'!$R$8:$R$1006,MATCH('Underlag HB'!A1436,'5. Registrere Transaksjoner'!$B$8:$B$1006))</f>
        <v>0</v>
      </c>
      <c r="D1436" s="307">
        <f>INDEX('5. Registrere Transaksjoner'!$D$8:$D$1006,MATCH('Underlag HB'!A1436,'5. Registrere Transaksjoner'!$B$8:$B$1006))</f>
        <v>0</v>
      </c>
      <c r="E1436" s="72" t="str">
        <f>IFERROR(INDEX(Kontoplan!$E$6:$E$1048576,MATCH(B1436,Kontoplan!$D$6:$D$125,0)),"")</f>
        <v/>
      </c>
      <c r="F1436" s="308">
        <f>INDEX('5. Registrere Transaksjoner'!$E$8:$E$1006,MATCH('Underlag HB'!A1436,'5. Registrere Transaksjoner'!$B$8:$B$1006,0))</f>
        <v>0</v>
      </c>
      <c r="G1436" s="72">
        <f>INDEX('5. Registrere Transaksjoner'!$F$8:$F$1006,MATCH('Underlag HB'!A1436,'5. Registrere Transaksjoner'!$B$8:$B$1006,0))</f>
        <v>0</v>
      </c>
      <c r="H1436" s="309" t="str">
        <f t="shared" si="22"/>
        <v/>
      </c>
      <c r="I1436" s="310">
        <f>INDEX('5. Registrere Transaksjoner'!$H$8:$H$1006,MATCH('Underlag HB'!A1436,'5. Registrere Transaksjoner'!$B$8:$B$1006,0))</f>
        <v>0</v>
      </c>
      <c r="J1436" s="72"/>
      <c r="K1436" s="72"/>
    </row>
    <row r="1437" spans="1:11" x14ac:dyDescent="0.25">
      <c r="A1437" s="116">
        <f>'5. Registrere Transaksjoner'!B444</f>
        <v>437</v>
      </c>
      <c r="B1437" s="72">
        <f>INDEX('5. Registrere Transaksjoner'!$K$8:$K$1006,MATCH('Underlag HB'!A1437,'5. Registrere Transaksjoner'!$B$8:$B$1006))</f>
        <v>0</v>
      </c>
      <c r="C1437" s="72">
        <f>INDEX('5. Registrere Transaksjoner'!$R$8:$R$1006,MATCH('Underlag HB'!A1437,'5. Registrere Transaksjoner'!$B$8:$B$1006))</f>
        <v>0</v>
      </c>
      <c r="D1437" s="307">
        <f>INDEX('5. Registrere Transaksjoner'!$D$8:$D$1006,MATCH('Underlag HB'!A1437,'5. Registrere Transaksjoner'!$B$8:$B$1006))</f>
        <v>0</v>
      </c>
      <c r="E1437" s="72" t="str">
        <f>IFERROR(INDEX(Kontoplan!$E$6:$E$1048576,MATCH(B1437,Kontoplan!$D$6:$D$125,0)),"")</f>
        <v/>
      </c>
      <c r="F1437" s="308">
        <f>INDEX('5. Registrere Transaksjoner'!$E$8:$E$1006,MATCH('Underlag HB'!A1437,'5. Registrere Transaksjoner'!$B$8:$B$1006,0))</f>
        <v>0</v>
      </c>
      <c r="G1437" s="72">
        <f>INDEX('5. Registrere Transaksjoner'!$F$8:$F$1006,MATCH('Underlag HB'!A1437,'5. Registrere Transaksjoner'!$B$8:$B$1006,0))</f>
        <v>0</v>
      </c>
      <c r="H1437" s="309" t="str">
        <f t="shared" si="22"/>
        <v/>
      </c>
      <c r="I1437" s="310">
        <f>INDEX('5. Registrere Transaksjoner'!$H$8:$H$1006,MATCH('Underlag HB'!A1437,'5. Registrere Transaksjoner'!$B$8:$B$1006,0))</f>
        <v>0</v>
      </c>
      <c r="J1437" s="72"/>
      <c r="K1437" s="72"/>
    </row>
    <row r="1438" spans="1:11" x14ac:dyDescent="0.25">
      <c r="A1438" s="116">
        <f>'5. Registrere Transaksjoner'!B445</f>
        <v>438</v>
      </c>
      <c r="B1438" s="72">
        <f>INDEX('5. Registrere Transaksjoner'!$K$8:$K$1006,MATCH('Underlag HB'!A1438,'5. Registrere Transaksjoner'!$B$8:$B$1006))</f>
        <v>0</v>
      </c>
      <c r="C1438" s="72">
        <f>INDEX('5. Registrere Transaksjoner'!$R$8:$R$1006,MATCH('Underlag HB'!A1438,'5. Registrere Transaksjoner'!$B$8:$B$1006))</f>
        <v>0</v>
      </c>
      <c r="D1438" s="307">
        <f>INDEX('5. Registrere Transaksjoner'!$D$8:$D$1006,MATCH('Underlag HB'!A1438,'5. Registrere Transaksjoner'!$B$8:$B$1006))</f>
        <v>0</v>
      </c>
      <c r="E1438" s="72" t="str">
        <f>IFERROR(INDEX(Kontoplan!$E$6:$E$1048576,MATCH(B1438,Kontoplan!$D$6:$D$125,0)),"")</f>
        <v/>
      </c>
      <c r="F1438" s="308">
        <f>INDEX('5. Registrere Transaksjoner'!$E$8:$E$1006,MATCH('Underlag HB'!A1438,'5. Registrere Transaksjoner'!$B$8:$B$1006,0))</f>
        <v>0</v>
      </c>
      <c r="G1438" s="72">
        <f>INDEX('5. Registrere Transaksjoner'!$F$8:$F$1006,MATCH('Underlag HB'!A1438,'5. Registrere Transaksjoner'!$B$8:$B$1006,0))</f>
        <v>0</v>
      </c>
      <c r="H1438" s="309" t="str">
        <f t="shared" si="22"/>
        <v/>
      </c>
      <c r="I1438" s="310">
        <f>INDEX('5. Registrere Transaksjoner'!$H$8:$H$1006,MATCH('Underlag HB'!A1438,'5. Registrere Transaksjoner'!$B$8:$B$1006,0))</f>
        <v>0</v>
      </c>
      <c r="J1438" s="72"/>
      <c r="K1438" s="72"/>
    </row>
    <row r="1439" spans="1:11" x14ac:dyDescent="0.25">
      <c r="A1439" s="116">
        <f>'5. Registrere Transaksjoner'!B446</f>
        <v>439</v>
      </c>
      <c r="B1439" s="72">
        <f>INDEX('5. Registrere Transaksjoner'!$K$8:$K$1006,MATCH('Underlag HB'!A1439,'5. Registrere Transaksjoner'!$B$8:$B$1006))</f>
        <v>0</v>
      </c>
      <c r="C1439" s="72">
        <f>INDEX('5. Registrere Transaksjoner'!$R$8:$R$1006,MATCH('Underlag HB'!A1439,'5. Registrere Transaksjoner'!$B$8:$B$1006))</f>
        <v>0</v>
      </c>
      <c r="D1439" s="307">
        <f>INDEX('5. Registrere Transaksjoner'!$D$8:$D$1006,MATCH('Underlag HB'!A1439,'5. Registrere Transaksjoner'!$B$8:$B$1006))</f>
        <v>0</v>
      </c>
      <c r="E1439" s="72" t="str">
        <f>IFERROR(INDEX(Kontoplan!$E$6:$E$1048576,MATCH(B1439,Kontoplan!$D$6:$D$125,0)),"")</f>
        <v/>
      </c>
      <c r="F1439" s="308">
        <f>INDEX('5. Registrere Transaksjoner'!$E$8:$E$1006,MATCH('Underlag HB'!A1439,'5. Registrere Transaksjoner'!$B$8:$B$1006,0))</f>
        <v>0</v>
      </c>
      <c r="G1439" s="72">
        <f>INDEX('5. Registrere Transaksjoner'!$F$8:$F$1006,MATCH('Underlag HB'!A1439,'5. Registrere Transaksjoner'!$B$8:$B$1006,0))</f>
        <v>0</v>
      </c>
      <c r="H1439" s="309" t="str">
        <f t="shared" si="22"/>
        <v/>
      </c>
      <c r="I1439" s="310">
        <f>INDEX('5. Registrere Transaksjoner'!$H$8:$H$1006,MATCH('Underlag HB'!A1439,'5. Registrere Transaksjoner'!$B$8:$B$1006,0))</f>
        <v>0</v>
      </c>
      <c r="J1439" s="72"/>
      <c r="K1439" s="72"/>
    </row>
    <row r="1440" spans="1:11" x14ac:dyDescent="0.25">
      <c r="A1440" s="116">
        <f>'5. Registrere Transaksjoner'!B447</f>
        <v>440</v>
      </c>
      <c r="B1440" s="72">
        <f>INDEX('5. Registrere Transaksjoner'!$K$8:$K$1006,MATCH('Underlag HB'!A1440,'5. Registrere Transaksjoner'!$B$8:$B$1006))</f>
        <v>0</v>
      </c>
      <c r="C1440" s="72">
        <f>INDEX('5. Registrere Transaksjoner'!$R$8:$R$1006,MATCH('Underlag HB'!A1440,'5. Registrere Transaksjoner'!$B$8:$B$1006))</f>
        <v>0</v>
      </c>
      <c r="D1440" s="307">
        <f>INDEX('5. Registrere Transaksjoner'!$D$8:$D$1006,MATCH('Underlag HB'!A1440,'5. Registrere Transaksjoner'!$B$8:$B$1006))</f>
        <v>0</v>
      </c>
      <c r="E1440" s="72" t="str">
        <f>IFERROR(INDEX(Kontoplan!$E$6:$E$1048576,MATCH(B1440,Kontoplan!$D$6:$D$125,0)),"")</f>
        <v/>
      </c>
      <c r="F1440" s="308">
        <f>INDEX('5. Registrere Transaksjoner'!$E$8:$E$1006,MATCH('Underlag HB'!A1440,'5. Registrere Transaksjoner'!$B$8:$B$1006,0))</f>
        <v>0</v>
      </c>
      <c r="G1440" s="72">
        <f>INDEX('5. Registrere Transaksjoner'!$F$8:$F$1006,MATCH('Underlag HB'!A1440,'5. Registrere Transaksjoner'!$B$8:$B$1006,0))</f>
        <v>0</v>
      </c>
      <c r="H1440" s="309" t="str">
        <f t="shared" si="22"/>
        <v/>
      </c>
      <c r="I1440" s="310">
        <f>INDEX('5. Registrere Transaksjoner'!$H$8:$H$1006,MATCH('Underlag HB'!A1440,'5. Registrere Transaksjoner'!$B$8:$B$1006,0))</f>
        <v>0</v>
      </c>
      <c r="J1440" s="72"/>
      <c r="K1440" s="72"/>
    </row>
    <row r="1441" spans="1:11" x14ac:dyDescent="0.25">
      <c r="A1441" s="116">
        <f>'5. Registrere Transaksjoner'!B448</f>
        <v>441</v>
      </c>
      <c r="B1441" s="72">
        <f>INDEX('5. Registrere Transaksjoner'!$K$8:$K$1006,MATCH('Underlag HB'!A1441,'5. Registrere Transaksjoner'!$B$8:$B$1006))</f>
        <v>0</v>
      </c>
      <c r="C1441" s="72">
        <f>INDEX('5. Registrere Transaksjoner'!$R$8:$R$1006,MATCH('Underlag HB'!A1441,'5. Registrere Transaksjoner'!$B$8:$B$1006))</f>
        <v>0</v>
      </c>
      <c r="D1441" s="307">
        <f>INDEX('5. Registrere Transaksjoner'!$D$8:$D$1006,MATCH('Underlag HB'!A1441,'5. Registrere Transaksjoner'!$B$8:$B$1006))</f>
        <v>0</v>
      </c>
      <c r="E1441" s="72" t="str">
        <f>IFERROR(INDEX(Kontoplan!$E$6:$E$1048576,MATCH(B1441,Kontoplan!$D$6:$D$125,0)),"")</f>
        <v/>
      </c>
      <c r="F1441" s="308">
        <f>INDEX('5. Registrere Transaksjoner'!$E$8:$E$1006,MATCH('Underlag HB'!A1441,'5. Registrere Transaksjoner'!$B$8:$B$1006,0))</f>
        <v>0</v>
      </c>
      <c r="G1441" s="72">
        <f>INDEX('5. Registrere Transaksjoner'!$F$8:$F$1006,MATCH('Underlag HB'!A1441,'5. Registrere Transaksjoner'!$B$8:$B$1006,0))</f>
        <v>0</v>
      </c>
      <c r="H1441" s="309" t="str">
        <f t="shared" si="22"/>
        <v/>
      </c>
      <c r="I1441" s="310">
        <f>INDEX('5. Registrere Transaksjoner'!$H$8:$H$1006,MATCH('Underlag HB'!A1441,'5. Registrere Transaksjoner'!$B$8:$B$1006,0))</f>
        <v>0</v>
      </c>
      <c r="J1441" s="72"/>
      <c r="K1441" s="72"/>
    </row>
    <row r="1442" spans="1:11" x14ac:dyDescent="0.25">
      <c r="A1442" s="116">
        <f>'5. Registrere Transaksjoner'!B449</f>
        <v>442</v>
      </c>
      <c r="B1442" s="72">
        <f>INDEX('5. Registrere Transaksjoner'!$K$8:$K$1006,MATCH('Underlag HB'!A1442,'5. Registrere Transaksjoner'!$B$8:$B$1006))</f>
        <v>0</v>
      </c>
      <c r="C1442" s="72">
        <f>INDEX('5. Registrere Transaksjoner'!$R$8:$R$1006,MATCH('Underlag HB'!A1442,'5. Registrere Transaksjoner'!$B$8:$B$1006))</f>
        <v>0</v>
      </c>
      <c r="D1442" s="307">
        <f>INDEX('5. Registrere Transaksjoner'!$D$8:$D$1006,MATCH('Underlag HB'!A1442,'5. Registrere Transaksjoner'!$B$8:$B$1006))</f>
        <v>0</v>
      </c>
      <c r="E1442" s="72" t="str">
        <f>IFERROR(INDEX(Kontoplan!$E$6:$E$1048576,MATCH(B1442,Kontoplan!$D$6:$D$125,0)),"")</f>
        <v/>
      </c>
      <c r="F1442" s="308">
        <f>INDEX('5. Registrere Transaksjoner'!$E$8:$E$1006,MATCH('Underlag HB'!A1442,'5. Registrere Transaksjoner'!$B$8:$B$1006,0))</f>
        <v>0</v>
      </c>
      <c r="G1442" s="72">
        <f>INDEX('5. Registrere Transaksjoner'!$F$8:$F$1006,MATCH('Underlag HB'!A1442,'5. Registrere Transaksjoner'!$B$8:$B$1006,0))</f>
        <v>0</v>
      </c>
      <c r="H1442" s="309" t="str">
        <f t="shared" si="22"/>
        <v/>
      </c>
      <c r="I1442" s="310">
        <f>INDEX('5. Registrere Transaksjoner'!$H$8:$H$1006,MATCH('Underlag HB'!A1442,'5. Registrere Transaksjoner'!$B$8:$B$1006,0))</f>
        <v>0</v>
      </c>
      <c r="J1442" s="72"/>
      <c r="K1442" s="72"/>
    </row>
    <row r="1443" spans="1:11" x14ac:dyDescent="0.25">
      <c r="A1443" s="116">
        <f>'5. Registrere Transaksjoner'!B450</f>
        <v>443</v>
      </c>
      <c r="B1443" s="72">
        <f>INDEX('5. Registrere Transaksjoner'!$K$8:$K$1006,MATCH('Underlag HB'!A1443,'5. Registrere Transaksjoner'!$B$8:$B$1006))</f>
        <v>0</v>
      </c>
      <c r="C1443" s="72">
        <f>INDEX('5. Registrere Transaksjoner'!$R$8:$R$1006,MATCH('Underlag HB'!A1443,'5. Registrere Transaksjoner'!$B$8:$B$1006))</f>
        <v>0</v>
      </c>
      <c r="D1443" s="307">
        <f>INDEX('5. Registrere Transaksjoner'!$D$8:$D$1006,MATCH('Underlag HB'!A1443,'5. Registrere Transaksjoner'!$B$8:$B$1006))</f>
        <v>0</v>
      </c>
      <c r="E1443" s="72" t="str">
        <f>IFERROR(INDEX(Kontoplan!$E$6:$E$1048576,MATCH(B1443,Kontoplan!$D$6:$D$125,0)),"")</f>
        <v/>
      </c>
      <c r="F1443" s="308">
        <f>INDEX('5. Registrere Transaksjoner'!$E$8:$E$1006,MATCH('Underlag HB'!A1443,'5. Registrere Transaksjoner'!$B$8:$B$1006,0))</f>
        <v>0</v>
      </c>
      <c r="G1443" s="72">
        <f>INDEX('5. Registrere Transaksjoner'!$F$8:$F$1006,MATCH('Underlag HB'!A1443,'5. Registrere Transaksjoner'!$B$8:$B$1006,0))</f>
        <v>0</v>
      </c>
      <c r="H1443" s="309" t="str">
        <f t="shared" si="22"/>
        <v/>
      </c>
      <c r="I1443" s="310">
        <f>INDEX('5. Registrere Transaksjoner'!$H$8:$H$1006,MATCH('Underlag HB'!A1443,'5. Registrere Transaksjoner'!$B$8:$B$1006,0))</f>
        <v>0</v>
      </c>
      <c r="J1443" s="72"/>
      <c r="K1443" s="72"/>
    </row>
    <row r="1444" spans="1:11" x14ac:dyDescent="0.25">
      <c r="A1444" s="116">
        <f>'5. Registrere Transaksjoner'!B451</f>
        <v>444</v>
      </c>
      <c r="B1444" s="72">
        <f>INDEX('5. Registrere Transaksjoner'!$K$8:$K$1006,MATCH('Underlag HB'!A1444,'5. Registrere Transaksjoner'!$B$8:$B$1006))</f>
        <v>0</v>
      </c>
      <c r="C1444" s="72">
        <f>INDEX('5. Registrere Transaksjoner'!$R$8:$R$1006,MATCH('Underlag HB'!A1444,'5. Registrere Transaksjoner'!$B$8:$B$1006))</f>
        <v>0</v>
      </c>
      <c r="D1444" s="307">
        <f>INDEX('5. Registrere Transaksjoner'!$D$8:$D$1006,MATCH('Underlag HB'!A1444,'5. Registrere Transaksjoner'!$B$8:$B$1006))</f>
        <v>0</v>
      </c>
      <c r="E1444" s="72" t="str">
        <f>IFERROR(INDEX(Kontoplan!$E$6:$E$1048576,MATCH(B1444,Kontoplan!$D$6:$D$125,0)),"")</f>
        <v/>
      </c>
      <c r="F1444" s="308">
        <f>INDEX('5. Registrere Transaksjoner'!$E$8:$E$1006,MATCH('Underlag HB'!A1444,'5. Registrere Transaksjoner'!$B$8:$B$1006,0))</f>
        <v>0</v>
      </c>
      <c r="G1444" s="72">
        <f>INDEX('5. Registrere Transaksjoner'!$F$8:$F$1006,MATCH('Underlag HB'!A1444,'5. Registrere Transaksjoner'!$B$8:$B$1006,0))</f>
        <v>0</v>
      </c>
      <c r="H1444" s="309" t="str">
        <f t="shared" si="22"/>
        <v/>
      </c>
      <c r="I1444" s="310">
        <f>INDEX('5. Registrere Transaksjoner'!$H$8:$H$1006,MATCH('Underlag HB'!A1444,'5. Registrere Transaksjoner'!$B$8:$B$1006,0))</f>
        <v>0</v>
      </c>
      <c r="J1444" s="72"/>
      <c r="K1444" s="72"/>
    </row>
    <row r="1445" spans="1:11" x14ac:dyDescent="0.25">
      <c r="A1445" s="116">
        <f>'5. Registrere Transaksjoner'!B452</f>
        <v>445</v>
      </c>
      <c r="B1445" s="72">
        <f>INDEX('5. Registrere Transaksjoner'!$K$8:$K$1006,MATCH('Underlag HB'!A1445,'5. Registrere Transaksjoner'!$B$8:$B$1006))</f>
        <v>0</v>
      </c>
      <c r="C1445" s="72">
        <f>INDEX('5. Registrere Transaksjoner'!$R$8:$R$1006,MATCH('Underlag HB'!A1445,'5. Registrere Transaksjoner'!$B$8:$B$1006))</f>
        <v>0</v>
      </c>
      <c r="D1445" s="307">
        <f>INDEX('5. Registrere Transaksjoner'!$D$8:$D$1006,MATCH('Underlag HB'!A1445,'5. Registrere Transaksjoner'!$B$8:$B$1006))</f>
        <v>0</v>
      </c>
      <c r="E1445" s="72" t="str">
        <f>IFERROR(INDEX(Kontoplan!$E$6:$E$1048576,MATCH(B1445,Kontoplan!$D$6:$D$125,0)),"")</f>
        <v/>
      </c>
      <c r="F1445" s="308">
        <f>INDEX('5. Registrere Transaksjoner'!$E$8:$E$1006,MATCH('Underlag HB'!A1445,'5. Registrere Transaksjoner'!$B$8:$B$1006,0))</f>
        <v>0</v>
      </c>
      <c r="G1445" s="72">
        <f>INDEX('5. Registrere Transaksjoner'!$F$8:$F$1006,MATCH('Underlag HB'!A1445,'5. Registrere Transaksjoner'!$B$8:$B$1006,0))</f>
        <v>0</v>
      </c>
      <c r="H1445" s="309" t="str">
        <f t="shared" si="22"/>
        <v/>
      </c>
      <c r="I1445" s="310">
        <f>INDEX('5. Registrere Transaksjoner'!$H$8:$H$1006,MATCH('Underlag HB'!A1445,'5. Registrere Transaksjoner'!$B$8:$B$1006,0))</f>
        <v>0</v>
      </c>
      <c r="J1445" s="72"/>
      <c r="K1445" s="72"/>
    </row>
    <row r="1446" spans="1:11" x14ac:dyDescent="0.25">
      <c r="A1446" s="116">
        <f>'5. Registrere Transaksjoner'!B453</f>
        <v>446</v>
      </c>
      <c r="B1446" s="72">
        <f>INDEX('5. Registrere Transaksjoner'!$K$8:$K$1006,MATCH('Underlag HB'!A1446,'5. Registrere Transaksjoner'!$B$8:$B$1006))</f>
        <v>0</v>
      </c>
      <c r="C1446" s="72">
        <f>INDEX('5. Registrere Transaksjoner'!$R$8:$R$1006,MATCH('Underlag HB'!A1446,'5. Registrere Transaksjoner'!$B$8:$B$1006))</f>
        <v>0</v>
      </c>
      <c r="D1446" s="307">
        <f>INDEX('5. Registrere Transaksjoner'!$D$8:$D$1006,MATCH('Underlag HB'!A1446,'5. Registrere Transaksjoner'!$B$8:$B$1006))</f>
        <v>0</v>
      </c>
      <c r="E1446" s="72" t="str">
        <f>IFERROR(INDEX(Kontoplan!$E$6:$E$1048576,MATCH(B1446,Kontoplan!$D$6:$D$125,0)),"")</f>
        <v/>
      </c>
      <c r="F1446" s="308">
        <f>INDEX('5. Registrere Transaksjoner'!$E$8:$E$1006,MATCH('Underlag HB'!A1446,'5. Registrere Transaksjoner'!$B$8:$B$1006,0))</f>
        <v>0</v>
      </c>
      <c r="G1446" s="72">
        <f>INDEX('5. Registrere Transaksjoner'!$F$8:$F$1006,MATCH('Underlag HB'!A1446,'5. Registrere Transaksjoner'!$B$8:$B$1006,0))</f>
        <v>0</v>
      </c>
      <c r="H1446" s="309" t="str">
        <f t="shared" si="22"/>
        <v/>
      </c>
      <c r="I1446" s="310">
        <f>INDEX('5. Registrere Transaksjoner'!$H$8:$H$1006,MATCH('Underlag HB'!A1446,'5. Registrere Transaksjoner'!$B$8:$B$1006,0))</f>
        <v>0</v>
      </c>
      <c r="J1446" s="72"/>
      <c r="K1446" s="72"/>
    </row>
    <row r="1447" spans="1:11" x14ac:dyDescent="0.25">
      <c r="A1447" s="116">
        <f>'5. Registrere Transaksjoner'!B454</f>
        <v>447</v>
      </c>
      <c r="B1447" s="72">
        <f>INDEX('5. Registrere Transaksjoner'!$K$8:$K$1006,MATCH('Underlag HB'!A1447,'5. Registrere Transaksjoner'!$B$8:$B$1006))</f>
        <v>0</v>
      </c>
      <c r="C1447" s="72">
        <f>INDEX('5. Registrere Transaksjoner'!$R$8:$R$1006,MATCH('Underlag HB'!A1447,'5. Registrere Transaksjoner'!$B$8:$B$1006))</f>
        <v>0</v>
      </c>
      <c r="D1447" s="307">
        <f>INDEX('5. Registrere Transaksjoner'!$D$8:$D$1006,MATCH('Underlag HB'!A1447,'5. Registrere Transaksjoner'!$B$8:$B$1006))</f>
        <v>0</v>
      </c>
      <c r="E1447" s="72" t="str">
        <f>IFERROR(INDEX(Kontoplan!$E$6:$E$1048576,MATCH(B1447,Kontoplan!$D$6:$D$125,0)),"")</f>
        <v/>
      </c>
      <c r="F1447" s="308">
        <f>INDEX('5. Registrere Transaksjoner'!$E$8:$E$1006,MATCH('Underlag HB'!A1447,'5. Registrere Transaksjoner'!$B$8:$B$1006,0))</f>
        <v>0</v>
      </c>
      <c r="G1447" s="72">
        <f>INDEX('5. Registrere Transaksjoner'!$F$8:$F$1006,MATCH('Underlag HB'!A1447,'5. Registrere Transaksjoner'!$B$8:$B$1006,0))</f>
        <v>0</v>
      </c>
      <c r="H1447" s="309" t="str">
        <f t="shared" si="22"/>
        <v/>
      </c>
      <c r="I1447" s="310">
        <f>INDEX('5. Registrere Transaksjoner'!$H$8:$H$1006,MATCH('Underlag HB'!A1447,'5. Registrere Transaksjoner'!$B$8:$B$1006,0))</f>
        <v>0</v>
      </c>
      <c r="J1447" s="72"/>
      <c r="K1447" s="72"/>
    </row>
    <row r="1448" spans="1:11" x14ac:dyDescent="0.25">
      <c r="A1448" s="116">
        <f>'5. Registrere Transaksjoner'!B455</f>
        <v>448</v>
      </c>
      <c r="B1448" s="72">
        <f>INDEX('5. Registrere Transaksjoner'!$K$8:$K$1006,MATCH('Underlag HB'!A1448,'5. Registrere Transaksjoner'!$B$8:$B$1006))</f>
        <v>0</v>
      </c>
      <c r="C1448" s="72">
        <f>INDEX('5. Registrere Transaksjoner'!$R$8:$R$1006,MATCH('Underlag HB'!A1448,'5. Registrere Transaksjoner'!$B$8:$B$1006))</f>
        <v>0</v>
      </c>
      <c r="D1448" s="307">
        <f>INDEX('5. Registrere Transaksjoner'!$D$8:$D$1006,MATCH('Underlag HB'!A1448,'5. Registrere Transaksjoner'!$B$8:$B$1006))</f>
        <v>0</v>
      </c>
      <c r="E1448" s="72" t="str">
        <f>IFERROR(INDEX(Kontoplan!$E$6:$E$1048576,MATCH(B1448,Kontoplan!$D$6:$D$125,0)),"")</f>
        <v/>
      </c>
      <c r="F1448" s="308">
        <f>INDEX('5. Registrere Transaksjoner'!$E$8:$E$1006,MATCH('Underlag HB'!A1448,'5. Registrere Transaksjoner'!$B$8:$B$1006,0))</f>
        <v>0</v>
      </c>
      <c r="G1448" s="72">
        <f>INDEX('5. Registrere Transaksjoner'!$F$8:$F$1006,MATCH('Underlag HB'!A1448,'5. Registrere Transaksjoner'!$B$8:$B$1006,0))</f>
        <v>0</v>
      </c>
      <c r="H1448" s="309" t="str">
        <f t="shared" si="22"/>
        <v/>
      </c>
      <c r="I1448" s="310">
        <f>INDEX('5. Registrere Transaksjoner'!$H$8:$H$1006,MATCH('Underlag HB'!A1448,'5. Registrere Transaksjoner'!$B$8:$B$1006,0))</f>
        <v>0</v>
      </c>
      <c r="J1448" s="72"/>
      <c r="K1448" s="72"/>
    </row>
    <row r="1449" spans="1:11" x14ac:dyDescent="0.25">
      <c r="A1449" s="116">
        <f>'5. Registrere Transaksjoner'!B456</f>
        <v>449</v>
      </c>
      <c r="B1449" s="72">
        <f>INDEX('5. Registrere Transaksjoner'!$K$8:$K$1006,MATCH('Underlag HB'!A1449,'5. Registrere Transaksjoner'!$B$8:$B$1006))</f>
        <v>0</v>
      </c>
      <c r="C1449" s="72">
        <f>INDEX('5. Registrere Transaksjoner'!$R$8:$R$1006,MATCH('Underlag HB'!A1449,'5. Registrere Transaksjoner'!$B$8:$B$1006))</f>
        <v>0</v>
      </c>
      <c r="D1449" s="307">
        <f>INDEX('5. Registrere Transaksjoner'!$D$8:$D$1006,MATCH('Underlag HB'!A1449,'5. Registrere Transaksjoner'!$B$8:$B$1006))</f>
        <v>0</v>
      </c>
      <c r="E1449" s="72" t="str">
        <f>IFERROR(INDEX(Kontoplan!$E$6:$E$1048576,MATCH(B1449,Kontoplan!$D$6:$D$125,0)),"")</f>
        <v/>
      </c>
      <c r="F1449" s="308">
        <f>INDEX('5. Registrere Transaksjoner'!$E$8:$E$1006,MATCH('Underlag HB'!A1449,'5. Registrere Transaksjoner'!$B$8:$B$1006,0))</f>
        <v>0</v>
      </c>
      <c r="G1449" s="72">
        <f>INDEX('5. Registrere Transaksjoner'!$F$8:$F$1006,MATCH('Underlag HB'!A1449,'5. Registrere Transaksjoner'!$B$8:$B$1006,0))</f>
        <v>0</v>
      </c>
      <c r="H1449" s="309" t="str">
        <f t="shared" si="22"/>
        <v/>
      </c>
      <c r="I1449" s="310">
        <f>INDEX('5. Registrere Transaksjoner'!$H$8:$H$1006,MATCH('Underlag HB'!A1449,'5. Registrere Transaksjoner'!$B$8:$B$1006,0))</f>
        <v>0</v>
      </c>
      <c r="J1449" s="72"/>
      <c r="K1449" s="72"/>
    </row>
    <row r="1450" spans="1:11" x14ac:dyDescent="0.25">
      <c r="A1450" s="116">
        <f>'5. Registrere Transaksjoner'!B457</f>
        <v>450</v>
      </c>
      <c r="B1450" s="72">
        <f>INDEX('5. Registrere Transaksjoner'!$K$8:$K$1006,MATCH('Underlag HB'!A1450,'5. Registrere Transaksjoner'!$B$8:$B$1006))</f>
        <v>0</v>
      </c>
      <c r="C1450" s="72">
        <f>INDEX('5. Registrere Transaksjoner'!$R$8:$R$1006,MATCH('Underlag HB'!A1450,'5. Registrere Transaksjoner'!$B$8:$B$1006))</f>
        <v>0</v>
      </c>
      <c r="D1450" s="307">
        <f>INDEX('5. Registrere Transaksjoner'!$D$8:$D$1006,MATCH('Underlag HB'!A1450,'5. Registrere Transaksjoner'!$B$8:$B$1006))</f>
        <v>0</v>
      </c>
      <c r="E1450" s="72" t="str">
        <f>IFERROR(INDEX(Kontoplan!$E$6:$E$1048576,MATCH(B1450,Kontoplan!$D$6:$D$125,0)),"")</f>
        <v/>
      </c>
      <c r="F1450" s="308">
        <f>INDEX('5. Registrere Transaksjoner'!$E$8:$E$1006,MATCH('Underlag HB'!A1450,'5. Registrere Transaksjoner'!$B$8:$B$1006,0))</f>
        <v>0</v>
      </c>
      <c r="G1450" s="72">
        <f>INDEX('5. Registrere Transaksjoner'!$F$8:$F$1006,MATCH('Underlag HB'!A1450,'5. Registrere Transaksjoner'!$B$8:$B$1006,0))</f>
        <v>0</v>
      </c>
      <c r="H1450" s="309" t="str">
        <f t="shared" si="22"/>
        <v/>
      </c>
      <c r="I1450" s="310">
        <f>INDEX('5. Registrere Transaksjoner'!$H$8:$H$1006,MATCH('Underlag HB'!A1450,'5. Registrere Transaksjoner'!$B$8:$B$1006,0))</f>
        <v>0</v>
      </c>
      <c r="J1450" s="72"/>
      <c r="K1450" s="72"/>
    </row>
    <row r="1451" spans="1:11" x14ac:dyDescent="0.25">
      <c r="A1451" s="116">
        <f>'5. Registrere Transaksjoner'!B458</f>
        <v>451</v>
      </c>
      <c r="B1451" s="72">
        <f>INDEX('5. Registrere Transaksjoner'!$K$8:$K$1006,MATCH('Underlag HB'!A1451,'5. Registrere Transaksjoner'!$B$8:$B$1006))</f>
        <v>0</v>
      </c>
      <c r="C1451" s="72">
        <f>INDEX('5. Registrere Transaksjoner'!$R$8:$R$1006,MATCH('Underlag HB'!A1451,'5. Registrere Transaksjoner'!$B$8:$B$1006))</f>
        <v>0</v>
      </c>
      <c r="D1451" s="307">
        <f>INDEX('5. Registrere Transaksjoner'!$D$8:$D$1006,MATCH('Underlag HB'!A1451,'5. Registrere Transaksjoner'!$B$8:$B$1006))</f>
        <v>0</v>
      </c>
      <c r="E1451" s="72" t="str">
        <f>IFERROR(INDEX(Kontoplan!$E$6:$E$1048576,MATCH(B1451,Kontoplan!$D$6:$D$125,0)),"")</f>
        <v/>
      </c>
      <c r="F1451" s="308">
        <f>INDEX('5. Registrere Transaksjoner'!$E$8:$E$1006,MATCH('Underlag HB'!A1451,'5. Registrere Transaksjoner'!$B$8:$B$1006,0))</f>
        <v>0</v>
      </c>
      <c r="G1451" s="72">
        <f>INDEX('5. Registrere Transaksjoner'!$F$8:$F$1006,MATCH('Underlag HB'!A1451,'5. Registrere Transaksjoner'!$B$8:$B$1006,0))</f>
        <v>0</v>
      </c>
      <c r="H1451" s="309" t="str">
        <f t="shared" si="22"/>
        <v/>
      </c>
      <c r="I1451" s="310">
        <f>INDEX('5. Registrere Transaksjoner'!$H$8:$H$1006,MATCH('Underlag HB'!A1451,'5. Registrere Transaksjoner'!$B$8:$B$1006,0))</f>
        <v>0</v>
      </c>
      <c r="J1451" s="72"/>
      <c r="K1451" s="72"/>
    </row>
    <row r="1452" spans="1:11" x14ac:dyDescent="0.25">
      <c r="A1452" s="116">
        <f>'5. Registrere Transaksjoner'!B459</f>
        <v>452</v>
      </c>
      <c r="B1452" s="72">
        <f>INDEX('5. Registrere Transaksjoner'!$K$8:$K$1006,MATCH('Underlag HB'!A1452,'5. Registrere Transaksjoner'!$B$8:$B$1006))</f>
        <v>0</v>
      </c>
      <c r="C1452" s="72">
        <f>INDEX('5. Registrere Transaksjoner'!$R$8:$R$1006,MATCH('Underlag HB'!A1452,'5. Registrere Transaksjoner'!$B$8:$B$1006))</f>
        <v>0</v>
      </c>
      <c r="D1452" s="307">
        <f>INDEX('5. Registrere Transaksjoner'!$D$8:$D$1006,MATCH('Underlag HB'!A1452,'5. Registrere Transaksjoner'!$B$8:$B$1006))</f>
        <v>0</v>
      </c>
      <c r="E1452" s="72" t="str">
        <f>IFERROR(INDEX(Kontoplan!$E$6:$E$1048576,MATCH(B1452,Kontoplan!$D$6:$D$125,0)),"")</f>
        <v/>
      </c>
      <c r="F1452" s="308">
        <f>INDEX('5. Registrere Transaksjoner'!$E$8:$E$1006,MATCH('Underlag HB'!A1452,'5. Registrere Transaksjoner'!$B$8:$B$1006,0))</f>
        <v>0</v>
      </c>
      <c r="G1452" s="72">
        <f>INDEX('5. Registrere Transaksjoner'!$F$8:$F$1006,MATCH('Underlag HB'!A1452,'5. Registrere Transaksjoner'!$B$8:$B$1006,0))</f>
        <v>0</v>
      </c>
      <c r="H1452" s="309" t="str">
        <f t="shared" si="22"/>
        <v/>
      </c>
      <c r="I1452" s="310">
        <f>INDEX('5. Registrere Transaksjoner'!$H$8:$H$1006,MATCH('Underlag HB'!A1452,'5. Registrere Transaksjoner'!$B$8:$B$1006,0))</f>
        <v>0</v>
      </c>
      <c r="J1452" s="72"/>
      <c r="K1452" s="72"/>
    </row>
    <row r="1453" spans="1:11" x14ac:dyDescent="0.25">
      <c r="A1453" s="116">
        <f>'5. Registrere Transaksjoner'!B460</f>
        <v>453</v>
      </c>
      <c r="B1453" s="72">
        <f>INDEX('5. Registrere Transaksjoner'!$K$8:$K$1006,MATCH('Underlag HB'!A1453,'5. Registrere Transaksjoner'!$B$8:$B$1006))</f>
        <v>0</v>
      </c>
      <c r="C1453" s="72">
        <f>INDEX('5. Registrere Transaksjoner'!$R$8:$R$1006,MATCH('Underlag HB'!A1453,'5. Registrere Transaksjoner'!$B$8:$B$1006))</f>
        <v>0</v>
      </c>
      <c r="D1453" s="307">
        <f>INDEX('5. Registrere Transaksjoner'!$D$8:$D$1006,MATCH('Underlag HB'!A1453,'5. Registrere Transaksjoner'!$B$8:$B$1006))</f>
        <v>0</v>
      </c>
      <c r="E1453" s="72" t="str">
        <f>IFERROR(INDEX(Kontoplan!$E$6:$E$1048576,MATCH(B1453,Kontoplan!$D$6:$D$125,0)),"")</f>
        <v/>
      </c>
      <c r="F1453" s="308">
        <f>INDEX('5. Registrere Transaksjoner'!$E$8:$E$1006,MATCH('Underlag HB'!A1453,'5. Registrere Transaksjoner'!$B$8:$B$1006,0))</f>
        <v>0</v>
      </c>
      <c r="G1453" s="72">
        <f>INDEX('5. Registrere Transaksjoner'!$F$8:$F$1006,MATCH('Underlag HB'!A1453,'5. Registrere Transaksjoner'!$B$8:$B$1006,0))</f>
        <v>0</v>
      </c>
      <c r="H1453" s="309" t="str">
        <f t="shared" si="22"/>
        <v/>
      </c>
      <c r="I1453" s="310">
        <f>INDEX('5. Registrere Transaksjoner'!$H$8:$H$1006,MATCH('Underlag HB'!A1453,'5. Registrere Transaksjoner'!$B$8:$B$1006,0))</f>
        <v>0</v>
      </c>
      <c r="J1453" s="72"/>
      <c r="K1453" s="72"/>
    </row>
    <row r="1454" spans="1:11" x14ac:dyDescent="0.25">
      <c r="A1454" s="116">
        <f>'5. Registrere Transaksjoner'!B461</f>
        <v>454</v>
      </c>
      <c r="B1454" s="72">
        <f>INDEX('5. Registrere Transaksjoner'!$K$8:$K$1006,MATCH('Underlag HB'!A1454,'5. Registrere Transaksjoner'!$B$8:$B$1006))</f>
        <v>0</v>
      </c>
      <c r="C1454" s="72">
        <f>INDEX('5. Registrere Transaksjoner'!$R$8:$R$1006,MATCH('Underlag HB'!A1454,'5. Registrere Transaksjoner'!$B$8:$B$1006))</f>
        <v>0</v>
      </c>
      <c r="D1454" s="307">
        <f>INDEX('5. Registrere Transaksjoner'!$D$8:$D$1006,MATCH('Underlag HB'!A1454,'5. Registrere Transaksjoner'!$B$8:$B$1006))</f>
        <v>0</v>
      </c>
      <c r="E1454" s="72" t="str">
        <f>IFERROR(INDEX(Kontoplan!$E$6:$E$1048576,MATCH(B1454,Kontoplan!$D$6:$D$125,0)),"")</f>
        <v/>
      </c>
      <c r="F1454" s="308">
        <f>INDEX('5. Registrere Transaksjoner'!$E$8:$E$1006,MATCH('Underlag HB'!A1454,'5. Registrere Transaksjoner'!$B$8:$B$1006,0))</f>
        <v>0</v>
      </c>
      <c r="G1454" s="72">
        <f>INDEX('5. Registrere Transaksjoner'!$F$8:$F$1006,MATCH('Underlag HB'!A1454,'5. Registrere Transaksjoner'!$B$8:$B$1006,0))</f>
        <v>0</v>
      </c>
      <c r="H1454" s="309" t="str">
        <f t="shared" si="22"/>
        <v/>
      </c>
      <c r="I1454" s="310">
        <f>INDEX('5. Registrere Transaksjoner'!$H$8:$H$1006,MATCH('Underlag HB'!A1454,'5. Registrere Transaksjoner'!$B$8:$B$1006,0))</f>
        <v>0</v>
      </c>
      <c r="J1454" s="72"/>
      <c r="K1454" s="72"/>
    </row>
    <row r="1455" spans="1:11" x14ac:dyDescent="0.25">
      <c r="A1455" s="116">
        <f>'5. Registrere Transaksjoner'!B462</f>
        <v>455</v>
      </c>
      <c r="B1455" s="72">
        <f>INDEX('5. Registrere Transaksjoner'!$K$8:$K$1006,MATCH('Underlag HB'!A1455,'5. Registrere Transaksjoner'!$B$8:$B$1006))</f>
        <v>0</v>
      </c>
      <c r="C1455" s="72">
        <f>INDEX('5. Registrere Transaksjoner'!$R$8:$R$1006,MATCH('Underlag HB'!A1455,'5. Registrere Transaksjoner'!$B$8:$B$1006))</f>
        <v>0</v>
      </c>
      <c r="D1455" s="307">
        <f>INDEX('5. Registrere Transaksjoner'!$D$8:$D$1006,MATCH('Underlag HB'!A1455,'5. Registrere Transaksjoner'!$B$8:$B$1006))</f>
        <v>0</v>
      </c>
      <c r="E1455" s="72" t="str">
        <f>IFERROR(INDEX(Kontoplan!$E$6:$E$1048576,MATCH(B1455,Kontoplan!$D$6:$D$125,0)),"")</f>
        <v/>
      </c>
      <c r="F1455" s="308">
        <f>INDEX('5. Registrere Transaksjoner'!$E$8:$E$1006,MATCH('Underlag HB'!A1455,'5. Registrere Transaksjoner'!$B$8:$B$1006,0))</f>
        <v>0</v>
      </c>
      <c r="G1455" s="72">
        <f>INDEX('5. Registrere Transaksjoner'!$F$8:$F$1006,MATCH('Underlag HB'!A1455,'5. Registrere Transaksjoner'!$B$8:$B$1006,0))</f>
        <v>0</v>
      </c>
      <c r="H1455" s="309" t="str">
        <f t="shared" si="22"/>
        <v/>
      </c>
      <c r="I1455" s="310">
        <f>INDEX('5. Registrere Transaksjoner'!$H$8:$H$1006,MATCH('Underlag HB'!A1455,'5. Registrere Transaksjoner'!$B$8:$B$1006,0))</f>
        <v>0</v>
      </c>
      <c r="J1455" s="72"/>
      <c r="K1455" s="72"/>
    </row>
    <row r="1456" spans="1:11" x14ac:dyDescent="0.25">
      <c r="A1456" s="116">
        <f>'5. Registrere Transaksjoner'!B463</f>
        <v>456</v>
      </c>
      <c r="B1456" s="72">
        <f>INDEX('5. Registrere Transaksjoner'!$K$8:$K$1006,MATCH('Underlag HB'!A1456,'5. Registrere Transaksjoner'!$B$8:$B$1006))</f>
        <v>0</v>
      </c>
      <c r="C1456" s="72">
        <f>INDEX('5. Registrere Transaksjoner'!$R$8:$R$1006,MATCH('Underlag HB'!A1456,'5. Registrere Transaksjoner'!$B$8:$B$1006))</f>
        <v>0</v>
      </c>
      <c r="D1456" s="307">
        <f>INDEX('5. Registrere Transaksjoner'!$D$8:$D$1006,MATCH('Underlag HB'!A1456,'5. Registrere Transaksjoner'!$B$8:$B$1006))</f>
        <v>0</v>
      </c>
      <c r="E1456" s="72" t="str">
        <f>IFERROR(INDEX(Kontoplan!$E$6:$E$1048576,MATCH(B1456,Kontoplan!$D$6:$D$125,0)),"")</f>
        <v/>
      </c>
      <c r="F1456" s="308">
        <f>INDEX('5. Registrere Transaksjoner'!$E$8:$E$1006,MATCH('Underlag HB'!A1456,'5. Registrere Transaksjoner'!$B$8:$B$1006,0))</f>
        <v>0</v>
      </c>
      <c r="G1456" s="72">
        <f>INDEX('5. Registrere Transaksjoner'!$F$8:$F$1006,MATCH('Underlag HB'!A1456,'5. Registrere Transaksjoner'!$B$8:$B$1006,0))</f>
        <v>0</v>
      </c>
      <c r="H1456" s="309" t="str">
        <f t="shared" si="22"/>
        <v/>
      </c>
      <c r="I1456" s="310">
        <f>INDEX('5. Registrere Transaksjoner'!$H$8:$H$1006,MATCH('Underlag HB'!A1456,'5. Registrere Transaksjoner'!$B$8:$B$1006,0))</f>
        <v>0</v>
      </c>
      <c r="J1456" s="72"/>
      <c r="K1456" s="72"/>
    </row>
    <row r="1457" spans="1:11" x14ac:dyDescent="0.25">
      <c r="A1457" s="116">
        <f>'5. Registrere Transaksjoner'!B464</f>
        <v>457</v>
      </c>
      <c r="B1457" s="72">
        <f>INDEX('5. Registrere Transaksjoner'!$K$8:$K$1006,MATCH('Underlag HB'!A1457,'5. Registrere Transaksjoner'!$B$8:$B$1006))</f>
        <v>0</v>
      </c>
      <c r="C1457" s="72">
        <f>INDEX('5. Registrere Transaksjoner'!$R$8:$R$1006,MATCH('Underlag HB'!A1457,'5. Registrere Transaksjoner'!$B$8:$B$1006))</f>
        <v>0</v>
      </c>
      <c r="D1457" s="307">
        <f>INDEX('5. Registrere Transaksjoner'!$D$8:$D$1006,MATCH('Underlag HB'!A1457,'5. Registrere Transaksjoner'!$B$8:$B$1006))</f>
        <v>0</v>
      </c>
      <c r="E1457" s="72" t="str">
        <f>IFERROR(INDEX(Kontoplan!$E$6:$E$1048576,MATCH(B1457,Kontoplan!$D$6:$D$125,0)),"")</f>
        <v/>
      </c>
      <c r="F1457" s="308">
        <f>INDEX('5. Registrere Transaksjoner'!$E$8:$E$1006,MATCH('Underlag HB'!A1457,'5. Registrere Transaksjoner'!$B$8:$B$1006,0))</f>
        <v>0</v>
      </c>
      <c r="G1457" s="72">
        <f>INDEX('5. Registrere Transaksjoner'!$F$8:$F$1006,MATCH('Underlag HB'!A1457,'5. Registrere Transaksjoner'!$B$8:$B$1006,0))</f>
        <v>0</v>
      </c>
      <c r="H1457" s="309" t="str">
        <f t="shared" si="22"/>
        <v/>
      </c>
      <c r="I1457" s="310">
        <f>INDEX('5. Registrere Transaksjoner'!$H$8:$H$1006,MATCH('Underlag HB'!A1457,'5. Registrere Transaksjoner'!$B$8:$B$1006,0))</f>
        <v>0</v>
      </c>
      <c r="J1457" s="72"/>
      <c r="K1457" s="72"/>
    </row>
    <row r="1458" spans="1:11" x14ac:dyDescent="0.25">
      <c r="A1458" s="116">
        <f>'5. Registrere Transaksjoner'!B465</f>
        <v>458</v>
      </c>
      <c r="B1458" s="72">
        <f>INDEX('5. Registrere Transaksjoner'!$K$8:$K$1006,MATCH('Underlag HB'!A1458,'5. Registrere Transaksjoner'!$B$8:$B$1006))</f>
        <v>0</v>
      </c>
      <c r="C1458" s="72">
        <f>INDEX('5. Registrere Transaksjoner'!$R$8:$R$1006,MATCH('Underlag HB'!A1458,'5. Registrere Transaksjoner'!$B$8:$B$1006))</f>
        <v>0</v>
      </c>
      <c r="D1458" s="307">
        <f>INDEX('5. Registrere Transaksjoner'!$D$8:$D$1006,MATCH('Underlag HB'!A1458,'5. Registrere Transaksjoner'!$B$8:$B$1006))</f>
        <v>0</v>
      </c>
      <c r="E1458" s="72" t="str">
        <f>IFERROR(INDEX(Kontoplan!$E$6:$E$1048576,MATCH(B1458,Kontoplan!$D$6:$D$125,0)),"")</f>
        <v/>
      </c>
      <c r="F1458" s="308">
        <f>INDEX('5. Registrere Transaksjoner'!$E$8:$E$1006,MATCH('Underlag HB'!A1458,'5. Registrere Transaksjoner'!$B$8:$B$1006,0))</f>
        <v>0</v>
      </c>
      <c r="G1458" s="72">
        <f>INDEX('5. Registrere Transaksjoner'!$F$8:$F$1006,MATCH('Underlag HB'!A1458,'5. Registrere Transaksjoner'!$B$8:$B$1006,0))</f>
        <v>0</v>
      </c>
      <c r="H1458" s="309" t="str">
        <f t="shared" si="22"/>
        <v/>
      </c>
      <c r="I1458" s="310">
        <f>INDEX('5. Registrere Transaksjoner'!$H$8:$H$1006,MATCH('Underlag HB'!A1458,'5. Registrere Transaksjoner'!$B$8:$B$1006,0))</f>
        <v>0</v>
      </c>
      <c r="J1458" s="72"/>
      <c r="K1458" s="72"/>
    </row>
    <row r="1459" spans="1:11" x14ac:dyDescent="0.25">
      <c r="A1459" s="116">
        <f>'5. Registrere Transaksjoner'!B466</f>
        <v>459</v>
      </c>
      <c r="B1459" s="72">
        <f>INDEX('5. Registrere Transaksjoner'!$K$8:$K$1006,MATCH('Underlag HB'!A1459,'5. Registrere Transaksjoner'!$B$8:$B$1006))</f>
        <v>0</v>
      </c>
      <c r="C1459" s="72">
        <f>INDEX('5. Registrere Transaksjoner'!$R$8:$R$1006,MATCH('Underlag HB'!A1459,'5. Registrere Transaksjoner'!$B$8:$B$1006))</f>
        <v>0</v>
      </c>
      <c r="D1459" s="307">
        <f>INDEX('5. Registrere Transaksjoner'!$D$8:$D$1006,MATCH('Underlag HB'!A1459,'5. Registrere Transaksjoner'!$B$8:$B$1006))</f>
        <v>0</v>
      </c>
      <c r="E1459" s="72" t="str">
        <f>IFERROR(INDEX(Kontoplan!$E$6:$E$1048576,MATCH(B1459,Kontoplan!$D$6:$D$125,0)),"")</f>
        <v/>
      </c>
      <c r="F1459" s="308">
        <f>INDEX('5. Registrere Transaksjoner'!$E$8:$E$1006,MATCH('Underlag HB'!A1459,'5. Registrere Transaksjoner'!$B$8:$B$1006,0))</f>
        <v>0</v>
      </c>
      <c r="G1459" s="72">
        <f>INDEX('5. Registrere Transaksjoner'!$F$8:$F$1006,MATCH('Underlag HB'!A1459,'5. Registrere Transaksjoner'!$B$8:$B$1006,0))</f>
        <v>0</v>
      </c>
      <c r="H1459" s="309" t="str">
        <f t="shared" si="22"/>
        <v/>
      </c>
      <c r="I1459" s="310">
        <f>INDEX('5. Registrere Transaksjoner'!$H$8:$H$1006,MATCH('Underlag HB'!A1459,'5. Registrere Transaksjoner'!$B$8:$B$1006,0))</f>
        <v>0</v>
      </c>
      <c r="J1459" s="72"/>
      <c r="K1459" s="72"/>
    </row>
    <row r="1460" spans="1:11" x14ac:dyDescent="0.25">
      <c r="A1460" s="116">
        <f>'5. Registrere Transaksjoner'!B467</f>
        <v>460</v>
      </c>
      <c r="B1460" s="72">
        <f>INDEX('5. Registrere Transaksjoner'!$K$8:$K$1006,MATCH('Underlag HB'!A1460,'5. Registrere Transaksjoner'!$B$8:$B$1006))</f>
        <v>0</v>
      </c>
      <c r="C1460" s="72">
        <f>INDEX('5. Registrere Transaksjoner'!$R$8:$R$1006,MATCH('Underlag HB'!A1460,'5. Registrere Transaksjoner'!$B$8:$B$1006))</f>
        <v>0</v>
      </c>
      <c r="D1460" s="307">
        <f>INDEX('5. Registrere Transaksjoner'!$D$8:$D$1006,MATCH('Underlag HB'!A1460,'5. Registrere Transaksjoner'!$B$8:$B$1006))</f>
        <v>0</v>
      </c>
      <c r="E1460" s="72" t="str">
        <f>IFERROR(INDEX(Kontoplan!$E$6:$E$1048576,MATCH(B1460,Kontoplan!$D$6:$D$125,0)),"")</f>
        <v/>
      </c>
      <c r="F1460" s="308">
        <f>INDEX('5. Registrere Transaksjoner'!$E$8:$E$1006,MATCH('Underlag HB'!A1460,'5. Registrere Transaksjoner'!$B$8:$B$1006,0))</f>
        <v>0</v>
      </c>
      <c r="G1460" s="72">
        <f>INDEX('5. Registrere Transaksjoner'!$F$8:$F$1006,MATCH('Underlag HB'!A1460,'5. Registrere Transaksjoner'!$B$8:$B$1006,0))</f>
        <v>0</v>
      </c>
      <c r="H1460" s="309" t="str">
        <f t="shared" si="22"/>
        <v/>
      </c>
      <c r="I1460" s="310">
        <f>INDEX('5. Registrere Transaksjoner'!$H$8:$H$1006,MATCH('Underlag HB'!A1460,'5. Registrere Transaksjoner'!$B$8:$B$1006,0))</f>
        <v>0</v>
      </c>
      <c r="J1460" s="72"/>
      <c r="K1460" s="72"/>
    </row>
    <row r="1461" spans="1:11" x14ac:dyDescent="0.25">
      <c r="A1461" s="116">
        <f>'5. Registrere Transaksjoner'!B468</f>
        <v>461</v>
      </c>
      <c r="B1461" s="72">
        <f>INDEX('5. Registrere Transaksjoner'!$K$8:$K$1006,MATCH('Underlag HB'!A1461,'5. Registrere Transaksjoner'!$B$8:$B$1006))</f>
        <v>0</v>
      </c>
      <c r="C1461" s="72">
        <f>INDEX('5. Registrere Transaksjoner'!$R$8:$R$1006,MATCH('Underlag HB'!A1461,'5. Registrere Transaksjoner'!$B$8:$B$1006))</f>
        <v>0</v>
      </c>
      <c r="D1461" s="307">
        <f>INDEX('5. Registrere Transaksjoner'!$D$8:$D$1006,MATCH('Underlag HB'!A1461,'5. Registrere Transaksjoner'!$B$8:$B$1006))</f>
        <v>0</v>
      </c>
      <c r="E1461" s="72" t="str">
        <f>IFERROR(INDEX(Kontoplan!$E$6:$E$1048576,MATCH(B1461,Kontoplan!$D$6:$D$125,0)),"")</f>
        <v/>
      </c>
      <c r="F1461" s="308">
        <f>INDEX('5. Registrere Transaksjoner'!$E$8:$E$1006,MATCH('Underlag HB'!A1461,'5. Registrere Transaksjoner'!$B$8:$B$1006,0))</f>
        <v>0</v>
      </c>
      <c r="G1461" s="72">
        <f>INDEX('5. Registrere Transaksjoner'!$F$8:$F$1006,MATCH('Underlag HB'!A1461,'5. Registrere Transaksjoner'!$B$8:$B$1006,0))</f>
        <v>0</v>
      </c>
      <c r="H1461" s="309" t="str">
        <f t="shared" si="22"/>
        <v/>
      </c>
      <c r="I1461" s="310">
        <f>INDEX('5. Registrere Transaksjoner'!$H$8:$H$1006,MATCH('Underlag HB'!A1461,'5. Registrere Transaksjoner'!$B$8:$B$1006,0))</f>
        <v>0</v>
      </c>
      <c r="J1461" s="72"/>
      <c r="K1461" s="72"/>
    </row>
    <row r="1462" spans="1:11" x14ac:dyDescent="0.25">
      <c r="A1462" s="116">
        <f>'5. Registrere Transaksjoner'!B469</f>
        <v>462</v>
      </c>
      <c r="B1462" s="72">
        <f>INDEX('5. Registrere Transaksjoner'!$K$8:$K$1006,MATCH('Underlag HB'!A1462,'5. Registrere Transaksjoner'!$B$8:$B$1006))</f>
        <v>0</v>
      </c>
      <c r="C1462" s="72">
        <f>INDEX('5. Registrere Transaksjoner'!$R$8:$R$1006,MATCH('Underlag HB'!A1462,'5. Registrere Transaksjoner'!$B$8:$B$1006))</f>
        <v>0</v>
      </c>
      <c r="D1462" s="307">
        <f>INDEX('5. Registrere Transaksjoner'!$D$8:$D$1006,MATCH('Underlag HB'!A1462,'5. Registrere Transaksjoner'!$B$8:$B$1006))</f>
        <v>0</v>
      </c>
      <c r="E1462" s="72" t="str">
        <f>IFERROR(INDEX(Kontoplan!$E$6:$E$1048576,MATCH(B1462,Kontoplan!$D$6:$D$125,0)),"")</f>
        <v/>
      </c>
      <c r="F1462" s="308">
        <f>INDEX('5. Registrere Transaksjoner'!$E$8:$E$1006,MATCH('Underlag HB'!A1462,'5. Registrere Transaksjoner'!$B$8:$B$1006,0))</f>
        <v>0</v>
      </c>
      <c r="G1462" s="72">
        <f>INDEX('5. Registrere Transaksjoner'!$F$8:$F$1006,MATCH('Underlag HB'!A1462,'5. Registrere Transaksjoner'!$B$8:$B$1006,0))</f>
        <v>0</v>
      </c>
      <c r="H1462" s="309" t="str">
        <f t="shared" si="22"/>
        <v/>
      </c>
      <c r="I1462" s="310">
        <f>INDEX('5. Registrere Transaksjoner'!$H$8:$H$1006,MATCH('Underlag HB'!A1462,'5. Registrere Transaksjoner'!$B$8:$B$1006,0))</f>
        <v>0</v>
      </c>
      <c r="J1462" s="72"/>
      <c r="K1462" s="72"/>
    </row>
    <row r="1463" spans="1:11" x14ac:dyDescent="0.25">
      <c r="A1463" s="116">
        <f>'5. Registrere Transaksjoner'!B470</f>
        <v>463</v>
      </c>
      <c r="B1463" s="72">
        <f>INDEX('5. Registrere Transaksjoner'!$K$8:$K$1006,MATCH('Underlag HB'!A1463,'5. Registrere Transaksjoner'!$B$8:$B$1006))</f>
        <v>0</v>
      </c>
      <c r="C1463" s="72">
        <f>INDEX('5. Registrere Transaksjoner'!$R$8:$R$1006,MATCH('Underlag HB'!A1463,'5. Registrere Transaksjoner'!$B$8:$B$1006))</f>
        <v>0</v>
      </c>
      <c r="D1463" s="307">
        <f>INDEX('5. Registrere Transaksjoner'!$D$8:$D$1006,MATCH('Underlag HB'!A1463,'5. Registrere Transaksjoner'!$B$8:$B$1006))</f>
        <v>0</v>
      </c>
      <c r="E1463" s="72" t="str">
        <f>IFERROR(INDEX(Kontoplan!$E$6:$E$1048576,MATCH(B1463,Kontoplan!$D$6:$D$125,0)),"")</f>
        <v/>
      </c>
      <c r="F1463" s="308">
        <f>INDEX('5. Registrere Transaksjoner'!$E$8:$E$1006,MATCH('Underlag HB'!A1463,'5. Registrere Transaksjoner'!$B$8:$B$1006,0))</f>
        <v>0</v>
      </c>
      <c r="G1463" s="72">
        <f>INDEX('5. Registrere Transaksjoner'!$F$8:$F$1006,MATCH('Underlag HB'!A1463,'5. Registrere Transaksjoner'!$B$8:$B$1006,0))</f>
        <v>0</v>
      </c>
      <c r="H1463" s="309" t="str">
        <f t="shared" si="22"/>
        <v/>
      </c>
      <c r="I1463" s="310">
        <f>INDEX('5. Registrere Transaksjoner'!$H$8:$H$1006,MATCH('Underlag HB'!A1463,'5. Registrere Transaksjoner'!$B$8:$B$1006,0))</f>
        <v>0</v>
      </c>
      <c r="J1463" s="72"/>
      <c r="K1463" s="72"/>
    </row>
    <row r="1464" spans="1:11" x14ac:dyDescent="0.25">
      <c r="A1464" s="116">
        <f>'5. Registrere Transaksjoner'!B471</f>
        <v>464</v>
      </c>
      <c r="B1464" s="72">
        <f>INDEX('5. Registrere Transaksjoner'!$K$8:$K$1006,MATCH('Underlag HB'!A1464,'5. Registrere Transaksjoner'!$B$8:$B$1006))</f>
        <v>0</v>
      </c>
      <c r="C1464" s="72">
        <f>INDEX('5. Registrere Transaksjoner'!$R$8:$R$1006,MATCH('Underlag HB'!A1464,'5. Registrere Transaksjoner'!$B$8:$B$1006))</f>
        <v>0</v>
      </c>
      <c r="D1464" s="307">
        <f>INDEX('5. Registrere Transaksjoner'!$D$8:$D$1006,MATCH('Underlag HB'!A1464,'5. Registrere Transaksjoner'!$B$8:$B$1006))</f>
        <v>0</v>
      </c>
      <c r="E1464" s="72" t="str">
        <f>IFERROR(INDEX(Kontoplan!$E$6:$E$1048576,MATCH(B1464,Kontoplan!$D$6:$D$125,0)),"")</f>
        <v/>
      </c>
      <c r="F1464" s="308">
        <f>INDEX('5. Registrere Transaksjoner'!$E$8:$E$1006,MATCH('Underlag HB'!A1464,'5. Registrere Transaksjoner'!$B$8:$B$1006,0))</f>
        <v>0</v>
      </c>
      <c r="G1464" s="72">
        <f>INDEX('5. Registrere Transaksjoner'!$F$8:$F$1006,MATCH('Underlag HB'!A1464,'5. Registrere Transaksjoner'!$B$8:$B$1006,0))</f>
        <v>0</v>
      </c>
      <c r="H1464" s="309" t="str">
        <f t="shared" si="22"/>
        <v/>
      </c>
      <c r="I1464" s="310">
        <f>INDEX('5. Registrere Transaksjoner'!$H$8:$H$1006,MATCH('Underlag HB'!A1464,'5. Registrere Transaksjoner'!$B$8:$B$1006,0))</f>
        <v>0</v>
      </c>
      <c r="J1464" s="72"/>
      <c r="K1464" s="72"/>
    </row>
    <row r="1465" spans="1:11" x14ac:dyDescent="0.25">
      <c r="A1465" s="116">
        <f>'5. Registrere Transaksjoner'!B472</f>
        <v>465</v>
      </c>
      <c r="B1465" s="72">
        <f>INDEX('5. Registrere Transaksjoner'!$K$8:$K$1006,MATCH('Underlag HB'!A1465,'5. Registrere Transaksjoner'!$B$8:$B$1006))</f>
        <v>0</v>
      </c>
      <c r="C1465" s="72">
        <f>INDEX('5. Registrere Transaksjoner'!$R$8:$R$1006,MATCH('Underlag HB'!A1465,'5. Registrere Transaksjoner'!$B$8:$B$1006))</f>
        <v>0</v>
      </c>
      <c r="D1465" s="307">
        <f>INDEX('5. Registrere Transaksjoner'!$D$8:$D$1006,MATCH('Underlag HB'!A1465,'5. Registrere Transaksjoner'!$B$8:$B$1006))</f>
        <v>0</v>
      </c>
      <c r="E1465" s="72" t="str">
        <f>IFERROR(INDEX(Kontoplan!$E$6:$E$1048576,MATCH(B1465,Kontoplan!$D$6:$D$125,0)),"")</f>
        <v/>
      </c>
      <c r="F1465" s="308">
        <f>INDEX('5. Registrere Transaksjoner'!$E$8:$E$1006,MATCH('Underlag HB'!A1465,'5. Registrere Transaksjoner'!$B$8:$B$1006,0))</f>
        <v>0</v>
      </c>
      <c r="G1465" s="72">
        <f>INDEX('5. Registrere Transaksjoner'!$F$8:$F$1006,MATCH('Underlag HB'!A1465,'5. Registrere Transaksjoner'!$B$8:$B$1006,0))</f>
        <v>0</v>
      </c>
      <c r="H1465" s="309" t="str">
        <f t="shared" si="22"/>
        <v/>
      </c>
      <c r="I1465" s="310">
        <f>INDEX('5. Registrere Transaksjoner'!$H$8:$H$1006,MATCH('Underlag HB'!A1465,'5. Registrere Transaksjoner'!$B$8:$B$1006,0))</f>
        <v>0</v>
      </c>
      <c r="J1465" s="72"/>
      <c r="K1465" s="72"/>
    </row>
    <row r="1466" spans="1:11" x14ac:dyDescent="0.25">
      <c r="A1466" s="116">
        <f>'5. Registrere Transaksjoner'!B473</f>
        <v>466</v>
      </c>
      <c r="B1466" s="72">
        <f>INDEX('5. Registrere Transaksjoner'!$K$8:$K$1006,MATCH('Underlag HB'!A1466,'5. Registrere Transaksjoner'!$B$8:$B$1006))</f>
        <v>0</v>
      </c>
      <c r="C1466" s="72">
        <f>INDEX('5. Registrere Transaksjoner'!$R$8:$R$1006,MATCH('Underlag HB'!A1466,'5. Registrere Transaksjoner'!$B$8:$B$1006))</f>
        <v>0</v>
      </c>
      <c r="D1466" s="307">
        <f>INDEX('5. Registrere Transaksjoner'!$D$8:$D$1006,MATCH('Underlag HB'!A1466,'5. Registrere Transaksjoner'!$B$8:$B$1006))</f>
        <v>0</v>
      </c>
      <c r="E1466" s="72" t="str">
        <f>IFERROR(INDEX(Kontoplan!$E$6:$E$1048576,MATCH(B1466,Kontoplan!$D$6:$D$125,0)),"")</f>
        <v/>
      </c>
      <c r="F1466" s="308">
        <f>INDEX('5. Registrere Transaksjoner'!$E$8:$E$1006,MATCH('Underlag HB'!A1466,'5. Registrere Transaksjoner'!$B$8:$B$1006,0))</f>
        <v>0</v>
      </c>
      <c r="G1466" s="72">
        <f>INDEX('5. Registrere Transaksjoner'!$F$8:$F$1006,MATCH('Underlag HB'!A1466,'5. Registrere Transaksjoner'!$B$8:$B$1006,0))</f>
        <v>0</v>
      </c>
      <c r="H1466" s="309" t="str">
        <f t="shared" si="22"/>
        <v/>
      </c>
      <c r="I1466" s="310">
        <f>INDEX('5. Registrere Transaksjoner'!$H$8:$H$1006,MATCH('Underlag HB'!A1466,'5. Registrere Transaksjoner'!$B$8:$B$1006,0))</f>
        <v>0</v>
      </c>
      <c r="J1466" s="72"/>
      <c r="K1466" s="72"/>
    </row>
    <row r="1467" spans="1:11" x14ac:dyDescent="0.25">
      <c r="A1467" s="116">
        <f>'5. Registrere Transaksjoner'!B474</f>
        <v>467</v>
      </c>
      <c r="B1467" s="72">
        <f>INDEX('5. Registrere Transaksjoner'!$K$8:$K$1006,MATCH('Underlag HB'!A1467,'5. Registrere Transaksjoner'!$B$8:$B$1006))</f>
        <v>0</v>
      </c>
      <c r="C1467" s="72">
        <f>INDEX('5. Registrere Transaksjoner'!$R$8:$R$1006,MATCH('Underlag HB'!A1467,'5. Registrere Transaksjoner'!$B$8:$B$1006))</f>
        <v>0</v>
      </c>
      <c r="D1467" s="307">
        <f>INDEX('5. Registrere Transaksjoner'!$D$8:$D$1006,MATCH('Underlag HB'!A1467,'5. Registrere Transaksjoner'!$B$8:$B$1006))</f>
        <v>0</v>
      </c>
      <c r="E1467" s="72" t="str">
        <f>IFERROR(INDEX(Kontoplan!$E$6:$E$1048576,MATCH(B1467,Kontoplan!$D$6:$D$125,0)),"")</f>
        <v/>
      </c>
      <c r="F1467" s="308">
        <f>INDEX('5. Registrere Transaksjoner'!$E$8:$E$1006,MATCH('Underlag HB'!A1467,'5. Registrere Transaksjoner'!$B$8:$B$1006,0))</f>
        <v>0</v>
      </c>
      <c r="G1467" s="72">
        <f>INDEX('5. Registrere Transaksjoner'!$F$8:$F$1006,MATCH('Underlag HB'!A1467,'5. Registrere Transaksjoner'!$B$8:$B$1006,0))</f>
        <v>0</v>
      </c>
      <c r="H1467" s="309" t="str">
        <f t="shared" si="22"/>
        <v/>
      </c>
      <c r="I1467" s="310">
        <f>INDEX('5. Registrere Transaksjoner'!$H$8:$H$1006,MATCH('Underlag HB'!A1467,'5. Registrere Transaksjoner'!$B$8:$B$1006,0))</f>
        <v>0</v>
      </c>
      <c r="J1467" s="72"/>
      <c r="K1467" s="72"/>
    </row>
    <row r="1468" spans="1:11" x14ac:dyDescent="0.25">
      <c r="A1468" s="116">
        <f>'5. Registrere Transaksjoner'!B475</f>
        <v>468</v>
      </c>
      <c r="B1468" s="72">
        <f>INDEX('5. Registrere Transaksjoner'!$K$8:$K$1006,MATCH('Underlag HB'!A1468,'5. Registrere Transaksjoner'!$B$8:$B$1006))</f>
        <v>0</v>
      </c>
      <c r="C1468" s="72">
        <f>INDEX('5. Registrere Transaksjoner'!$R$8:$R$1006,MATCH('Underlag HB'!A1468,'5. Registrere Transaksjoner'!$B$8:$B$1006))</f>
        <v>0</v>
      </c>
      <c r="D1468" s="307">
        <f>INDEX('5. Registrere Transaksjoner'!$D$8:$D$1006,MATCH('Underlag HB'!A1468,'5. Registrere Transaksjoner'!$B$8:$B$1006))</f>
        <v>0</v>
      </c>
      <c r="E1468" s="72" t="str">
        <f>IFERROR(INDEX(Kontoplan!$E$6:$E$1048576,MATCH(B1468,Kontoplan!$D$6:$D$125,0)),"")</f>
        <v/>
      </c>
      <c r="F1468" s="308">
        <f>INDEX('5. Registrere Transaksjoner'!$E$8:$E$1006,MATCH('Underlag HB'!A1468,'5. Registrere Transaksjoner'!$B$8:$B$1006,0))</f>
        <v>0</v>
      </c>
      <c r="G1468" s="72">
        <f>INDEX('5. Registrere Transaksjoner'!$F$8:$F$1006,MATCH('Underlag HB'!A1468,'5. Registrere Transaksjoner'!$B$8:$B$1006,0))</f>
        <v>0</v>
      </c>
      <c r="H1468" s="309" t="str">
        <f t="shared" si="22"/>
        <v/>
      </c>
      <c r="I1468" s="310">
        <f>INDEX('5. Registrere Transaksjoner'!$H$8:$H$1006,MATCH('Underlag HB'!A1468,'5. Registrere Transaksjoner'!$B$8:$B$1006,0))</f>
        <v>0</v>
      </c>
      <c r="J1468" s="72"/>
      <c r="K1468" s="72"/>
    </row>
    <row r="1469" spans="1:11" x14ac:dyDescent="0.25">
      <c r="A1469" s="116">
        <f>'5. Registrere Transaksjoner'!B476</f>
        <v>469</v>
      </c>
      <c r="B1469" s="72">
        <f>INDEX('5. Registrere Transaksjoner'!$K$8:$K$1006,MATCH('Underlag HB'!A1469,'5. Registrere Transaksjoner'!$B$8:$B$1006))</f>
        <v>0</v>
      </c>
      <c r="C1469" s="72">
        <f>INDEX('5. Registrere Transaksjoner'!$R$8:$R$1006,MATCH('Underlag HB'!A1469,'5. Registrere Transaksjoner'!$B$8:$B$1006))</f>
        <v>0</v>
      </c>
      <c r="D1469" s="307">
        <f>INDEX('5. Registrere Transaksjoner'!$D$8:$D$1006,MATCH('Underlag HB'!A1469,'5. Registrere Transaksjoner'!$B$8:$B$1006))</f>
        <v>0</v>
      </c>
      <c r="E1469" s="72" t="str">
        <f>IFERROR(INDEX(Kontoplan!$E$6:$E$1048576,MATCH(B1469,Kontoplan!$D$6:$D$125,0)),"")</f>
        <v/>
      </c>
      <c r="F1469" s="308">
        <f>INDEX('5. Registrere Transaksjoner'!$E$8:$E$1006,MATCH('Underlag HB'!A1469,'5. Registrere Transaksjoner'!$B$8:$B$1006,0))</f>
        <v>0</v>
      </c>
      <c r="G1469" s="72">
        <f>INDEX('5. Registrere Transaksjoner'!$F$8:$F$1006,MATCH('Underlag HB'!A1469,'5. Registrere Transaksjoner'!$B$8:$B$1006,0))</f>
        <v>0</v>
      </c>
      <c r="H1469" s="309" t="str">
        <f t="shared" si="22"/>
        <v/>
      </c>
      <c r="I1469" s="310">
        <f>INDEX('5. Registrere Transaksjoner'!$H$8:$H$1006,MATCH('Underlag HB'!A1469,'5. Registrere Transaksjoner'!$B$8:$B$1006,0))</f>
        <v>0</v>
      </c>
      <c r="J1469" s="72"/>
      <c r="K1469" s="72"/>
    </row>
    <row r="1470" spans="1:11" x14ac:dyDescent="0.25">
      <c r="A1470" s="116">
        <f>'5. Registrere Transaksjoner'!B477</f>
        <v>470</v>
      </c>
      <c r="B1470" s="72">
        <f>INDEX('5. Registrere Transaksjoner'!$K$8:$K$1006,MATCH('Underlag HB'!A1470,'5. Registrere Transaksjoner'!$B$8:$B$1006))</f>
        <v>0</v>
      </c>
      <c r="C1470" s="72">
        <f>INDEX('5. Registrere Transaksjoner'!$R$8:$R$1006,MATCH('Underlag HB'!A1470,'5. Registrere Transaksjoner'!$B$8:$B$1006))</f>
        <v>0</v>
      </c>
      <c r="D1470" s="307">
        <f>INDEX('5. Registrere Transaksjoner'!$D$8:$D$1006,MATCH('Underlag HB'!A1470,'5. Registrere Transaksjoner'!$B$8:$B$1006))</f>
        <v>0</v>
      </c>
      <c r="E1470" s="72" t="str">
        <f>IFERROR(INDEX(Kontoplan!$E$6:$E$1048576,MATCH(B1470,Kontoplan!$D$6:$D$125,0)),"")</f>
        <v/>
      </c>
      <c r="F1470" s="308">
        <f>INDEX('5. Registrere Transaksjoner'!$E$8:$E$1006,MATCH('Underlag HB'!A1470,'5. Registrere Transaksjoner'!$B$8:$B$1006,0))</f>
        <v>0</v>
      </c>
      <c r="G1470" s="72">
        <f>INDEX('5. Registrere Transaksjoner'!$F$8:$F$1006,MATCH('Underlag HB'!A1470,'5. Registrere Transaksjoner'!$B$8:$B$1006,0))</f>
        <v>0</v>
      </c>
      <c r="H1470" s="309" t="str">
        <f t="shared" si="22"/>
        <v/>
      </c>
      <c r="I1470" s="310">
        <f>INDEX('5. Registrere Transaksjoner'!$H$8:$H$1006,MATCH('Underlag HB'!A1470,'5. Registrere Transaksjoner'!$B$8:$B$1006,0))</f>
        <v>0</v>
      </c>
      <c r="J1470" s="72"/>
      <c r="K1470" s="72"/>
    </row>
    <row r="1471" spans="1:11" x14ac:dyDescent="0.25">
      <c r="A1471" s="116">
        <f>'5. Registrere Transaksjoner'!B478</f>
        <v>471</v>
      </c>
      <c r="B1471" s="72">
        <f>INDEX('5. Registrere Transaksjoner'!$K$8:$K$1006,MATCH('Underlag HB'!A1471,'5. Registrere Transaksjoner'!$B$8:$B$1006))</f>
        <v>0</v>
      </c>
      <c r="C1471" s="72">
        <f>INDEX('5. Registrere Transaksjoner'!$R$8:$R$1006,MATCH('Underlag HB'!A1471,'5. Registrere Transaksjoner'!$B$8:$B$1006))</f>
        <v>0</v>
      </c>
      <c r="D1471" s="307">
        <f>INDEX('5. Registrere Transaksjoner'!$D$8:$D$1006,MATCH('Underlag HB'!A1471,'5. Registrere Transaksjoner'!$B$8:$B$1006))</f>
        <v>0</v>
      </c>
      <c r="E1471" s="72" t="str">
        <f>IFERROR(INDEX(Kontoplan!$E$6:$E$1048576,MATCH(B1471,Kontoplan!$D$6:$D$125,0)),"")</f>
        <v/>
      </c>
      <c r="F1471" s="308">
        <f>INDEX('5. Registrere Transaksjoner'!$E$8:$E$1006,MATCH('Underlag HB'!A1471,'5. Registrere Transaksjoner'!$B$8:$B$1006,0))</f>
        <v>0</v>
      </c>
      <c r="G1471" s="72">
        <f>INDEX('5. Registrere Transaksjoner'!$F$8:$F$1006,MATCH('Underlag HB'!A1471,'5. Registrere Transaksjoner'!$B$8:$B$1006,0))</f>
        <v>0</v>
      </c>
      <c r="H1471" s="309" t="str">
        <f t="shared" si="22"/>
        <v/>
      </c>
      <c r="I1471" s="310">
        <f>INDEX('5. Registrere Transaksjoner'!$H$8:$H$1006,MATCH('Underlag HB'!A1471,'5. Registrere Transaksjoner'!$B$8:$B$1006,0))</f>
        <v>0</v>
      </c>
      <c r="J1471" s="72"/>
      <c r="K1471" s="72"/>
    </row>
    <row r="1472" spans="1:11" x14ac:dyDescent="0.25">
      <c r="A1472" s="116">
        <f>'5. Registrere Transaksjoner'!B479</f>
        <v>472</v>
      </c>
      <c r="B1472" s="72">
        <f>INDEX('5. Registrere Transaksjoner'!$K$8:$K$1006,MATCH('Underlag HB'!A1472,'5. Registrere Transaksjoner'!$B$8:$B$1006))</f>
        <v>0</v>
      </c>
      <c r="C1472" s="72">
        <f>INDEX('5. Registrere Transaksjoner'!$R$8:$R$1006,MATCH('Underlag HB'!A1472,'5. Registrere Transaksjoner'!$B$8:$B$1006))</f>
        <v>0</v>
      </c>
      <c r="D1472" s="307">
        <f>INDEX('5. Registrere Transaksjoner'!$D$8:$D$1006,MATCH('Underlag HB'!A1472,'5. Registrere Transaksjoner'!$B$8:$B$1006))</f>
        <v>0</v>
      </c>
      <c r="E1472" s="72" t="str">
        <f>IFERROR(INDEX(Kontoplan!$E$6:$E$1048576,MATCH(B1472,Kontoplan!$D$6:$D$125,0)),"")</f>
        <v/>
      </c>
      <c r="F1472" s="308">
        <f>INDEX('5. Registrere Transaksjoner'!$E$8:$E$1006,MATCH('Underlag HB'!A1472,'5. Registrere Transaksjoner'!$B$8:$B$1006,0))</f>
        <v>0</v>
      </c>
      <c r="G1472" s="72">
        <f>INDEX('5. Registrere Transaksjoner'!$F$8:$F$1006,MATCH('Underlag HB'!A1472,'5. Registrere Transaksjoner'!$B$8:$B$1006,0))</f>
        <v>0</v>
      </c>
      <c r="H1472" s="309" t="str">
        <f t="shared" si="22"/>
        <v/>
      </c>
      <c r="I1472" s="310">
        <f>INDEX('5. Registrere Transaksjoner'!$H$8:$H$1006,MATCH('Underlag HB'!A1472,'5. Registrere Transaksjoner'!$B$8:$B$1006,0))</f>
        <v>0</v>
      </c>
      <c r="J1472" s="72"/>
      <c r="K1472" s="72"/>
    </row>
    <row r="1473" spans="1:11" x14ac:dyDescent="0.25">
      <c r="A1473" s="116">
        <f>'5. Registrere Transaksjoner'!B480</f>
        <v>473</v>
      </c>
      <c r="B1473" s="72">
        <f>INDEX('5. Registrere Transaksjoner'!$K$8:$K$1006,MATCH('Underlag HB'!A1473,'5. Registrere Transaksjoner'!$B$8:$B$1006))</f>
        <v>0</v>
      </c>
      <c r="C1473" s="72">
        <f>INDEX('5. Registrere Transaksjoner'!$R$8:$R$1006,MATCH('Underlag HB'!A1473,'5. Registrere Transaksjoner'!$B$8:$B$1006))</f>
        <v>0</v>
      </c>
      <c r="D1473" s="307">
        <f>INDEX('5. Registrere Transaksjoner'!$D$8:$D$1006,MATCH('Underlag HB'!A1473,'5. Registrere Transaksjoner'!$B$8:$B$1006))</f>
        <v>0</v>
      </c>
      <c r="E1473" s="72" t="str">
        <f>IFERROR(INDEX(Kontoplan!$E$6:$E$1048576,MATCH(B1473,Kontoplan!$D$6:$D$125,0)),"")</f>
        <v/>
      </c>
      <c r="F1473" s="308">
        <f>INDEX('5. Registrere Transaksjoner'!$E$8:$E$1006,MATCH('Underlag HB'!A1473,'5. Registrere Transaksjoner'!$B$8:$B$1006,0))</f>
        <v>0</v>
      </c>
      <c r="G1473" s="72">
        <f>INDEX('5. Registrere Transaksjoner'!$F$8:$F$1006,MATCH('Underlag HB'!A1473,'5. Registrere Transaksjoner'!$B$8:$B$1006,0))</f>
        <v>0</v>
      </c>
      <c r="H1473" s="309" t="str">
        <f t="shared" si="22"/>
        <v/>
      </c>
      <c r="I1473" s="310">
        <f>INDEX('5. Registrere Transaksjoner'!$H$8:$H$1006,MATCH('Underlag HB'!A1473,'5. Registrere Transaksjoner'!$B$8:$B$1006,0))</f>
        <v>0</v>
      </c>
      <c r="J1473" s="72"/>
      <c r="K1473" s="72"/>
    </row>
    <row r="1474" spans="1:11" x14ac:dyDescent="0.25">
      <c r="A1474" s="116">
        <f>'5. Registrere Transaksjoner'!B481</f>
        <v>474</v>
      </c>
      <c r="B1474" s="72">
        <f>INDEX('5. Registrere Transaksjoner'!$K$8:$K$1006,MATCH('Underlag HB'!A1474,'5. Registrere Transaksjoner'!$B$8:$B$1006))</f>
        <v>0</v>
      </c>
      <c r="C1474" s="72">
        <f>INDEX('5. Registrere Transaksjoner'!$R$8:$R$1006,MATCH('Underlag HB'!A1474,'5. Registrere Transaksjoner'!$B$8:$B$1006))</f>
        <v>0</v>
      </c>
      <c r="D1474" s="307">
        <f>INDEX('5. Registrere Transaksjoner'!$D$8:$D$1006,MATCH('Underlag HB'!A1474,'5. Registrere Transaksjoner'!$B$8:$B$1006))</f>
        <v>0</v>
      </c>
      <c r="E1474" s="72" t="str">
        <f>IFERROR(INDEX(Kontoplan!$E$6:$E$1048576,MATCH(B1474,Kontoplan!$D$6:$D$125,0)),"")</f>
        <v/>
      </c>
      <c r="F1474" s="308">
        <f>INDEX('5. Registrere Transaksjoner'!$E$8:$E$1006,MATCH('Underlag HB'!A1474,'5. Registrere Transaksjoner'!$B$8:$B$1006,0))</f>
        <v>0</v>
      </c>
      <c r="G1474" s="72">
        <f>INDEX('5. Registrere Transaksjoner'!$F$8:$F$1006,MATCH('Underlag HB'!A1474,'5. Registrere Transaksjoner'!$B$8:$B$1006,0))</f>
        <v>0</v>
      </c>
      <c r="H1474" s="309" t="str">
        <f t="shared" si="22"/>
        <v/>
      </c>
      <c r="I1474" s="310">
        <f>INDEX('5. Registrere Transaksjoner'!$H$8:$H$1006,MATCH('Underlag HB'!A1474,'5. Registrere Transaksjoner'!$B$8:$B$1006,0))</f>
        <v>0</v>
      </c>
      <c r="J1474" s="72"/>
      <c r="K1474" s="72"/>
    </row>
    <row r="1475" spans="1:11" x14ac:dyDescent="0.25">
      <c r="A1475" s="116">
        <f>'5. Registrere Transaksjoner'!B482</f>
        <v>475</v>
      </c>
      <c r="B1475" s="72">
        <f>INDEX('5. Registrere Transaksjoner'!$K$8:$K$1006,MATCH('Underlag HB'!A1475,'5. Registrere Transaksjoner'!$B$8:$B$1006))</f>
        <v>0</v>
      </c>
      <c r="C1475" s="72">
        <f>INDEX('5. Registrere Transaksjoner'!$R$8:$R$1006,MATCH('Underlag HB'!A1475,'5. Registrere Transaksjoner'!$B$8:$B$1006))</f>
        <v>0</v>
      </c>
      <c r="D1475" s="307">
        <f>INDEX('5. Registrere Transaksjoner'!$D$8:$D$1006,MATCH('Underlag HB'!A1475,'5. Registrere Transaksjoner'!$B$8:$B$1006))</f>
        <v>0</v>
      </c>
      <c r="E1475" s="72" t="str">
        <f>IFERROR(INDEX(Kontoplan!$E$6:$E$1048576,MATCH(B1475,Kontoplan!$D$6:$D$125,0)),"")</f>
        <v/>
      </c>
      <c r="F1475" s="308">
        <f>INDEX('5. Registrere Transaksjoner'!$E$8:$E$1006,MATCH('Underlag HB'!A1475,'5. Registrere Transaksjoner'!$B$8:$B$1006,0))</f>
        <v>0</v>
      </c>
      <c r="G1475" s="72">
        <f>INDEX('5. Registrere Transaksjoner'!$F$8:$F$1006,MATCH('Underlag HB'!A1475,'5. Registrere Transaksjoner'!$B$8:$B$1006,0))</f>
        <v>0</v>
      </c>
      <c r="H1475" s="309" t="str">
        <f t="shared" ref="H1475:H1538" si="23">IF(I1475=0,"",I1475)</f>
        <v/>
      </c>
      <c r="I1475" s="310">
        <f>INDEX('5. Registrere Transaksjoner'!$H$8:$H$1006,MATCH('Underlag HB'!A1475,'5. Registrere Transaksjoner'!$B$8:$B$1006,0))</f>
        <v>0</v>
      </c>
      <c r="J1475" s="72"/>
      <c r="K1475" s="72"/>
    </row>
    <row r="1476" spans="1:11" x14ac:dyDescent="0.25">
      <c r="A1476" s="116">
        <f>'5. Registrere Transaksjoner'!B483</f>
        <v>476</v>
      </c>
      <c r="B1476" s="72">
        <f>INDEX('5. Registrere Transaksjoner'!$K$8:$K$1006,MATCH('Underlag HB'!A1476,'5. Registrere Transaksjoner'!$B$8:$B$1006))</f>
        <v>0</v>
      </c>
      <c r="C1476" s="72">
        <f>INDEX('5. Registrere Transaksjoner'!$R$8:$R$1006,MATCH('Underlag HB'!A1476,'5. Registrere Transaksjoner'!$B$8:$B$1006))</f>
        <v>0</v>
      </c>
      <c r="D1476" s="307">
        <f>INDEX('5. Registrere Transaksjoner'!$D$8:$D$1006,MATCH('Underlag HB'!A1476,'5. Registrere Transaksjoner'!$B$8:$B$1006))</f>
        <v>0</v>
      </c>
      <c r="E1476" s="72" t="str">
        <f>IFERROR(INDEX(Kontoplan!$E$6:$E$1048576,MATCH(B1476,Kontoplan!$D$6:$D$125,0)),"")</f>
        <v/>
      </c>
      <c r="F1476" s="308">
        <f>INDEX('5. Registrere Transaksjoner'!$E$8:$E$1006,MATCH('Underlag HB'!A1476,'5. Registrere Transaksjoner'!$B$8:$B$1006,0))</f>
        <v>0</v>
      </c>
      <c r="G1476" s="72">
        <f>INDEX('5. Registrere Transaksjoner'!$F$8:$F$1006,MATCH('Underlag HB'!A1476,'5. Registrere Transaksjoner'!$B$8:$B$1006,0))</f>
        <v>0</v>
      </c>
      <c r="H1476" s="309" t="str">
        <f t="shared" si="23"/>
        <v/>
      </c>
      <c r="I1476" s="310">
        <f>INDEX('5. Registrere Transaksjoner'!$H$8:$H$1006,MATCH('Underlag HB'!A1476,'5. Registrere Transaksjoner'!$B$8:$B$1006,0))</f>
        <v>0</v>
      </c>
      <c r="J1476" s="72"/>
      <c r="K1476" s="72"/>
    </row>
    <row r="1477" spans="1:11" x14ac:dyDescent="0.25">
      <c r="A1477" s="116">
        <f>'5. Registrere Transaksjoner'!B484</f>
        <v>477</v>
      </c>
      <c r="B1477" s="72">
        <f>INDEX('5. Registrere Transaksjoner'!$K$8:$K$1006,MATCH('Underlag HB'!A1477,'5. Registrere Transaksjoner'!$B$8:$B$1006))</f>
        <v>0</v>
      </c>
      <c r="C1477" s="72">
        <f>INDEX('5. Registrere Transaksjoner'!$R$8:$R$1006,MATCH('Underlag HB'!A1477,'5. Registrere Transaksjoner'!$B$8:$B$1006))</f>
        <v>0</v>
      </c>
      <c r="D1477" s="307">
        <f>INDEX('5. Registrere Transaksjoner'!$D$8:$D$1006,MATCH('Underlag HB'!A1477,'5. Registrere Transaksjoner'!$B$8:$B$1006))</f>
        <v>0</v>
      </c>
      <c r="E1477" s="72" t="str">
        <f>IFERROR(INDEX(Kontoplan!$E$6:$E$1048576,MATCH(B1477,Kontoplan!$D$6:$D$125,0)),"")</f>
        <v/>
      </c>
      <c r="F1477" s="308">
        <f>INDEX('5. Registrere Transaksjoner'!$E$8:$E$1006,MATCH('Underlag HB'!A1477,'5. Registrere Transaksjoner'!$B$8:$B$1006,0))</f>
        <v>0</v>
      </c>
      <c r="G1477" s="72">
        <f>INDEX('5. Registrere Transaksjoner'!$F$8:$F$1006,MATCH('Underlag HB'!A1477,'5. Registrere Transaksjoner'!$B$8:$B$1006,0))</f>
        <v>0</v>
      </c>
      <c r="H1477" s="309" t="str">
        <f t="shared" si="23"/>
        <v/>
      </c>
      <c r="I1477" s="310">
        <f>INDEX('5. Registrere Transaksjoner'!$H$8:$H$1006,MATCH('Underlag HB'!A1477,'5. Registrere Transaksjoner'!$B$8:$B$1006,0))</f>
        <v>0</v>
      </c>
      <c r="J1477" s="72"/>
      <c r="K1477" s="72"/>
    </row>
    <row r="1478" spans="1:11" x14ac:dyDescent="0.25">
      <c r="A1478" s="116">
        <f>'5. Registrere Transaksjoner'!B485</f>
        <v>478</v>
      </c>
      <c r="B1478" s="72">
        <f>INDEX('5. Registrere Transaksjoner'!$K$8:$K$1006,MATCH('Underlag HB'!A1478,'5. Registrere Transaksjoner'!$B$8:$B$1006))</f>
        <v>0</v>
      </c>
      <c r="C1478" s="72">
        <f>INDEX('5. Registrere Transaksjoner'!$R$8:$R$1006,MATCH('Underlag HB'!A1478,'5. Registrere Transaksjoner'!$B$8:$B$1006))</f>
        <v>0</v>
      </c>
      <c r="D1478" s="307">
        <f>INDEX('5. Registrere Transaksjoner'!$D$8:$D$1006,MATCH('Underlag HB'!A1478,'5. Registrere Transaksjoner'!$B$8:$B$1006))</f>
        <v>0</v>
      </c>
      <c r="E1478" s="72" t="str">
        <f>IFERROR(INDEX(Kontoplan!$E$6:$E$1048576,MATCH(B1478,Kontoplan!$D$6:$D$125,0)),"")</f>
        <v/>
      </c>
      <c r="F1478" s="308">
        <f>INDEX('5. Registrere Transaksjoner'!$E$8:$E$1006,MATCH('Underlag HB'!A1478,'5. Registrere Transaksjoner'!$B$8:$B$1006,0))</f>
        <v>0</v>
      </c>
      <c r="G1478" s="72">
        <f>INDEX('5. Registrere Transaksjoner'!$F$8:$F$1006,MATCH('Underlag HB'!A1478,'5. Registrere Transaksjoner'!$B$8:$B$1006,0))</f>
        <v>0</v>
      </c>
      <c r="H1478" s="309" t="str">
        <f t="shared" si="23"/>
        <v/>
      </c>
      <c r="I1478" s="310">
        <f>INDEX('5. Registrere Transaksjoner'!$H$8:$H$1006,MATCH('Underlag HB'!A1478,'5. Registrere Transaksjoner'!$B$8:$B$1006,0))</f>
        <v>0</v>
      </c>
      <c r="J1478" s="72"/>
      <c r="K1478" s="72"/>
    </row>
    <row r="1479" spans="1:11" x14ac:dyDescent="0.25">
      <c r="A1479" s="116">
        <f>'5. Registrere Transaksjoner'!B486</f>
        <v>479</v>
      </c>
      <c r="B1479" s="72">
        <f>INDEX('5. Registrere Transaksjoner'!$K$8:$K$1006,MATCH('Underlag HB'!A1479,'5. Registrere Transaksjoner'!$B$8:$B$1006))</f>
        <v>0</v>
      </c>
      <c r="C1479" s="72">
        <f>INDEX('5. Registrere Transaksjoner'!$R$8:$R$1006,MATCH('Underlag HB'!A1479,'5. Registrere Transaksjoner'!$B$8:$B$1006))</f>
        <v>0</v>
      </c>
      <c r="D1479" s="307">
        <f>INDEX('5. Registrere Transaksjoner'!$D$8:$D$1006,MATCH('Underlag HB'!A1479,'5. Registrere Transaksjoner'!$B$8:$B$1006))</f>
        <v>0</v>
      </c>
      <c r="E1479" s="72" t="str">
        <f>IFERROR(INDEX(Kontoplan!$E$6:$E$1048576,MATCH(B1479,Kontoplan!$D$6:$D$125,0)),"")</f>
        <v/>
      </c>
      <c r="F1479" s="308">
        <f>INDEX('5. Registrere Transaksjoner'!$E$8:$E$1006,MATCH('Underlag HB'!A1479,'5. Registrere Transaksjoner'!$B$8:$B$1006,0))</f>
        <v>0</v>
      </c>
      <c r="G1479" s="72">
        <f>INDEX('5. Registrere Transaksjoner'!$F$8:$F$1006,MATCH('Underlag HB'!A1479,'5. Registrere Transaksjoner'!$B$8:$B$1006,0))</f>
        <v>0</v>
      </c>
      <c r="H1479" s="309" t="str">
        <f t="shared" si="23"/>
        <v/>
      </c>
      <c r="I1479" s="310">
        <f>INDEX('5. Registrere Transaksjoner'!$H$8:$H$1006,MATCH('Underlag HB'!A1479,'5. Registrere Transaksjoner'!$B$8:$B$1006,0))</f>
        <v>0</v>
      </c>
      <c r="J1479" s="72"/>
      <c r="K1479" s="72"/>
    </row>
    <row r="1480" spans="1:11" x14ac:dyDescent="0.25">
      <c r="A1480" s="116">
        <f>'5. Registrere Transaksjoner'!B487</f>
        <v>480</v>
      </c>
      <c r="B1480" s="72">
        <f>INDEX('5. Registrere Transaksjoner'!$K$8:$K$1006,MATCH('Underlag HB'!A1480,'5. Registrere Transaksjoner'!$B$8:$B$1006))</f>
        <v>0</v>
      </c>
      <c r="C1480" s="72">
        <f>INDEX('5. Registrere Transaksjoner'!$R$8:$R$1006,MATCH('Underlag HB'!A1480,'5. Registrere Transaksjoner'!$B$8:$B$1006))</f>
        <v>0</v>
      </c>
      <c r="D1480" s="307">
        <f>INDEX('5. Registrere Transaksjoner'!$D$8:$D$1006,MATCH('Underlag HB'!A1480,'5. Registrere Transaksjoner'!$B$8:$B$1006))</f>
        <v>0</v>
      </c>
      <c r="E1480" s="72" t="str">
        <f>IFERROR(INDEX(Kontoplan!$E$6:$E$1048576,MATCH(B1480,Kontoplan!$D$6:$D$125,0)),"")</f>
        <v/>
      </c>
      <c r="F1480" s="308">
        <f>INDEX('5. Registrere Transaksjoner'!$E$8:$E$1006,MATCH('Underlag HB'!A1480,'5. Registrere Transaksjoner'!$B$8:$B$1006,0))</f>
        <v>0</v>
      </c>
      <c r="G1480" s="72">
        <f>INDEX('5. Registrere Transaksjoner'!$F$8:$F$1006,MATCH('Underlag HB'!A1480,'5. Registrere Transaksjoner'!$B$8:$B$1006,0))</f>
        <v>0</v>
      </c>
      <c r="H1480" s="309" t="str">
        <f t="shared" si="23"/>
        <v/>
      </c>
      <c r="I1480" s="310">
        <f>INDEX('5. Registrere Transaksjoner'!$H$8:$H$1006,MATCH('Underlag HB'!A1480,'5. Registrere Transaksjoner'!$B$8:$B$1006,0))</f>
        <v>0</v>
      </c>
      <c r="J1480" s="72"/>
      <c r="K1480" s="72"/>
    </row>
    <row r="1481" spans="1:11" x14ac:dyDescent="0.25">
      <c r="A1481" s="116">
        <f>'5. Registrere Transaksjoner'!B488</f>
        <v>481</v>
      </c>
      <c r="B1481" s="72">
        <f>INDEX('5. Registrere Transaksjoner'!$K$8:$K$1006,MATCH('Underlag HB'!A1481,'5. Registrere Transaksjoner'!$B$8:$B$1006))</f>
        <v>0</v>
      </c>
      <c r="C1481" s="72">
        <f>INDEX('5. Registrere Transaksjoner'!$R$8:$R$1006,MATCH('Underlag HB'!A1481,'5. Registrere Transaksjoner'!$B$8:$B$1006))</f>
        <v>0</v>
      </c>
      <c r="D1481" s="307">
        <f>INDEX('5. Registrere Transaksjoner'!$D$8:$D$1006,MATCH('Underlag HB'!A1481,'5. Registrere Transaksjoner'!$B$8:$B$1006))</f>
        <v>0</v>
      </c>
      <c r="E1481" s="72" t="str">
        <f>IFERROR(INDEX(Kontoplan!$E$6:$E$1048576,MATCH(B1481,Kontoplan!$D$6:$D$125,0)),"")</f>
        <v/>
      </c>
      <c r="F1481" s="308">
        <f>INDEX('5. Registrere Transaksjoner'!$E$8:$E$1006,MATCH('Underlag HB'!A1481,'5. Registrere Transaksjoner'!$B$8:$B$1006,0))</f>
        <v>0</v>
      </c>
      <c r="G1481" s="72">
        <f>INDEX('5. Registrere Transaksjoner'!$F$8:$F$1006,MATCH('Underlag HB'!A1481,'5. Registrere Transaksjoner'!$B$8:$B$1006,0))</f>
        <v>0</v>
      </c>
      <c r="H1481" s="309" t="str">
        <f t="shared" si="23"/>
        <v/>
      </c>
      <c r="I1481" s="310">
        <f>INDEX('5. Registrere Transaksjoner'!$H$8:$H$1006,MATCH('Underlag HB'!A1481,'5. Registrere Transaksjoner'!$B$8:$B$1006,0))</f>
        <v>0</v>
      </c>
      <c r="J1481" s="72"/>
      <c r="K1481" s="72"/>
    </row>
    <row r="1482" spans="1:11" x14ac:dyDescent="0.25">
      <c r="A1482" s="116">
        <f>'5. Registrere Transaksjoner'!B489</f>
        <v>482</v>
      </c>
      <c r="B1482" s="72">
        <f>INDEX('5. Registrere Transaksjoner'!$K$8:$K$1006,MATCH('Underlag HB'!A1482,'5. Registrere Transaksjoner'!$B$8:$B$1006))</f>
        <v>0</v>
      </c>
      <c r="C1482" s="72">
        <f>INDEX('5. Registrere Transaksjoner'!$R$8:$R$1006,MATCH('Underlag HB'!A1482,'5. Registrere Transaksjoner'!$B$8:$B$1006))</f>
        <v>0</v>
      </c>
      <c r="D1482" s="307">
        <f>INDEX('5. Registrere Transaksjoner'!$D$8:$D$1006,MATCH('Underlag HB'!A1482,'5. Registrere Transaksjoner'!$B$8:$B$1006))</f>
        <v>0</v>
      </c>
      <c r="E1482" s="72" t="str">
        <f>IFERROR(INDEX(Kontoplan!$E$6:$E$1048576,MATCH(B1482,Kontoplan!$D$6:$D$125,0)),"")</f>
        <v/>
      </c>
      <c r="F1482" s="308">
        <f>INDEX('5. Registrere Transaksjoner'!$E$8:$E$1006,MATCH('Underlag HB'!A1482,'5. Registrere Transaksjoner'!$B$8:$B$1006,0))</f>
        <v>0</v>
      </c>
      <c r="G1482" s="72">
        <f>INDEX('5. Registrere Transaksjoner'!$F$8:$F$1006,MATCH('Underlag HB'!A1482,'5. Registrere Transaksjoner'!$B$8:$B$1006,0))</f>
        <v>0</v>
      </c>
      <c r="H1482" s="309" t="str">
        <f t="shared" si="23"/>
        <v/>
      </c>
      <c r="I1482" s="310">
        <f>INDEX('5. Registrere Transaksjoner'!$H$8:$H$1006,MATCH('Underlag HB'!A1482,'5. Registrere Transaksjoner'!$B$8:$B$1006,0))</f>
        <v>0</v>
      </c>
      <c r="J1482" s="72"/>
      <c r="K1482" s="72"/>
    </row>
    <row r="1483" spans="1:11" x14ac:dyDescent="0.25">
      <c r="A1483" s="116">
        <f>'5. Registrere Transaksjoner'!B490</f>
        <v>483</v>
      </c>
      <c r="B1483" s="72">
        <f>INDEX('5. Registrere Transaksjoner'!$K$8:$K$1006,MATCH('Underlag HB'!A1483,'5. Registrere Transaksjoner'!$B$8:$B$1006))</f>
        <v>0</v>
      </c>
      <c r="C1483" s="72">
        <f>INDEX('5. Registrere Transaksjoner'!$R$8:$R$1006,MATCH('Underlag HB'!A1483,'5. Registrere Transaksjoner'!$B$8:$B$1006))</f>
        <v>0</v>
      </c>
      <c r="D1483" s="307">
        <f>INDEX('5. Registrere Transaksjoner'!$D$8:$D$1006,MATCH('Underlag HB'!A1483,'5. Registrere Transaksjoner'!$B$8:$B$1006))</f>
        <v>0</v>
      </c>
      <c r="E1483" s="72" t="str">
        <f>IFERROR(INDEX(Kontoplan!$E$6:$E$1048576,MATCH(B1483,Kontoplan!$D$6:$D$125,0)),"")</f>
        <v/>
      </c>
      <c r="F1483" s="308">
        <f>INDEX('5. Registrere Transaksjoner'!$E$8:$E$1006,MATCH('Underlag HB'!A1483,'5. Registrere Transaksjoner'!$B$8:$B$1006,0))</f>
        <v>0</v>
      </c>
      <c r="G1483" s="72">
        <f>INDEX('5. Registrere Transaksjoner'!$F$8:$F$1006,MATCH('Underlag HB'!A1483,'5. Registrere Transaksjoner'!$B$8:$B$1006,0))</f>
        <v>0</v>
      </c>
      <c r="H1483" s="309" t="str">
        <f t="shared" si="23"/>
        <v/>
      </c>
      <c r="I1483" s="310">
        <f>INDEX('5. Registrere Transaksjoner'!$H$8:$H$1006,MATCH('Underlag HB'!A1483,'5. Registrere Transaksjoner'!$B$8:$B$1006,0))</f>
        <v>0</v>
      </c>
      <c r="J1483" s="72"/>
      <c r="K1483" s="72"/>
    </row>
    <row r="1484" spans="1:11" x14ac:dyDescent="0.25">
      <c r="A1484" s="116">
        <f>'5. Registrere Transaksjoner'!B491</f>
        <v>484</v>
      </c>
      <c r="B1484" s="72">
        <f>INDEX('5. Registrere Transaksjoner'!$K$8:$K$1006,MATCH('Underlag HB'!A1484,'5. Registrere Transaksjoner'!$B$8:$B$1006))</f>
        <v>0</v>
      </c>
      <c r="C1484" s="72">
        <f>INDEX('5. Registrere Transaksjoner'!$R$8:$R$1006,MATCH('Underlag HB'!A1484,'5. Registrere Transaksjoner'!$B$8:$B$1006))</f>
        <v>0</v>
      </c>
      <c r="D1484" s="307">
        <f>INDEX('5. Registrere Transaksjoner'!$D$8:$D$1006,MATCH('Underlag HB'!A1484,'5. Registrere Transaksjoner'!$B$8:$B$1006))</f>
        <v>0</v>
      </c>
      <c r="E1484" s="72" t="str">
        <f>IFERROR(INDEX(Kontoplan!$E$6:$E$1048576,MATCH(B1484,Kontoplan!$D$6:$D$125,0)),"")</f>
        <v/>
      </c>
      <c r="F1484" s="308">
        <f>INDEX('5. Registrere Transaksjoner'!$E$8:$E$1006,MATCH('Underlag HB'!A1484,'5. Registrere Transaksjoner'!$B$8:$B$1006,0))</f>
        <v>0</v>
      </c>
      <c r="G1484" s="72">
        <f>INDEX('5. Registrere Transaksjoner'!$F$8:$F$1006,MATCH('Underlag HB'!A1484,'5. Registrere Transaksjoner'!$B$8:$B$1006,0))</f>
        <v>0</v>
      </c>
      <c r="H1484" s="309" t="str">
        <f t="shared" si="23"/>
        <v/>
      </c>
      <c r="I1484" s="310">
        <f>INDEX('5. Registrere Transaksjoner'!$H$8:$H$1006,MATCH('Underlag HB'!A1484,'5. Registrere Transaksjoner'!$B$8:$B$1006,0))</f>
        <v>0</v>
      </c>
      <c r="J1484" s="72"/>
      <c r="K1484" s="72"/>
    </row>
    <row r="1485" spans="1:11" x14ac:dyDescent="0.25">
      <c r="A1485" s="116">
        <f>'5. Registrere Transaksjoner'!B492</f>
        <v>485</v>
      </c>
      <c r="B1485" s="72">
        <f>INDEX('5. Registrere Transaksjoner'!$K$8:$K$1006,MATCH('Underlag HB'!A1485,'5. Registrere Transaksjoner'!$B$8:$B$1006))</f>
        <v>0</v>
      </c>
      <c r="C1485" s="72">
        <f>INDEX('5. Registrere Transaksjoner'!$R$8:$R$1006,MATCH('Underlag HB'!A1485,'5. Registrere Transaksjoner'!$B$8:$B$1006))</f>
        <v>0</v>
      </c>
      <c r="D1485" s="307">
        <f>INDEX('5. Registrere Transaksjoner'!$D$8:$D$1006,MATCH('Underlag HB'!A1485,'5. Registrere Transaksjoner'!$B$8:$B$1006))</f>
        <v>0</v>
      </c>
      <c r="E1485" s="72" t="str">
        <f>IFERROR(INDEX(Kontoplan!$E$6:$E$1048576,MATCH(B1485,Kontoplan!$D$6:$D$125,0)),"")</f>
        <v/>
      </c>
      <c r="F1485" s="308">
        <f>INDEX('5. Registrere Transaksjoner'!$E$8:$E$1006,MATCH('Underlag HB'!A1485,'5. Registrere Transaksjoner'!$B$8:$B$1006,0))</f>
        <v>0</v>
      </c>
      <c r="G1485" s="72">
        <f>INDEX('5. Registrere Transaksjoner'!$F$8:$F$1006,MATCH('Underlag HB'!A1485,'5. Registrere Transaksjoner'!$B$8:$B$1006,0))</f>
        <v>0</v>
      </c>
      <c r="H1485" s="309" t="str">
        <f t="shared" si="23"/>
        <v/>
      </c>
      <c r="I1485" s="310">
        <f>INDEX('5. Registrere Transaksjoner'!$H$8:$H$1006,MATCH('Underlag HB'!A1485,'5. Registrere Transaksjoner'!$B$8:$B$1006,0))</f>
        <v>0</v>
      </c>
      <c r="J1485" s="72"/>
      <c r="K1485" s="72"/>
    </row>
    <row r="1486" spans="1:11" x14ac:dyDescent="0.25">
      <c r="A1486" s="116">
        <f>'5. Registrere Transaksjoner'!B493</f>
        <v>486</v>
      </c>
      <c r="B1486" s="72">
        <f>INDEX('5. Registrere Transaksjoner'!$K$8:$K$1006,MATCH('Underlag HB'!A1486,'5. Registrere Transaksjoner'!$B$8:$B$1006))</f>
        <v>0</v>
      </c>
      <c r="C1486" s="72">
        <f>INDEX('5. Registrere Transaksjoner'!$R$8:$R$1006,MATCH('Underlag HB'!A1486,'5. Registrere Transaksjoner'!$B$8:$B$1006))</f>
        <v>0</v>
      </c>
      <c r="D1486" s="307">
        <f>INDEX('5. Registrere Transaksjoner'!$D$8:$D$1006,MATCH('Underlag HB'!A1486,'5. Registrere Transaksjoner'!$B$8:$B$1006))</f>
        <v>0</v>
      </c>
      <c r="E1486" s="72" t="str">
        <f>IFERROR(INDEX(Kontoplan!$E$6:$E$1048576,MATCH(B1486,Kontoplan!$D$6:$D$125,0)),"")</f>
        <v/>
      </c>
      <c r="F1486" s="308">
        <f>INDEX('5. Registrere Transaksjoner'!$E$8:$E$1006,MATCH('Underlag HB'!A1486,'5. Registrere Transaksjoner'!$B$8:$B$1006,0))</f>
        <v>0</v>
      </c>
      <c r="G1486" s="72">
        <f>INDEX('5. Registrere Transaksjoner'!$F$8:$F$1006,MATCH('Underlag HB'!A1486,'5. Registrere Transaksjoner'!$B$8:$B$1006,0))</f>
        <v>0</v>
      </c>
      <c r="H1486" s="309" t="str">
        <f t="shared" si="23"/>
        <v/>
      </c>
      <c r="I1486" s="310">
        <f>INDEX('5. Registrere Transaksjoner'!$H$8:$H$1006,MATCH('Underlag HB'!A1486,'5. Registrere Transaksjoner'!$B$8:$B$1006,0))</f>
        <v>0</v>
      </c>
      <c r="J1486" s="72"/>
      <c r="K1486" s="72"/>
    </row>
    <row r="1487" spans="1:11" x14ac:dyDescent="0.25">
      <c r="A1487" s="116">
        <f>'5. Registrere Transaksjoner'!B494</f>
        <v>487</v>
      </c>
      <c r="B1487" s="72">
        <f>INDEX('5. Registrere Transaksjoner'!$K$8:$K$1006,MATCH('Underlag HB'!A1487,'5. Registrere Transaksjoner'!$B$8:$B$1006))</f>
        <v>0</v>
      </c>
      <c r="C1487" s="72">
        <f>INDEX('5. Registrere Transaksjoner'!$R$8:$R$1006,MATCH('Underlag HB'!A1487,'5. Registrere Transaksjoner'!$B$8:$B$1006))</f>
        <v>0</v>
      </c>
      <c r="D1487" s="307">
        <f>INDEX('5. Registrere Transaksjoner'!$D$8:$D$1006,MATCH('Underlag HB'!A1487,'5. Registrere Transaksjoner'!$B$8:$B$1006))</f>
        <v>0</v>
      </c>
      <c r="E1487" s="72" t="str">
        <f>IFERROR(INDEX(Kontoplan!$E$6:$E$1048576,MATCH(B1487,Kontoplan!$D$6:$D$125,0)),"")</f>
        <v/>
      </c>
      <c r="F1487" s="308">
        <f>INDEX('5. Registrere Transaksjoner'!$E$8:$E$1006,MATCH('Underlag HB'!A1487,'5. Registrere Transaksjoner'!$B$8:$B$1006,0))</f>
        <v>0</v>
      </c>
      <c r="G1487" s="72">
        <f>INDEX('5. Registrere Transaksjoner'!$F$8:$F$1006,MATCH('Underlag HB'!A1487,'5. Registrere Transaksjoner'!$B$8:$B$1006,0))</f>
        <v>0</v>
      </c>
      <c r="H1487" s="309" t="str">
        <f t="shared" si="23"/>
        <v/>
      </c>
      <c r="I1487" s="310">
        <f>INDEX('5. Registrere Transaksjoner'!$H$8:$H$1006,MATCH('Underlag HB'!A1487,'5. Registrere Transaksjoner'!$B$8:$B$1006,0))</f>
        <v>0</v>
      </c>
      <c r="J1487" s="72"/>
      <c r="K1487" s="72"/>
    </row>
    <row r="1488" spans="1:11" x14ac:dyDescent="0.25">
      <c r="A1488" s="116">
        <f>'5. Registrere Transaksjoner'!B495</f>
        <v>488</v>
      </c>
      <c r="B1488" s="72">
        <f>INDEX('5. Registrere Transaksjoner'!$K$8:$K$1006,MATCH('Underlag HB'!A1488,'5. Registrere Transaksjoner'!$B$8:$B$1006))</f>
        <v>0</v>
      </c>
      <c r="C1488" s="72">
        <f>INDEX('5. Registrere Transaksjoner'!$R$8:$R$1006,MATCH('Underlag HB'!A1488,'5. Registrere Transaksjoner'!$B$8:$B$1006))</f>
        <v>0</v>
      </c>
      <c r="D1488" s="307">
        <f>INDEX('5. Registrere Transaksjoner'!$D$8:$D$1006,MATCH('Underlag HB'!A1488,'5. Registrere Transaksjoner'!$B$8:$B$1006))</f>
        <v>0</v>
      </c>
      <c r="E1488" s="72" t="str">
        <f>IFERROR(INDEX(Kontoplan!$E$6:$E$1048576,MATCH(B1488,Kontoplan!$D$6:$D$125,0)),"")</f>
        <v/>
      </c>
      <c r="F1488" s="308">
        <f>INDEX('5. Registrere Transaksjoner'!$E$8:$E$1006,MATCH('Underlag HB'!A1488,'5. Registrere Transaksjoner'!$B$8:$B$1006,0))</f>
        <v>0</v>
      </c>
      <c r="G1488" s="72">
        <f>INDEX('5. Registrere Transaksjoner'!$F$8:$F$1006,MATCH('Underlag HB'!A1488,'5. Registrere Transaksjoner'!$B$8:$B$1006,0))</f>
        <v>0</v>
      </c>
      <c r="H1488" s="309" t="str">
        <f t="shared" si="23"/>
        <v/>
      </c>
      <c r="I1488" s="310">
        <f>INDEX('5. Registrere Transaksjoner'!$H$8:$H$1006,MATCH('Underlag HB'!A1488,'5. Registrere Transaksjoner'!$B$8:$B$1006,0))</f>
        <v>0</v>
      </c>
      <c r="J1488" s="72"/>
      <c r="K1488" s="72"/>
    </row>
    <row r="1489" spans="1:11" x14ac:dyDescent="0.25">
      <c r="A1489" s="116">
        <f>'5. Registrere Transaksjoner'!B496</f>
        <v>489</v>
      </c>
      <c r="B1489" s="72">
        <f>INDEX('5. Registrere Transaksjoner'!$K$8:$K$1006,MATCH('Underlag HB'!A1489,'5. Registrere Transaksjoner'!$B$8:$B$1006))</f>
        <v>0</v>
      </c>
      <c r="C1489" s="72">
        <f>INDEX('5. Registrere Transaksjoner'!$R$8:$R$1006,MATCH('Underlag HB'!A1489,'5. Registrere Transaksjoner'!$B$8:$B$1006))</f>
        <v>0</v>
      </c>
      <c r="D1489" s="307">
        <f>INDEX('5. Registrere Transaksjoner'!$D$8:$D$1006,MATCH('Underlag HB'!A1489,'5. Registrere Transaksjoner'!$B$8:$B$1006))</f>
        <v>0</v>
      </c>
      <c r="E1489" s="72" t="str">
        <f>IFERROR(INDEX(Kontoplan!$E$6:$E$1048576,MATCH(B1489,Kontoplan!$D$6:$D$125,0)),"")</f>
        <v/>
      </c>
      <c r="F1489" s="308">
        <f>INDEX('5. Registrere Transaksjoner'!$E$8:$E$1006,MATCH('Underlag HB'!A1489,'5. Registrere Transaksjoner'!$B$8:$B$1006,0))</f>
        <v>0</v>
      </c>
      <c r="G1489" s="72">
        <f>INDEX('5. Registrere Transaksjoner'!$F$8:$F$1006,MATCH('Underlag HB'!A1489,'5. Registrere Transaksjoner'!$B$8:$B$1006,0))</f>
        <v>0</v>
      </c>
      <c r="H1489" s="309" t="str">
        <f t="shared" si="23"/>
        <v/>
      </c>
      <c r="I1489" s="310">
        <f>INDEX('5. Registrere Transaksjoner'!$H$8:$H$1006,MATCH('Underlag HB'!A1489,'5. Registrere Transaksjoner'!$B$8:$B$1006,0))</f>
        <v>0</v>
      </c>
      <c r="J1489" s="72"/>
      <c r="K1489" s="72"/>
    </row>
    <row r="1490" spans="1:11" x14ac:dyDescent="0.25">
      <c r="A1490" s="116">
        <f>'5. Registrere Transaksjoner'!B497</f>
        <v>490</v>
      </c>
      <c r="B1490" s="72">
        <f>INDEX('5. Registrere Transaksjoner'!$K$8:$K$1006,MATCH('Underlag HB'!A1490,'5. Registrere Transaksjoner'!$B$8:$B$1006))</f>
        <v>0</v>
      </c>
      <c r="C1490" s="72">
        <f>INDEX('5. Registrere Transaksjoner'!$R$8:$R$1006,MATCH('Underlag HB'!A1490,'5. Registrere Transaksjoner'!$B$8:$B$1006))</f>
        <v>0</v>
      </c>
      <c r="D1490" s="307">
        <f>INDEX('5. Registrere Transaksjoner'!$D$8:$D$1006,MATCH('Underlag HB'!A1490,'5. Registrere Transaksjoner'!$B$8:$B$1006))</f>
        <v>0</v>
      </c>
      <c r="E1490" s="72" t="str">
        <f>IFERROR(INDEX(Kontoplan!$E$6:$E$1048576,MATCH(B1490,Kontoplan!$D$6:$D$125,0)),"")</f>
        <v/>
      </c>
      <c r="F1490" s="308">
        <f>INDEX('5. Registrere Transaksjoner'!$E$8:$E$1006,MATCH('Underlag HB'!A1490,'5. Registrere Transaksjoner'!$B$8:$B$1006,0))</f>
        <v>0</v>
      </c>
      <c r="G1490" s="72">
        <f>INDEX('5. Registrere Transaksjoner'!$F$8:$F$1006,MATCH('Underlag HB'!A1490,'5. Registrere Transaksjoner'!$B$8:$B$1006,0))</f>
        <v>0</v>
      </c>
      <c r="H1490" s="309" t="str">
        <f t="shared" si="23"/>
        <v/>
      </c>
      <c r="I1490" s="310">
        <f>INDEX('5. Registrere Transaksjoner'!$H$8:$H$1006,MATCH('Underlag HB'!A1490,'5. Registrere Transaksjoner'!$B$8:$B$1006,0))</f>
        <v>0</v>
      </c>
      <c r="J1490" s="72"/>
      <c r="K1490" s="72"/>
    </row>
    <row r="1491" spans="1:11" x14ac:dyDescent="0.25">
      <c r="A1491" s="116">
        <f>'5. Registrere Transaksjoner'!B498</f>
        <v>491</v>
      </c>
      <c r="B1491" s="72">
        <f>INDEX('5. Registrere Transaksjoner'!$K$8:$K$1006,MATCH('Underlag HB'!A1491,'5. Registrere Transaksjoner'!$B$8:$B$1006))</f>
        <v>0</v>
      </c>
      <c r="C1491" s="72">
        <f>INDEX('5. Registrere Transaksjoner'!$R$8:$R$1006,MATCH('Underlag HB'!A1491,'5. Registrere Transaksjoner'!$B$8:$B$1006))</f>
        <v>0</v>
      </c>
      <c r="D1491" s="307">
        <f>INDEX('5. Registrere Transaksjoner'!$D$8:$D$1006,MATCH('Underlag HB'!A1491,'5. Registrere Transaksjoner'!$B$8:$B$1006))</f>
        <v>0</v>
      </c>
      <c r="E1491" s="72" t="str">
        <f>IFERROR(INDEX(Kontoplan!$E$6:$E$1048576,MATCH(B1491,Kontoplan!$D$6:$D$125,0)),"")</f>
        <v/>
      </c>
      <c r="F1491" s="308">
        <f>INDEX('5. Registrere Transaksjoner'!$E$8:$E$1006,MATCH('Underlag HB'!A1491,'5. Registrere Transaksjoner'!$B$8:$B$1006,0))</f>
        <v>0</v>
      </c>
      <c r="G1491" s="72">
        <f>INDEX('5. Registrere Transaksjoner'!$F$8:$F$1006,MATCH('Underlag HB'!A1491,'5. Registrere Transaksjoner'!$B$8:$B$1006,0))</f>
        <v>0</v>
      </c>
      <c r="H1491" s="309" t="str">
        <f t="shared" si="23"/>
        <v/>
      </c>
      <c r="I1491" s="310">
        <f>INDEX('5. Registrere Transaksjoner'!$H$8:$H$1006,MATCH('Underlag HB'!A1491,'5. Registrere Transaksjoner'!$B$8:$B$1006,0))</f>
        <v>0</v>
      </c>
      <c r="J1491" s="72"/>
      <c r="K1491" s="72"/>
    </row>
    <row r="1492" spans="1:11" x14ac:dyDescent="0.25">
      <c r="A1492" s="116">
        <f>'5. Registrere Transaksjoner'!B499</f>
        <v>492</v>
      </c>
      <c r="B1492" s="72">
        <f>INDEX('5. Registrere Transaksjoner'!$K$8:$K$1006,MATCH('Underlag HB'!A1492,'5. Registrere Transaksjoner'!$B$8:$B$1006))</f>
        <v>0</v>
      </c>
      <c r="C1492" s="72">
        <f>INDEX('5. Registrere Transaksjoner'!$R$8:$R$1006,MATCH('Underlag HB'!A1492,'5. Registrere Transaksjoner'!$B$8:$B$1006))</f>
        <v>0</v>
      </c>
      <c r="D1492" s="307">
        <f>INDEX('5. Registrere Transaksjoner'!$D$8:$D$1006,MATCH('Underlag HB'!A1492,'5. Registrere Transaksjoner'!$B$8:$B$1006))</f>
        <v>0</v>
      </c>
      <c r="E1492" s="72" t="str">
        <f>IFERROR(INDEX(Kontoplan!$E$6:$E$1048576,MATCH(B1492,Kontoplan!$D$6:$D$125,0)),"")</f>
        <v/>
      </c>
      <c r="F1492" s="308">
        <f>INDEX('5. Registrere Transaksjoner'!$E$8:$E$1006,MATCH('Underlag HB'!A1492,'5. Registrere Transaksjoner'!$B$8:$B$1006,0))</f>
        <v>0</v>
      </c>
      <c r="G1492" s="72">
        <f>INDEX('5. Registrere Transaksjoner'!$F$8:$F$1006,MATCH('Underlag HB'!A1492,'5. Registrere Transaksjoner'!$B$8:$B$1006,0))</f>
        <v>0</v>
      </c>
      <c r="H1492" s="309" t="str">
        <f t="shared" si="23"/>
        <v/>
      </c>
      <c r="I1492" s="310">
        <f>INDEX('5. Registrere Transaksjoner'!$H$8:$H$1006,MATCH('Underlag HB'!A1492,'5. Registrere Transaksjoner'!$B$8:$B$1006,0))</f>
        <v>0</v>
      </c>
      <c r="J1492" s="72"/>
      <c r="K1492" s="72"/>
    </row>
    <row r="1493" spans="1:11" x14ac:dyDescent="0.25">
      <c r="A1493" s="116">
        <f>'5. Registrere Transaksjoner'!B500</f>
        <v>493</v>
      </c>
      <c r="B1493" s="72">
        <f>INDEX('5. Registrere Transaksjoner'!$K$8:$K$1006,MATCH('Underlag HB'!A1493,'5. Registrere Transaksjoner'!$B$8:$B$1006))</f>
        <v>0</v>
      </c>
      <c r="C1493" s="72">
        <f>INDEX('5. Registrere Transaksjoner'!$R$8:$R$1006,MATCH('Underlag HB'!A1493,'5. Registrere Transaksjoner'!$B$8:$B$1006))</f>
        <v>0</v>
      </c>
      <c r="D1493" s="307">
        <f>INDEX('5. Registrere Transaksjoner'!$D$8:$D$1006,MATCH('Underlag HB'!A1493,'5. Registrere Transaksjoner'!$B$8:$B$1006))</f>
        <v>0</v>
      </c>
      <c r="E1493" s="72" t="str">
        <f>IFERROR(INDEX(Kontoplan!$E$6:$E$1048576,MATCH(B1493,Kontoplan!$D$6:$D$125,0)),"")</f>
        <v/>
      </c>
      <c r="F1493" s="308">
        <f>INDEX('5. Registrere Transaksjoner'!$E$8:$E$1006,MATCH('Underlag HB'!A1493,'5. Registrere Transaksjoner'!$B$8:$B$1006,0))</f>
        <v>0</v>
      </c>
      <c r="G1493" s="72">
        <f>INDEX('5. Registrere Transaksjoner'!$F$8:$F$1006,MATCH('Underlag HB'!A1493,'5. Registrere Transaksjoner'!$B$8:$B$1006,0))</f>
        <v>0</v>
      </c>
      <c r="H1493" s="309" t="str">
        <f t="shared" si="23"/>
        <v/>
      </c>
      <c r="I1493" s="310">
        <f>INDEX('5. Registrere Transaksjoner'!$H$8:$H$1006,MATCH('Underlag HB'!A1493,'5. Registrere Transaksjoner'!$B$8:$B$1006,0))</f>
        <v>0</v>
      </c>
      <c r="J1493" s="72"/>
      <c r="K1493" s="72"/>
    </row>
    <row r="1494" spans="1:11" x14ac:dyDescent="0.25">
      <c r="A1494" s="116">
        <f>'5. Registrere Transaksjoner'!B501</f>
        <v>494</v>
      </c>
      <c r="B1494" s="72">
        <f>INDEX('5. Registrere Transaksjoner'!$K$8:$K$1006,MATCH('Underlag HB'!A1494,'5. Registrere Transaksjoner'!$B$8:$B$1006))</f>
        <v>0</v>
      </c>
      <c r="C1494" s="72">
        <f>INDEX('5. Registrere Transaksjoner'!$R$8:$R$1006,MATCH('Underlag HB'!A1494,'5. Registrere Transaksjoner'!$B$8:$B$1006))</f>
        <v>0</v>
      </c>
      <c r="D1494" s="307">
        <f>INDEX('5. Registrere Transaksjoner'!$D$8:$D$1006,MATCH('Underlag HB'!A1494,'5. Registrere Transaksjoner'!$B$8:$B$1006))</f>
        <v>0</v>
      </c>
      <c r="E1494" s="72" t="str">
        <f>IFERROR(INDEX(Kontoplan!$E$6:$E$1048576,MATCH(B1494,Kontoplan!$D$6:$D$125,0)),"")</f>
        <v/>
      </c>
      <c r="F1494" s="308">
        <f>INDEX('5. Registrere Transaksjoner'!$E$8:$E$1006,MATCH('Underlag HB'!A1494,'5. Registrere Transaksjoner'!$B$8:$B$1006,0))</f>
        <v>0</v>
      </c>
      <c r="G1494" s="72">
        <f>INDEX('5. Registrere Transaksjoner'!$F$8:$F$1006,MATCH('Underlag HB'!A1494,'5. Registrere Transaksjoner'!$B$8:$B$1006,0))</f>
        <v>0</v>
      </c>
      <c r="H1494" s="309" t="str">
        <f t="shared" si="23"/>
        <v/>
      </c>
      <c r="I1494" s="310">
        <f>INDEX('5. Registrere Transaksjoner'!$H$8:$H$1006,MATCH('Underlag HB'!A1494,'5. Registrere Transaksjoner'!$B$8:$B$1006,0))</f>
        <v>0</v>
      </c>
      <c r="J1494" s="72"/>
      <c r="K1494" s="72"/>
    </row>
    <row r="1495" spans="1:11" x14ac:dyDescent="0.25">
      <c r="A1495" s="116">
        <f>'5. Registrere Transaksjoner'!B502</f>
        <v>495</v>
      </c>
      <c r="B1495" s="72">
        <f>INDEX('5. Registrere Transaksjoner'!$K$8:$K$1006,MATCH('Underlag HB'!A1495,'5. Registrere Transaksjoner'!$B$8:$B$1006))</f>
        <v>0</v>
      </c>
      <c r="C1495" s="72">
        <f>INDEX('5. Registrere Transaksjoner'!$R$8:$R$1006,MATCH('Underlag HB'!A1495,'5. Registrere Transaksjoner'!$B$8:$B$1006))</f>
        <v>0</v>
      </c>
      <c r="D1495" s="307">
        <f>INDEX('5. Registrere Transaksjoner'!$D$8:$D$1006,MATCH('Underlag HB'!A1495,'5. Registrere Transaksjoner'!$B$8:$B$1006))</f>
        <v>0</v>
      </c>
      <c r="E1495" s="72" t="str">
        <f>IFERROR(INDEX(Kontoplan!$E$6:$E$1048576,MATCH(B1495,Kontoplan!$D$6:$D$125,0)),"")</f>
        <v/>
      </c>
      <c r="F1495" s="308">
        <f>INDEX('5. Registrere Transaksjoner'!$E$8:$E$1006,MATCH('Underlag HB'!A1495,'5. Registrere Transaksjoner'!$B$8:$B$1006,0))</f>
        <v>0</v>
      </c>
      <c r="G1495" s="72">
        <f>INDEX('5. Registrere Transaksjoner'!$F$8:$F$1006,MATCH('Underlag HB'!A1495,'5. Registrere Transaksjoner'!$B$8:$B$1006,0))</f>
        <v>0</v>
      </c>
      <c r="H1495" s="309" t="str">
        <f t="shared" si="23"/>
        <v/>
      </c>
      <c r="I1495" s="310">
        <f>INDEX('5. Registrere Transaksjoner'!$H$8:$H$1006,MATCH('Underlag HB'!A1495,'5. Registrere Transaksjoner'!$B$8:$B$1006,0))</f>
        <v>0</v>
      </c>
      <c r="J1495" s="72"/>
      <c r="K1495" s="72"/>
    </row>
    <row r="1496" spans="1:11" x14ac:dyDescent="0.25">
      <c r="A1496" s="116">
        <f>'5. Registrere Transaksjoner'!B503</f>
        <v>496</v>
      </c>
      <c r="B1496" s="72">
        <f>INDEX('5. Registrere Transaksjoner'!$K$8:$K$1006,MATCH('Underlag HB'!A1496,'5. Registrere Transaksjoner'!$B$8:$B$1006))</f>
        <v>0</v>
      </c>
      <c r="C1496" s="72">
        <f>INDEX('5. Registrere Transaksjoner'!$R$8:$R$1006,MATCH('Underlag HB'!A1496,'5. Registrere Transaksjoner'!$B$8:$B$1006))</f>
        <v>0</v>
      </c>
      <c r="D1496" s="307">
        <f>INDEX('5. Registrere Transaksjoner'!$D$8:$D$1006,MATCH('Underlag HB'!A1496,'5. Registrere Transaksjoner'!$B$8:$B$1006))</f>
        <v>0</v>
      </c>
      <c r="E1496" s="72" t="str">
        <f>IFERROR(INDEX(Kontoplan!$E$6:$E$1048576,MATCH(B1496,Kontoplan!$D$6:$D$125,0)),"")</f>
        <v/>
      </c>
      <c r="F1496" s="308">
        <f>INDEX('5. Registrere Transaksjoner'!$E$8:$E$1006,MATCH('Underlag HB'!A1496,'5. Registrere Transaksjoner'!$B$8:$B$1006,0))</f>
        <v>0</v>
      </c>
      <c r="G1496" s="72">
        <f>INDEX('5. Registrere Transaksjoner'!$F$8:$F$1006,MATCH('Underlag HB'!A1496,'5. Registrere Transaksjoner'!$B$8:$B$1006,0))</f>
        <v>0</v>
      </c>
      <c r="H1496" s="309" t="str">
        <f t="shared" si="23"/>
        <v/>
      </c>
      <c r="I1496" s="310">
        <f>INDEX('5. Registrere Transaksjoner'!$H$8:$H$1006,MATCH('Underlag HB'!A1496,'5. Registrere Transaksjoner'!$B$8:$B$1006,0))</f>
        <v>0</v>
      </c>
      <c r="J1496" s="72"/>
      <c r="K1496" s="72"/>
    </row>
    <row r="1497" spans="1:11" x14ac:dyDescent="0.25">
      <c r="A1497" s="116">
        <f>'5. Registrere Transaksjoner'!B504</f>
        <v>497</v>
      </c>
      <c r="B1497" s="72">
        <f>INDEX('5. Registrere Transaksjoner'!$K$8:$K$1006,MATCH('Underlag HB'!A1497,'5. Registrere Transaksjoner'!$B$8:$B$1006))</f>
        <v>0</v>
      </c>
      <c r="C1497" s="72">
        <f>INDEX('5. Registrere Transaksjoner'!$R$8:$R$1006,MATCH('Underlag HB'!A1497,'5. Registrere Transaksjoner'!$B$8:$B$1006))</f>
        <v>0</v>
      </c>
      <c r="D1497" s="307">
        <f>INDEX('5. Registrere Transaksjoner'!$D$8:$D$1006,MATCH('Underlag HB'!A1497,'5. Registrere Transaksjoner'!$B$8:$B$1006))</f>
        <v>0</v>
      </c>
      <c r="E1497" s="72" t="str">
        <f>IFERROR(INDEX(Kontoplan!$E$6:$E$1048576,MATCH(B1497,Kontoplan!$D$6:$D$125,0)),"")</f>
        <v/>
      </c>
      <c r="F1497" s="308">
        <f>INDEX('5. Registrere Transaksjoner'!$E$8:$E$1006,MATCH('Underlag HB'!A1497,'5. Registrere Transaksjoner'!$B$8:$B$1006,0))</f>
        <v>0</v>
      </c>
      <c r="G1497" s="72">
        <f>INDEX('5. Registrere Transaksjoner'!$F$8:$F$1006,MATCH('Underlag HB'!A1497,'5. Registrere Transaksjoner'!$B$8:$B$1006,0))</f>
        <v>0</v>
      </c>
      <c r="H1497" s="309" t="str">
        <f t="shared" si="23"/>
        <v/>
      </c>
      <c r="I1497" s="310">
        <f>INDEX('5. Registrere Transaksjoner'!$H$8:$H$1006,MATCH('Underlag HB'!A1497,'5. Registrere Transaksjoner'!$B$8:$B$1006,0))</f>
        <v>0</v>
      </c>
      <c r="J1497" s="72"/>
      <c r="K1497" s="72"/>
    </row>
    <row r="1498" spans="1:11" x14ac:dyDescent="0.25">
      <c r="A1498" s="116">
        <f>'5. Registrere Transaksjoner'!B505</f>
        <v>498</v>
      </c>
      <c r="B1498" s="72">
        <f>INDEX('5. Registrere Transaksjoner'!$K$8:$K$1006,MATCH('Underlag HB'!A1498,'5. Registrere Transaksjoner'!$B$8:$B$1006))</f>
        <v>0</v>
      </c>
      <c r="C1498" s="72">
        <f>INDEX('5. Registrere Transaksjoner'!$R$8:$R$1006,MATCH('Underlag HB'!A1498,'5. Registrere Transaksjoner'!$B$8:$B$1006))</f>
        <v>0</v>
      </c>
      <c r="D1498" s="307">
        <f>INDEX('5. Registrere Transaksjoner'!$D$8:$D$1006,MATCH('Underlag HB'!A1498,'5. Registrere Transaksjoner'!$B$8:$B$1006))</f>
        <v>0</v>
      </c>
      <c r="E1498" s="72" t="str">
        <f>IFERROR(INDEX(Kontoplan!$E$6:$E$1048576,MATCH(B1498,Kontoplan!$D$6:$D$125,0)),"")</f>
        <v/>
      </c>
      <c r="F1498" s="308">
        <f>INDEX('5. Registrere Transaksjoner'!$E$8:$E$1006,MATCH('Underlag HB'!A1498,'5. Registrere Transaksjoner'!$B$8:$B$1006,0))</f>
        <v>0</v>
      </c>
      <c r="G1498" s="72">
        <f>INDEX('5. Registrere Transaksjoner'!$F$8:$F$1006,MATCH('Underlag HB'!A1498,'5. Registrere Transaksjoner'!$B$8:$B$1006,0))</f>
        <v>0</v>
      </c>
      <c r="H1498" s="309" t="str">
        <f t="shared" si="23"/>
        <v/>
      </c>
      <c r="I1498" s="310">
        <f>INDEX('5. Registrere Transaksjoner'!$H$8:$H$1006,MATCH('Underlag HB'!A1498,'5. Registrere Transaksjoner'!$B$8:$B$1006,0))</f>
        <v>0</v>
      </c>
      <c r="J1498" s="72"/>
      <c r="K1498" s="72"/>
    </row>
    <row r="1499" spans="1:11" x14ac:dyDescent="0.25">
      <c r="A1499" s="116">
        <f>'5. Registrere Transaksjoner'!B506</f>
        <v>499</v>
      </c>
      <c r="B1499" s="72">
        <f>INDEX('5. Registrere Transaksjoner'!$K$8:$K$1006,MATCH('Underlag HB'!A1499,'5. Registrere Transaksjoner'!$B$8:$B$1006))</f>
        <v>0</v>
      </c>
      <c r="C1499" s="72">
        <f>INDEX('5. Registrere Transaksjoner'!$R$8:$R$1006,MATCH('Underlag HB'!A1499,'5. Registrere Transaksjoner'!$B$8:$B$1006))</f>
        <v>0</v>
      </c>
      <c r="D1499" s="307">
        <f>INDEX('5. Registrere Transaksjoner'!$D$8:$D$1006,MATCH('Underlag HB'!A1499,'5. Registrere Transaksjoner'!$B$8:$B$1006))</f>
        <v>0</v>
      </c>
      <c r="E1499" s="72" t="str">
        <f>IFERROR(INDEX(Kontoplan!$E$6:$E$1048576,MATCH(B1499,Kontoplan!$D$6:$D$125,0)),"")</f>
        <v/>
      </c>
      <c r="F1499" s="308">
        <f>INDEX('5. Registrere Transaksjoner'!$E$8:$E$1006,MATCH('Underlag HB'!A1499,'5. Registrere Transaksjoner'!$B$8:$B$1006,0))</f>
        <v>0</v>
      </c>
      <c r="G1499" s="72">
        <f>INDEX('5. Registrere Transaksjoner'!$F$8:$F$1006,MATCH('Underlag HB'!A1499,'5. Registrere Transaksjoner'!$B$8:$B$1006,0))</f>
        <v>0</v>
      </c>
      <c r="H1499" s="309" t="str">
        <f t="shared" si="23"/>
        <v/>
      </c>
      <c r="I1499" s="310">
        <f>INDEX('5. Registrere Transaksjoner'!$H$8:$H$1006,MATCH('Underlag HB'!A1499,'5. Registrere Transaksjoner'!$B$8:$B$1006,0))</f>
        <v>0</v>
      </c>
      <c r="J1499" s="72"/>
      <c r="K1499" s="72"/>
    </row>
    <row r="1500" spans="1:11" x14ac:dyDescent="0.25">
      <c r="A1500" s="116">
        <f>'5. Registrere Transaksjoner'!B507</f>
        <v>500</v>
      </c>
      <c r="B1500" s="72">
        <f>INDEX('5. Registrere Transaksjoner'!$K$8:$K$1006,MATCH('Underlag HB'!A1500,'5. Registrere Transaksjoner'!$B$8:$B$1006))</f>
        <v>0</v>
      </c>
      <c r="C1500" s="72">
        <f>INDEX('5. Registrere Transaksjoner'!$R$8:$R$1006,MATCH('Underlag HB'!A1500,'5. Registrere Transaksjoner'!$B$8:$B$1006))</f>
        <v>0</v>
      </c>
      <c r="D1500" s="307">
        <f>INDEX('5. Registrere Transaksjoner'!$D$8:$D$1006,MATCH('Underlag HB'!A1500,'5. Registrere Transaksjoner'!$B$8:$B$1006))</f>
        <v>0</v>
      </c>
      <c r="E1500" s="72" t="str">
        <f>IFERROR(INDEX(Kontoplan!$E$6:$E$1048576,MATCH(B1500,Kontoplan!$D$6:$D$125,0)),"")</f>
        <v/>
      </c>
      <c r="F1500" s="308">
        <f>INDEX('5. Registrere Transaksjoner'!$E$8:$E$1006,MATCH('Underlag HB'!A1500,'5. Registrere Transaksjoner'!$B$8:$B$1006,0))</f>
        <v>0</v>
      </c>
      <c r="G1500" s="72">
        <f>INDEX('5. Registrere Transaksjoner'!$F$8:$F$1006,MATCH('Underlag HB'!A1500,'5. Registrere Transaksjoner'!$B$8:$B$1006,0))</f>
        <v>0</v>
      </c>
      <c r="H1500" s="309" t="str">
        <f t="shared" si="23"/>
        <v/>
      </c>
      <c r="I1500" s="310">
        <f>INDEX('5. Registrere Transaksjoner'!$H$8:$H$1006,MATCH('Underlag HB'!A1500,'5. Registrere Transaksjoner'!$B$8:$B$1006,0))</f>
        <v>0</v>
      </c>
      <c r="J1500" s="72"/>
      <c r="K1500" s="72"/>
    </row>
    <row r="1501" spans="1:11" x14ac:dyDescent="0.25">
      <c r="A1501" s="116">
        <f>'5. Registrere Transaksjoner'!B508</f>
        <v>501</v>
      </c>
      <c r="B1501" s="72">
        <f>INDEX('5. Registrere Transaksjoner'!$K$8:$K$1006,MATCH('Underlag HB'!A1501,'5. Registrere Transaksjoner'!$B$8:$B$1006))</f>
        <v>0</v>
      </c>
      <c r="C1501" s="72">
        <f>INDEX('5. Registrere Transaksjoner'!$R$8:$R$1006,MATCH('Underlag HB'!A1501,'5. Registrere Transaksjoner'!$B$8:$B$1006))</f>
        <v>0</v>
      </c>
      <c r="D1501" s="307">
        <f>INDEX('5. Registrere Transaksjoner'!$D$8:$D$1006,MATCH('Underlag HB'!A1501,'5. Registrere Transaksjoner'!$B$8:$B$1006))</f>
        <v>0</v>
      </c>
      <c r="E1501" s="72" t="str">
        <f>IFERROR(INDEX(Kontoplan!$E$6:$E$1048576,MATCH(B1501,Kontoplan!$D$6:$D$125,0)),"")</f>
        <v/>
      </c>
      <c r="F1501" s="308">
        <f>INDEX('5. Registrere Transaksjoner'!$E$8:$E$1006,MATCH('Underlag HB'!A1501,'5. Registrere Transaksjoner'!$B$8:$B$1006,0))</f>
        <v>0</v>
      </c>
      <c r="G1501" s="72">
        <f>INDEX('5. Registrere Transaksjoner'!$F$8:$F$1006,MATCH('Underlag HB'!A1501,'5. Registrere Transaksjoner'!$B$8:$B$1006,0))</f>
        <v>0</v>
      </c>
      <c r="H1501" s="309" t="str">
        <f t="shared" si="23"/>
        <v/>
      </c>
      <c r="I1501" s="310">
        <f>INDEX('5. Registrere Transaksjoner'!$H$8:$H$1006,MATCH('Underlag HB'!A1501,'5. Registrere Transaksjoner'!$B$8:$B$1006,0))</f>
        <v>0</v>
      </c>
      <c r="J1501" s="72"/>
      <c r="K1501" s="72"/>
    </row>
    <row r="1502" spans="1:11" x14ac:dyDescent="0.25">
      <c r="A1502" s="116">
        <f>'5. Registrere Transaksjoner'!B509</f>
        <v>502</v>
      </c>
      <c r="B1502" s="72">
        <f>INDEX('5. Registrere Transaksjoner'!$K$8:$K$1006,MATCH('Underlag HB'!A1502,'5. Registrere Transaksjoner'!$B$8:$B$1006))</f>
        <v>0</v>
      </c>
      <c r="C1502" s="72">
        <f>INDEX('5. Registrere Transaksjoner'!$R$8:$R$1006,MATCH('Underlag HB'!A1502,'5. Registrere Transaksjoner'!$B$8:$B$1006))</f>
        <v>0</v>
      </c>
      <c r="D1502" s="307">
        <f>INDEX('5. Registrere Transaksjoner'!$D$8:$D$1006,MATCH('Underlag HB'!A1502,'5. Registrere Transaksjoner'!$B$8:$B$1006))</f>
        <v>0</v>
      </c>
      <c r="E1502" s="72" t="str">
        <f>IFERROR(INDEX(Kontoplan!$E$6:$E$1048576,MATCH(B1502,Kontoplan!$D$6:$D$125,0)),"")</f>
        <v/>
      </c>
      <c r="F1502" s="308">
        <f>INDEX('5. Registrere Transaksjoner'!$E$8:$E$1006,MATCH('Underlag HB'!A1502,'5. Registrere Transaksjoner'!$B$8:$B$1006,0))</f>
        <v>0</v>
      </c>
      <c r="G1502" s="72">
        <f>INDEX('5. Registrere Transaksjoner'!$F$8:$F$1006,MATCH('Underlag HB'!A1502,'5. Registrere Transaksjoner'!$B$8:$B$1006,0))</f>
        <v>0</v>
      </c>
      <c r="H1502" s="309" t="str">
        <f t="shared" si="23"/>
        <v/>
      </c>
      <c r="I1502" s="310">
        <f>INDEX('5. Registrere Transaksjoner'!$H$8:$H$1006,MATCH('Underlag HB'!A1502,'5. Registrere Transaksjoner'!$B$8:$B$1006,0))</f>
        <v>0</v>
      </c>
      <c r="J1502" s="72"/>
      <c r="K1502" s="72"/>
    </row>
    <row r="1503" spans="1:11" x14ac:dyDescent="0.25">
      <c r="A1503" s="116">
        <f>'5. Registrere Transaksjoner'!B510</f>
        <v>503</v>
      </c>
      <c r="B1503" s="72">
        <f>INDEX('5. Registrere Transaksjoner'!$K$8:$K$1006,MATCH('Underlag HB'!A1503,'5. Registrere Transaksjoner'!$B$8:$B$1006))</f>
        <v>0</v>
      </c>
      <c r="C1503" s="72">
        <f>INDEX('5. Registrere Transaksjoner'!$R$8:$R$1006,MATCH('Underlag HB'!A1503,'5. Registrere Transaksjoner'!$B$8:$B$1006))</f>
        <v>0</v>
      </c>
      <c r="D1503" s="307">
        <f>INDEX('5. Registrere Transaksjoner'!$D$8:$D$1006,MATCH('Underlag HB'!A1503,'5. Registrere Transaksjoner'!$B$8:$B$1006))</f>
        <v>0</v>
      </c>
      <c r="E1503" s="72" t="str">
        <f>IFERROR(INDEX(Kontoplan!$E$6:$E$1048576,MATCH(B1503,Kontoplan!$D$6:$D$125,0)),"")</f>
        <v/>
      </c>
      <c r="F1503" s="308">
        <f>INDEX('5. Registrere Transaksjoner'!$E$8:$E$1006,MATCH('Underlag HB'!A1503,'5. Registrere Transaksjoner'!$B$8:$B$1006,0))</f>
        <v>0</v>
      </c>
      <c r="G1503" s="72">
        <f>INDEX('5. Registrere Transaksjoner'!$F$8:$F$1006,MATCH('Underlag HB'!A1503,'5. Registrere Transaksjoner'!$B$8:$B$1006,0))</f>
        <v>0</v>
      </c>
      <c r="H1503" s="309" t="str">
        <f t="shared" si="23"/>
        <v/>
      </c>
      <c r="I1503" s="310">
        <f>INDEX('5. Registrere Transaksjoner'!$H$8:$H$1006,MATCH('Underlag HB'!A1503,'5. Registrere Transaksjoner'!$B$8:$B$1006,0))</f>
        <v>0</v>
      </c>
      <c r="J1503" s="72"/>
      <c r="K1503" s="72"/>
    </row>
    <row r="1504" spans="1:11" x14ac:dyDescent="0.25">
      <c r="A1504" s="116">
        <f>'5. Registrere Transaksjoner'!B511</f>
        <v>504</v>
      </c>
      <c r="B1504" s="72">
        <f>INDEX('5. Registrere Transaksjoner'!$K$8:$K$1006,MATCH('Underlag HB'!A1504,'5. Registrere Transaksjoner'!$B$8:$B$1006))</f>
        <v>0</v>
      </c>
      <c r="C1504" s="72">
        <f>INDEX('5. Registrere Transaksjoner'!$R$8:$R$1006,MATCH('Underlag HB'!A1504,'5. Registrere Transaksjoner'!$B$8:$B$1006))</f>
        <v>0</v>
      </c>
      <c r="D1504" s="307">
        <f>INDEX('5. Registrere Transaksjoner'!$D$8:$D$1006,MATCH('Underlag HB'!A1504,'5. Registrere Transaksjoner'!$B$8:$B$1006))</f>
        <v>0</v>
      </c>
      <c r="E1504" s="72" t="str">
        <f>IFERROR(INDEX(Kontoplan!$E$6:$E$1048576,MATCH(B1504,Kontoplan!$D$6:$D$125,0)),"")</f>
        <v/>
      </c>
      <c r="F1504" s="308">
        <f>INDEX('5. Registrere Transaksjoner'!$E$8:$E$1006,MATCH('Underlag HB'!A1504,'5. Registrere Transaksjoner'!$B$8:$B$1006,0))</f>
        <v>0</v>
      </c>
      <c r="G1504" s="72">
        <f>INDEX('5. Registrere Transaksjoner'!$F$8:$F$1006,MATCH('Underlag HB'!A1504,'5. Registrere Transaksjoner'!$B$8:$B$1006,0))</f>
        <v>0</v>
      </c>
      <c r="H1504" s="309" t="str">
        <f t="shared" si="23"/>
        <v/>
      </c>
      <c r="I1504" s="310">
        <f>INDEX('5. Registrere Transaksjoner'!$H$8:$H$1006,MATCH('Underlag HB'!A1504,'5. Registrere Transaksjoner'!$B$8:$B$1006,0))</f>
        <v>0</v>
      </c>
      <c r="J1504" s="72"/>
      <c r="K1504" s="72"/>
    </row>
    <row r="1505" spans="1:11" x14ac:dyDescent="0.25">
      <c r="A1505" s="116">
        <f>'5. Registrere Transaksjoner'!B512</f>
        <v>505</v>
      </c>
      <c r="B1505" s="72">
        <f>INDEX('5. Registrere Transaksjoner'!$K$8:$K$1006,MATCH('Underlag HB'!A1505,'5. Registrere Transaksjoner'!$B$8:$B$1006))</f>
        <v>0</v>
      </c>
      <c r="C1505" s="72">
        <f>INDEX('5. Registrere Transaksjoner'!$R$8:$R$1006,MATCH('Underlag HB'!A1505,'5. Registrere Transaksjoner'!$B$8:$B$1006))</f>
        <v>0</v>
      </c>
      <c r="D1505" s="307">
        <f>INDEX('5. Registrere Transaksjoner'!$D$8:$D$1006,MATCH('Underlag HB'!A1505,'5. Registrere Transaksjoner'!$B$8:$B$1006))</f>
        <v>0</v>
      </c>
      <c r="E1505" s="72" t="str">
        <f>IFERROR(INDEX(Kontoplan!$E$6:$E$1048576,MATCH(B1505,Kontoplan!$D$6:$D$125,0)),"")</f>
        <v/>
      </c>
      <c r="F1505" s="308">
        <f>INDEX('5. Registrere Transaksjoner'!$E$8:$E$1006,MATCH('Underlag HB'!A1505,'5. Registrere Transaksjoner'!$B$8:$B$1006,0))</f>
        <v>0</v>
      </c>
      <c r="G1505" s="72">
        <f>INDEX('5. Registrere Transaksjoner'!$F$8:$F$1006,MATCH('Underlag HB'!A1505,'5. Registrere Transaksjoner'!$B$8:$B$1006,0))</f>
        <v>0</v>
      </c>
      <c r="H1505" s="309" t="str">
        <f t="shared" si="23"/>
        <v/>
      </c>
      <c r="I1505" s="310">
        <f>INDEX('5. Registrere Transaksjoner'!$H$8:$H$1006,MATCH('Underlag HB'!A1505,'5. Registrere Transaksjoner'!$B$8:$B$1006,0))</f>
        <v>0</v>
      </c>
      <c r="J1505" s="72"/>
      <c r="K1505" s="72"/>
    </row>
    <row r="1506" spans="1:11" x14ac:dyDescent="0.25">
      <c r="A1506" s="116">
        <f>'5. Registrere Transaksjoner'!B513</f>
        <v>506</v>
      </c>
      <c r="B1506" s="72">
        <f>INDEX('5. Registrere Transaksjoner'!$K$8:$K$1006,MATCH('Underlag HB'!A1506,'5. Registrere Transaksjoner'!$B$8:$B$1006))</f>
        <v>0</v>
      </c>
      <c r="C1506" s="72">
        <f>INDEX('5. Registrere Transaksjoner'!$R$8:$R$1006,MATCH('Underlag HB'!A1506,'5. Registrere Transaksjoner'!$B$8:$B$1006))</f>
        <v>0</v>
      </c>
      <c r="D1506" s="307">
        <f>INDEX('5. Registrere Transaksjoner'!$D$8:$D$1006,MATCH('Underlag HB'!A1506,'5. Registrere Transaksjoner'!$B$8:$B$1006))</f>
        <v>0</v>
      </c>
      <c r="E1506" s="72" t="str">
        <f>IFERROR(INDEX(Kontoplan!$E$6:$E$1048576,MATCH(B1506,Kontoplan!$D$6:$D$125,0)),"")</f>
        <v/>
      </c>
      <c r="F1506" s="308">
        <f>INDEX('5. Registrere Transaksjoner'!$E$8:$E$1006,MATCH('Underlag HB'!A1506,'5. Registrere Transaksjoner'!$B$8:$B$1006,0))</f>
        <v>0</v>
      </c>
      <c r="G1506" s="72">
        <f>INDEX('5. Registrere Transaksjoner'!$F$8:$F$1006,MATCH('Underlag HB'!A1506,'5. Registrere Transaksjoner'!$B$8:$B$1006,0))</f>
        <v>0</v>
      </c>
      <c r="H1506" s="309" t="str">
        <f t="shared" si="23"/>
        <v/>
      </c>
      <c r="I1506" s="310">
        <f>INDEX('5. Registrere Transaksjoner'!$H$8:$H$1006,MATCH('Underlag HB'!A1506,'5. Registrere Transaksjoner'!$B$8:$B$1006,0))</f>
        <v>0</v>
      </c>
      <c r="J1506" s="72"/>
      <c r="K1506" s="72"/>
    </row>
    <row r="1507" spans="1:11" x14ac:dyDescent="0.25">
      <c r="A1507" s="116">
        <f>'5. Registrere Transaksjoner'!B514</f>
        <v>507</v>
      </c>
      <c r="B1507" s="72">
        <f>INDEX('5. Registrere Transaksjoner'!$K$8:$K$1006,MATCH('Underlag HB'!A1507,'5. Registrere Transaksjoner'!$B$8:$B$1006))</f>
        <v>0</v>
      </c>
      <c r="C1507" s="72">
        <f>INDEX('5. Registrere Transaksjoner'!$R$8:$R$1006,MATCH('Underlag HB'!A1507,'5. Registrere Transaksjoner'!$B$8:$B$1006))</f>
        <v>0</v>
      </c>
      <c r="D1507" s="307">
        <f>INDEX('5. Registrere Transaksjoner'!$D$8:$D$1006,MATCH('Underlag HB'!A1507,'5. Registrere Transaksjoner'!$B$8:$B$1006))</f>
        <v>0</v>
      </c>
      <c r="E1507" s="72" t="str">
        <f>IFERROR(INDEX(Kontoplan!$E$6:$E$1048576,MATCH(B1507,Kontoplan!$D$6:$D$125,0)),"")</f>
        <v/>
      </c>
      <c r="F1507" s="308">
        <f>INDEX('5. Registrere Transaksjoner'!$E$8:$E$1006,MATCH('Underlag HB'!A1507,'5. Registrere Transaksjoner'!$B$8:$B$1006,0))</f>
        <v>0</v>
      </c>
      <c r="G1507" s="72">
        <f>INDEX('5. Registrere Transaksjoner'!$F$8:$F$1006,MATCH('Underlag HB'!A1507,'5. Registrere Transaksjoner'!$B$8:$B$1006,0))</f>
        <v>0</v>
      </c>
      <c r="H1507" s="309" t="str">
        <f t="shared" si="23"/>
        <v/>
      </c>
      <c r="I1507" s="310">
        <f>INDEX('5. Registrere Transaksjoner'!$H$8:$H$1006,MATCH('Underlag HB'!A1507,'5. Registrere Transaksjoner'!$B$8:$B$1006,0))</f>
        <v>0</v>
      </c>
      <c r="J1507" s="72"/>
      <c r="K1507" s="72"/>
    </row>
    <row r="1508" spans="1:11" x14ac:dyDescent="0.25">
      <c r="A1508" s="116">
        <f>'5. Registrere Transaksjoner'!B515</f>
        <v>508</v>
      </c>
      <c r="B1508" s="72">
        <f>INDEX('5. Registrere Transaksjoner'!$K$8:$K$1006,MATCH('Underlag HB'!A1508,'5. Registrere Transaksjoner'!$B$8:$B$1006))</f>
        <v>0</v>
      </c>
      <c r="C1508" s="72">
        <f>INDEX('5. Registrere Transaksjoner'!$R$8:$R$1006,MATCH('Underlag HB'!A1508,'5. Registrere Transaksjoner'!$B$8:$B$1006))</f>
        <v>0</v>
      </c>
      <c r="D1508" s="307">
        <f>INDEX('5. Registrere Transaksjoner'!$D$8:$D$1006,MATCH('Underlag HB'!A1508,'5. Registrere Transaksjoner'!$B$8:$B$1006))</f>
        <v>0</v>
      </c>
      <c r="E1508" s="72" t="str">
        <f>IFERROR(INDEX(Kontoplan!$E$6:$E$1048576,MATCH(B1508,Kontoplan!$D$6:$D$125,0)),"")</f>
        <v/>
      </c>
      <c r="F1508" s="308">
        <f>INDEX('5. Registrere Transaksjoner'!$E$8:$E$1006,MATCH('Underlag HB'!A1508,'5. Registrere Transaksjoner'!$B$8:$B$1006,0))</f>
        <v>0</v>
      </c>
      <c r="G1508" s="72">
        <f>INDEX('5. Registrere Transaksjoner'!$F$8:$F$1006,MATCH('Underlag HB'!A1508,'5. Registrere Transaksjoner'!$B$8:$B$1006,0))</f>
        <v>0</v>
      </c>
      <c r="H1508" s="309" t="str">
        <f t="shared" si="23"/>
        <v/>
      </c>
      <c r="I1508" s="310">
        <f>INDEX('5. Registrere Transaksjoner'!$H$8:$H$1006,MATCH('Underlag HB'!A1508,'5. Registrere Transaksjoner'!$B$8:$B$1006,0))</f>
        <v>0</v>
      </c>
      <c r="J1508" s="72"/>
      <c r="K1508" s="72"/>
    </row>
    <row r="1509" spans="1:11" x14ac:dyDescent="0.25">
      <c r="A1509" s="116">
        <f>'5. Registrere Transaksjoner'!B516</f>
        <v>509</v>
      </c>
      <c r="B1509" s="72">
        <f>INDEX('5. Registrere Transaksjoner'!$K$8:$K$1006,MATCH('Underlag HB'!A1509,'5. Registrere Transaksjoner'!$B$8:$B$1006))</f>
        <v>0</v>
      </c>
      <c r="C1509" s="72">
        <f>INDEX('5. Registrere Transaksjoner'!$R$8:$R$1006,MATCH('Underlag HB'!A1509,'5. Registrere Transaksjoner'!$B$8:$B$1006))</f>
        <v>0</v>
      </c>
      <c r="D1509" s="307">
        <f>INDEX('5. Registrere Transaksjoner'!$D$8:$D$1006,MATCH('Underlag HB'!A1509,'5. Registrere Transaksjoner'!$B$8:$B$1006))</f>
        <v>0</v>
      </c>
      <c r="E1509" s="72" t="str">
        <f>IFERROR(INDEX(Kontoplan!$E$6:$E$1048576,MATCH(B1509,Kontoplan!$D$6:$D$125,0)),"")</f>
        <v/>
      </c>
      <c r="F1509" s="308">
        <f>INDEX('5. Registrere Transaksjoner'!$E$8:$E$1006,MATCH('Underlag HB'!A1509,'5. Registrere Transaksjoner'!$B$8:$B$1006,0))</f>
        <v>0</v>
      </c>
      <c r="G1509" s="72">
        <f>INDEX('5. Registrere Transaksjoner'!$F$8:$F$1006,MATCH('Underlag HB'!A1509,'5. Registrere Transaksjoner'!$B$8:$B$1006,0))</f>
        <v>0</v>
      </c>
      <c r="H1509" s="309" t="str">
        <f t="shared" si="23"/>
        <v/>
      </c>
      <c r="I1509" s="310">
        <f>INDEX('5. Registrere Transaksjoner'!$H$8:$H$1006,MATCH('Underlag HB'!A1509,'5. Registrere Transaksjoner'!$B$8:$B$1006,0))</f>
        <v>0</v>
      </c>
      <c r="J1509" s="72"/>
      <c r="K1509" s="72"/>
    </row>
    <row r="1510" spans="1:11" x14ac:dyDescent="0.25">
      <c r="A1510" s="116">
        <f>'5. Registrere Transaksjoner'!B517</f>
        <v>510</v>
      </c>
      <c r="B1510" s="72">
        <f>INDEX('5. Registrere Transaksjoner'!$K$8:$K$1006,MATCH('Underlag HB'!A1510,'5. Registrere Transaksjoner'!$B$8:$B$1006))</f>
        <v>0</v>
      </c>
      <c r="C1510" s="72">
        <f>INDEX('5. Registrere Transaksjoner'!$R$8:$R$1006,MATCH('Underlag HB'!A1510,'5. Registrere Transaksjoner'!$B$8:$B$1006))</f>
        <v>0</v>
      </c>
      <c r="D1510" s="307">
        <f>INDEX('5. Registrere Transaksjoner'!$D$8:$D$1006,MATCH('Underlag HB'!A1510,'5. Registrere Transaksjoner'!$B$8:$B$1006))</f>
        <v>0</v>
      </c>
      <c r="E1510" s="72" t="str">
        <f>IFERROR(INDEX(Kontoplan!$E$6:$E$1048576,MATCH(B1510,Kontoplan!$D$6:$D$125,0)),"")</f>
        <v/>
      </c>
      <c r="F1510" s="308">
        <f>INDEX('5. Registrere Transaksjoner'!$E$8:$E$1006,MATCH('Underlag HB'!A1510,'5. Registrere Transaksjoner'!$B$8:$B$1006,0))</f>
        <v>0</v>
      </c>
      <c r="G1510" s="72">
        <f>INDEX('5. Registrere Transaksjoner'!$F$8:$F$1006,MATCH('Underlag HB'!A1510,'5. Registrere Transaksjoner'!$B$8:$B$1006,0))</f>
        <v>0</v>
      </c>
      <c r="H1510" s="309" t="str">
        <f t="shared" si="23"/>
        <v/>
      </c>
      <c r="I1510" s="310">
        <f>INDEX('5. Registrere Transaksjoner'!$H$8:$H$1006,MATCH('Underlag HB'!A1510,'5. Registrere Transaksjoner'!$B$8:$B$1006,0))</f>
        <v>0</v>
      </c>
      <c r="J1510" s="72"/>
      <c r="K1510" s="72"/>
    </row>
    <row r="1511" spans="1:11" x14ac:dyDescent="0.25">
      <c r="A1511" s="116">
        <f>'5. Registrere Transaksjoner'!B518</f>
        <v>511</v>
      </c>
      <c r="B1511" s="72">
        <f>INDEX('5. Registrere Transaksjoner'!$K$8:$K$1006,MATCH('Underlag HB'!A1511,'5. Registrere Transaksjoner'!$B$8:$B$1006))</f>
        <v>0</v>
      </c>
      <c r="C1511" s="72">
        <f>INDEX('5. Registrere Transaksjoner'!$R$8:$R$1006,MATCH('Underlag HB'!A1511,'5. Registrere Transaksjoner'!$B$8:$B$1006))</f>
        <v>0</v>
      </c>
      <c r="D1511" s="307">
        <f>INDEX('5. Registrere Transaksjoner'!$D$8:$D$1006,MATCH('Underlag HB'!A1511,'5. Registrere Transaksjoner'!$B$8:$B$1006))</f>
        <v>0</v>
      </c>
      <c r="E1511" s="72" t="str">
        <f>IFERROR(INDEX(Kontoplan!$E$6:$E$1048576,MATCH(B1511,Kontoplan!$D$6:$D$125,0)),"")</f>
        <v/>
      </c>
      <c r="F1511" s="308">
        <f>INDEX('5. Registrere Transaksjoner'!$E$8:$E$1006,MATCH('Underlag HB'!A1511,'5. Registrere Transaksjoner'!$B$8:$B$1006,0))</f>
        <v>0</v>
      </c>
      <c r="G1511" s="72">
        <f>INDEX('5. Registrere Transaksjoner'!$F$8:$F$1006,MATCH('Underlag HB'!A1511,'5. Registrere Transaksjoner'!$B$8:$B$1006,0))</f>
        <v>0</v>
      </c>
      <c r="H1511" s="309" t="str">
        <f t="shared" si="23"/>
        <v/>
      </c>
      <c r="I1511" s="310">
        <f>INDEX('5. Registrere Transaksjoner'!$H$8:$H$1006,MATCH('Underlag HB'!A1511,'5. Registrere Transaksjoner'!$B$8:$B$1006,0))</f>
        <v>0</v>
      </c>
      <c r="J1511" s="72"/>
      <c r="K1511" s="72"/>
    </row>
    <row r="1512" spans="1:11" x14ac:dyDescent="0.25">
      <c r="A1512" s="116">
        <f>'5. Registrere Transaksjoner'!B519</f>
        <v>512</v>
      </c>
      <c r="B1512" s="72">
        <f>INDEX('5. Registrere Transaksjoner'!$K$8:$K$1006,MATCH('Underlag HB'!A1512,'5. Registrere Transaksjoner'!$B$8:$B$1006))</f>
        <v>0</v>
      </c>
      <c r="C1512" s="72">
        <f>INDEX('5. Registrere Transaksjoner'!$R$8:$R$1006,MATCH('Underlag HB'!A1512,'5. Registrere Transaksjoner'!$B$8:$B$1006))</f>
        <v>0</v>
      </c>
      <c r="D1512" s="307">
        <f>INDEX('5. Registrere Transaksjoner'!$D$8:$D$1006,MATCH('Underlag HB'!A1512,'5. Registrere Transaksjoner'!$B$8:$B$1006))</f>
        <v>0</v>
      </c>
      <c r="E1512" s="72" t="str">
        <f>IFERROR(INDEX(Kontoplan!$E$6:$E$1048576,MATCH(B1512,Kontoplan!$D$6:$D$125,0)),"")</f>
        <v/>
      </c>
      <c r="F1512" s="308">
        <f>INDEX('5. Registrere Transaksjoner'!$E$8:$E$1006,MATCH('Underlag HB'!A1512,'5. Registrere Transaksjoner'!$B$8:$B$1006,0))</f>
        <v>0</v>
      </c>
      <c r="G1512" s="72">
        <f>INDEX('5. Registrere Transaksjoner'!$F$8:$F$1006,MATCH('Underlag HB'!A1512,'5. Registrere Transaksjoner'!$B$8:$B$1006,0))</f>
        <v>0</v>
      </c>
      <c r="H1512" s="309" t="str">
        <f t="shared" si="23"/>
        <v/>
      </c>
      <c r="I1512" s="310">
        <f>INDEX('5. Registrere Transaksjoner'!$H$8:$H$1006,MATCH('Underlag HB'!A1512,'5. Registrere Transaksjoner'!$B$8:$B$1006,0))</f>
        <v>0</v>
      </c>
      <c r="J1512" s="72"/>
      <c r="K1512" s="72"/>
    </row>
    <row r="1513" spans="1:11" x14ac:dyDescent="0.25">
      <c r="A1513" s="116">
        <f>'5. Registrere Transaksjoner'!B520</f>
        <v>513</v>
      </c>
      <c r="B1513" s="72">
        <f>INDEX('5. Registrere Transaksjoner'!$K$8:$K$1006,MATCH('Underlag HB'!A1513,'5. Registrere Transaksjoner'!$B$8:$B$1006))</f>
        <v>0</v>
      </c>
      <c r="C1513" s="72">
        <f>INDEX('5. Registrere Transaksjoner'!$R$8:$R$1006,MATCH('Underlag HB'!A1513,'5. Registrere Transaksjoner'!$B$8:$B$1006))</f>
        <v>0</v>
      </c>
      <c r="D1513" s="307">
        <f>INDEX('5. Registrere Transaksjoner'!$D$8:$D$1006,MATCH('Underlag HB'!A1513,'5. Registrere Transaksjoner'!$B$8:$B$1006))</f>
        <v>0</v>
      </c>
      <c r="E1513" s="72" t="str">
        <f>IFERROR(INDEX(Kontoplan!$E$6:$E$1048576,MATCH(B1513,Kontoplan!$D$6:$D$125,0)),"")</f>
        <v/>
      </c>
      <c r="F1513" s="308">
        <f>INDEX('5. Registrere Transaksjoner'!$E$8:$E$1006,MATCH('Underlag HB'!A1513,'5. Registrere Transaksjoner'!$B$8:$B$1006,0))</f>
        <v>0</v>
      </c>
      <c r="G1513" s="72">
        <f>INDEX('5. Registrere Transaksjoner'!$F$8:$F$1006,MATCH('Underlag HB'!A1513,'5. Registrere Transaksjoner'!$B$8:$B$1006,0))</f>
        <v>0</v>
      </c>
      <c r="H1513" s="309" t="str">
        <f t="shared" si="23"/>
        <v/>
      </c>
      <c r="I1513" s="310">
        <f>INDEX('5. Registrere Transaksjoner'!$H$8:$H$1006,MATCH('Underlag HB'!A1513,'5. Registrere Transaksjoner'!$B$8:$B$1006,0))</f>
        <v>0</v>
      </c>
      <c r="J1513" s="72"/>
      <c r="K1513" s="72"/>
    </row>
    <row r="1514" spans="1:11" x14ac:dyDescent="0.25">
      <c r="A1514" s="116">
        <f>'5. Registrere Transaksjoner'!B521</f>
        <v>514</v>
      </c>
      <c r="B1514" s="72">
        <f>INDEX('5. Registrere Transaksjoner'!$K$8:$K$1006,MATCH('Underlag HB'!A1514,'5. Registrere Transaksjoner'!$B$8:$B$1006))</f>
        <v>0</v>
      </c>
      <c r="C1514" s="72">
        <f>INDEX('5. Registrere Transaksjoner'!$R$8:$R$1006,MATCH('Underlag HB'!A1514,'5. Registrere Transaksjoner'!$B$8:$B$1006))</f>
        <v>0</v>
      </c>
      <c r="D1514" s="307">
        <f>INDEX('5. Registrere Transaksjoner'!$D$8:$D$1006,MATCH('Underlag HB'!A1514,'5. Registrere Transaksjoner'!$B$8:$B$1006))</f>
        <v>0</v>
      </c>
      <c r="E1514" s="72" t="str">
        <f>IFERROR(INDEX(Kontoplan!$E$6:$E$1048576,MATCH(B1514,Kontoplan!$D$6:$D$125,0)),"")</f>
        <v/>
      </c>
      <c r="F1514" s="308">
        <f>INDEX('5. Registrere Transaksjoner'!$E$8:$E$1006,MATCH('Underlag HB'!A1514,'5. Registrere Transaksjoner'!$B$8:$B$1006,0))</f>
        <v>0</v>
      </c>
      <c r="G1514" s="72">
        <f>INDEX('5. Registrere Transaksjoner'!$F$8:$F$1006,MATCH('Underlag HB'!A1514,'5. Registrere Transaksjoner'!$B$8:$B$1006,0))</f>
        <v>0</v>
      </c>
      <c r="H1514" s="309" t="str">
        <f t="shared" si="23"/>
        <v/>
      </c>
      <c r="I1514" s="310">
        <f>INDEX('5. Registrere Transaksjoner'!$H$8:$H$1006,MATCH('Underlag HB'!A1514,'5. Registrere Transaksjoner'!$B$8:$B$1006,0))</f>
        <v>0</v>
      </c>
      <c r="J1514" s="72"/>
      <c r="K1514" s="72"/>
    </row>
    <row r="1515" spans="1:11" x14ac:dyDescent="0.25">
      <c r="A1515" s="116">
        <f>'5. Registrere Transaksjoner'!B522</f>
        <v>515</v>
      </c>
      <c r="B1515" s="72">
        <f>INDEX('5. Registrere Transaksjoner'!$K$8:$K$1006,MATCH('Underlag HB'!A1515,'5. Registrere Transaksjoner'!$B$8:$B$1006))</f>
        <v>0</v>
      </c>
      <c r="C1515" s="72">
        <f>INDEX('5. Registrere Transaksjoner'!$R$8:$R$1006,MATCH('Underlag HB'!A1515,'5. Registrere Transaksjoner'!$B$8:$B$1006))</f>
        <v>0</v>
      </c>
      <c r="D1515" s="307">
        <f>INDEX('5. Registrere Transaksjoner'!$D$8:$D$1006,MATCH('Underlag HB'!A1515,'5. Registrere Transaksjoner'!$B$8:$B$1006))</f>
        <v>0</v>
      </c>
      <c r="E1515" s="72" t="str">
        <f>IFERROR(INDEX(Kontoplan!$E$6:$E$1048576,MATCH(B1515,Kontoplan!$D$6:$D$125,0)),"")</f>
        <v/>
      </c>
      <c r="F1515" s="308">
        <f>INDEX('5. Registrere Transaksjoner'!$E$8:$E$1006,MATCH('Underlag HB'!A1515,'5. Registrere Transaksjoner'!$B$8:$B$1006,0))</f>
        <v>0</v>
      </c>
      <c r="G1515" s="72">
        <f>INDEX('5. Registrere Transaksjoner'!$F$8:$F$1006,MATCH('Underlag HB'!A1515,'5. Registrere Transaksjoner'!$B$8:$B$1006,0))</f>
        <v>0</v>
      </c>
      <c r="H1515" s="309" t="str">
        <f t="shared" si="23"/>
        <v/>
      </c>
      <c r="I1515" s="310">
        <f>INDEX('5. Registrere Transaksjoner'!$H$8:$H$1006,MATCH('Underlag HB'!A1515,'5. Registrere Transaksjoner'!$B$8:$B$1006,0))</f>
        <v>0</v>
      </c>
      <c r="J1515" s="72"/>
      <c r="K1515" s="72"/>
    </row>
    <row r="1516" spans="1:11" x14ac:dyDescent="0.25">
      <c r="A1516" s="116">
        <f>'5. Registrere Transaksjoner'!B523</f>
        <v>516</v>
      </c>
      <c r="B1516" s="72">
        <f>INDEX('5. Registrere Transaksjoner'!$K$8:$K$1006,MATCH('Underlag HB'!A1516,'5. Registrere Transaksjoner'!$B$8:$B$1006))</f>
        <v>0</v>
      </c>
      <c r="C1516" s="72">
        <f>INDEX('5. Registrere Transaksjoner'!$R$8:$R$1006,MATCH('Underlag HB'!A1516,'5. Registrere Transaksjoner'!$B$8:$B$1006))</f>
        <v>0</v>
      </c>
      <c r="D1516" s="307">
        <f>INDEX('5. Registrere Transaksjoner'!$D$8:$D$1006,MATCH('Underlag HB'!A1516,'5. Registrere Transaksjoner'!$B$8:$B$1006))</f>
        <v>0</v>
      </c>
      <c r="E1516" s="72" t="str">
        <f>IFERROR(INDEX(Kontoplan!$E$6:$E$1048576,MATCH(B1516,Kontoplan!$D$6:$D$125,0)),"")</f>
        <v/>
      </c>
      <c r="F1516" s="308">
        <f>INDEX('5. Registrere Transaksjoner'!$E$8:$E$1006,MATCH('Underlag HB'!A1516,'5. Registrere Transaksjoner'!$B$8:$B$1006,0))</f>
        <v>0</v>
      </c>
      <c r="G1516" s="72">
        <f>INDEX('5. Registrere Transaksjoner'!$F$8:$F$1006,MATCH('Underlag HB'!A1516,'5. Registrere Transaksjoner'!$B$8:$B$1006,0))</f>
        <v>0</v>
      </c>
      <c r="H1516" s="309" t="str">
        <f t="shared" si="23"/>
        <v/>
      </c>
      <c r="I1516" s="310">
        <f>INDEX('5. Registrere Transaksjoner'!$H$8:$H$1006,MATCH('Underlag HB'!A1516,'5. Registrere Transaksjoner'!$B$8:$B$1006,0))</f>
        <v>0</v>
      </c>
      <c r="J1516" s="72"/>
      <c r="K1516" s="72"/>
    </row>
    <row r="1517" spans="1:11" x14ac:dyDescent="0.25">
      <c r="A1517" s="116">
        <f>'5. Registrere Transaksjoner'!B524</f>
        <v>517</v>
      </c>
      <c r="B1517" s="72">
        <f>INDEX('5. Registrere Transaksjoner'!$K$8:$K$1006,MATCH('Underlag HB'!A1517,'5. Registrere Transaksjoner'!$B$8:$B$1006))</f>
        <v>0</v>
      </c>
      <c r="C1517" s="72">
        <f>INDEX('5. Registrere Transaksjoner'!$R$8:$R$1006,MATCH('Underlag HB'!A1517,'5. Registrere Transaksjoner'!$B$8:$B$1006))</f>
        <v>0</v>
      </c>
      <c r="D1517" s="307">
        <f>INDEX('5. Registrere Transaksjoner'!$D$8:$D$1006,MATCH('Underlag HB'!A1517,'5. Registrere Transaksjoner'!$B$8:$B$1006))</f>
        <v>0</v>
      </c>
      <c r="E1517" s="72" t="str">
        <f>IFERROR(INDEX(Kontoplan!$E$6:$E$1048576,MATCH(B1517,Kontoplan!$D$6:$D$125,0)),"")</f>
        <v/>
      </c>
      <c r="F1517" s="308">
        <f>INDEX('5. Registrere Transaksjoner'!$E$8:$E$1006,MATCH('Underlag HB'!A1517,'5. Registrere Transaksjoner'!$B$8:$B$1006,0))</f>
        <v>0</v>
      </c>
      <c r="G1517" s="72">
        <f>INDEX('5. Registrere Transaksjoner'!$F$8:$F$1006,MATCH('Underlag HB'!A1517,'5. Registrere Transaksjoner'!$B$8:$B$1006,0))</f>
        <v>0</v>
      </c>
      <c r="H1517" s="309" t="str">
        <f t="shared" si="23"/>
        <v/>
      </c>
      <c r="I1517" s="310">
        <f>INDEX('5. Registrere Transaksjoner'!$H$8:$H$1006,MATCH('Underlag HB'!A1517,'5. Registrere Transaksjoner'!$B$8:$B$1006,0))</f>
        <v>0</v>
      </c>
      <c r="J1517" s="72"/>
      <c r="K1517" s="72"/>
    </row>
    <row r="1518" spans="1:11" x14ac:dyDescent="0.25">
      <c r="A1518" s="116">
        <f>'5. Registrere Transaksjoner'!B525</f>
        <v>518</v>
      </c>
      <c r="B1518" s="72">
        <f>INDEX('5. Registrere Transaksjoner'!$K$8:$K$1006,MATCH('Underlag HB'!A1518,'5. Registrere Transaksjoner'!$B$8:$B$1006))</f>
        <v>0</v>
      </c>
      <c r="C1518" s="72">
        <f>INDEX('5. Registrere Transaksjoner'!$R$8:$R$1006,MATCH('Underlag HB'!A1518,'5. Registrere Transaksjoner'!$B$8:$B$1006))</f>
        <v>0</v>
      </c>
      <c r="D1518" s="307">
        <f>INDEX('5. Registrere Transaksjoner'!$D$8:$D$1006,MATCH('Underlag HB'!A1518,'5. Registrere Transaksjoner'!$B$8:$B$1006))</f>
        <v>0</v>
      </c>
      <c r="E1518" s="72" t="str">
        <f>IFERROR(INDEX(Kontoplan!$E$6:$E$1048576,MATCH(B1518,Kontoplan!$D$6:$D$125,0)),"")</f>
        <v/>
      </c>
      <c r="F1518" s="308">
        <f>INDEX('5. Registrere Transaksjoner'!$E$8:$E$1006,MATCH('Underlag HB'!A1518,'5. Registrere Transaksjoner'!$B$8:$B$1006,0))</f>
        <v>0</v>
      </c>
      <c r="G1518" s="72">
        <f>INDEX('5. Registrere Transaksjoner'!$F$8:$F$1006,MATCH('Underlag HB'!A1518,'5. Registrere Transaksjoner'!$B$8:$B$1006,0))</f>
        <v>0</v>
      </c>
      <c r="H1518" s="309" t="str">
        <f t="shared" si="23"/>
        <v/>
      </c>
      <c r="I1518" s="310">
        <f>INDEX('5. Registrere Transaksjoner'!$H$8:$H$1006,MATCH('Underlag HB'!A1518,'5. Registrere Transaksjoner'!$B$8:$B$1006,0))</f>
        <v>0</v>
      </c>
      <c r="J1518" s="72"/>
      <c r="K1518" s="72"/>
    </row>
    <row r="1519" spans="1:11" x14ac:dyDescent="0.25">
      <c r="A1519" s="116">
        <f>'5. Registrere Transaksjoner'!B526</f>
        <v>519</v>
      </c>
      <c r="B1519" s="72">
        <f>INDEX('5. Registrere Transaksjoner'!$K$8:$K$1006,MATCH('Underlag HB'!A1519,'5. Registrere Transaksjoner'!$B$8:$B$1006))</f>
        <v>0</v>
      </c>
      <c r="C1519" s="72">
        <f>INDEX('5. Registrere Transaksjoner'!$R$8:$R$1006,MATCH('Underlag HB'!A1519,'5. Registrere Transaksjoner'!$B$8:$B$1006))</f>
        <v>0</v>
      </c>
      <c r="D1519" s="307">
        <f>INDEX('5. Registrere Transaksjoner'!$D$8:$D$1006,MATCH('Underlag HB'!A1519,'5. Registrere Transaksjoner'!$B$8:$B$1006))</f>
        <v>0</v>
      </c>
      <c r="E1519" s="72" t="str">
        <f>IFERROR(INDEX(Kontoplan!$E$6:$E$1048576,MATCH(B1519,Kontoplan!$D$6:$D$125,0)),"")</f>
        <v/>
      </c>
      <c r="F1519" s="308">
        <f>INDEX('5. Registrere Transaksjoner'!$E$8:$E$1006,MATCH('Underlag HB'!A1519,'5. Registrere Transaksjoner'!$B$8:$B$1006,0))</f>
        <v>0</v>
      </c>
      <c r="G1519" s="72">
        <f>INDEX('5. Registrere Transaksjoner'!$F$8:$F$1006,MATCH('Underlag HB'!A1519,'5. Registrere Transaksjoner'!$B$8:$B$1006,0))</f>
        <v>0</v>
      </c>
      <c r="H1519" s="309" t="str">
        <f t="shared" si="23"/>
        <v/>
      </c>
      <c r="I1519" s="310">
        <f>INDEX('5. Registrere Transaksjoner'!$H$8:$H$1006,MATCH('Underlag HB'!A1519,'5. Registrere Transaksjoner'!$B$8:$B$1006,0))</f>
        <v>0</v>
      </c>
      <c r="J1519" s="72"/>
      <c r="K1519" s="72"/>
    </row>
    <row r="1520" spans="1:11" x14ac:dyDescent="0.25">
      <c r="A1520" s="116">
        <f>'5. Registrere Transaksjoner'!B527</f>
        <v>520</v>
      </c>
      <c r="B1520" s="72">
        <f>INDEX('5. Registrere Transaksjoner'!$K$8:$K$1006,MATCH('Underlag HB'!A1520,'5. Registrere Transaksjoner'!$B$8:$B$1006))</f>
        <v>0</v>
      </c>
      <c r="C1520" s="72">
        <f>INDEX('5. Registrere Transaksjoner'!$R$8:$R$1006,MATCH('Underlag HB'!A1520,'5. Registrere Transaksjoner'!$B$8:$B$1006))</f>
        <v>0</v>
      </c>
      <c r="D1520" s="307">
        <f>INDEX('5. Registrere Transaksjoner'!$D$8:$D$1006,MATCH('Underlag HB'!A1520,'5. Registrere Transaksjoner'!$B$8:$B$1006))</f>
        <v>0</v>
      </c>
      <c r="E1520" s="72" t="str">
        <f>IFERROR(INDEX(Kontoplan!$E$6:$E$1048576,MATCH(B1520,Kontoplan!$D$6:$D$125,0)),"")</f>
        <v/>
      </c>
      <c r="F1520" s="308">
        <f>INDEX('5. Registrere Transaksjoner'!$E$8:$E$1006,MATCH('Underlag HB'!A1520,'5. Registrere Transaksjoner'!$B$8:$B$1006,0))</f>
        <v>0</v>
      </c>
      <c r="G1520" s="72">
        <f>INDEX('5. Registrere Transaksjoner'!$F$8:$F$1006,MATCH('Underlag HB'!A1520,'5. Registrere Transaksjoner'!$B$8:$B$1006,0))</f>
        <v>0</v>
      </c>
      <c r="H1520" s="309" t="str">
        <f t="shared" si="23"/>
        <v/>
      </c>
      <c r="I1520" s="310">
        <f>INDEX('5. Registrere Transaksjoner'!$H$8:$H$1006,MATCH('Underlag HB'!A1520,'5. Registrere Transaksjoner'!$B$8:$B$1006,0))</f>
        <v>0</v>
      </c>
      <c r="J1520" s="72"/>
      <c r="K1520" s="72"/>
    </row>
    <row r="1521" spans="1:11" x14ac:dyDescent="0.25">
      <c r="A1521" s="116">
        <f>'5. Registrere Transaksjoner'!B528</f>
        <v>521</v>
      </c>
      <c r="B1521" s="72">
        <f>INDEX('5. Registrere Transaksjoner'!$K$8:$K$1006,MATCH('Underlag HB'!A1521,'5. Registrere Transaksjoner'!$B$8:$B$1006))</f>
        <v>0</v>
      </c>
      <c r="C1521" s="72">
        <f>INDEX('5. Registrere Transaksjoner'!$R$8:$R$1006,MATCH('Underlag HB'!A1521,'5. Registrere Transaksjoner'!$B$8:$B$1006))</f>
        <v>0</v>
      </c>
      <c r="D1521" s="307">
        <f>INDEX('5. Registrere Transaksjoner'!$D$8:$D$1006,MATCH('Underlag HB'!A1521,'5. Registrere Transaksjoner'!$B$8:$B$1006))</f>
        <v>0</v>
      </c>
      <c r="E1521" s="72" t="str">
        <f>IFERROR(INDEX(Kontoplan!$E$6:$E$1048576,MATCH(B1521,Kontoplan!$D$6:$D$125,0)),"")</f>
        <v/>
      </c>
      <c r="F1521" s="308">
        <f>INDEX('5. Registrere Transaksjoner'!$E$8:$E$1006,MATCH('Underlag HB'!A1521,'5. Registrere Transaksjoner'!$B$8:$B$1006,0))</f>
        <v>0</v>
      </c>
      <c r="G1521" s="72">
        <f>INDEX('5. Registrere Transaksjoner'!$F$8:$F$1006,MATCH('Underlag HB'!A1521,'5. Registrere Transaksjoner'!$B$8:$B$1006,0))</f>
        <v>0</v>
      </c>
      <c r="H1521" s="309" t="str">
        <f t="shared" si="23"/>
        <v/>
      </c>
      <c r="I1521" s="310">
        <f>INDEX('5. Registrere Transaksjoner'!$H$8:$H$1006,MATCH('Underlag HB'!A1521,'5. Registrere Transaksjoner'!$B$8:$B$1006,0))</f>
        <v>0</v>
      </c>
      <c r="J1521" s="72"/>
      <c r="K1521" s="72"/>
    </row>
    <row r="1522" spans="1:11" x14ac:dyDescent="0.25">
      <c r="A1522" s="116">
        <f>'5. Registrere Transaksjoner'!B529</f>
        <v>522</v>
      </c>
      <c r="B1522" s="72">
        <f>INDEX('5. Registrere Transaksjoner'!$K$8:$K$1006,MATCH('Underlag HB'!A1522,'5. Registrere Transaksjoner'!$B$8:$B$1006))</f>
        <v>0</v>
      </c>
      <c r="C1522" s="72">
        <f>INDEX('5. Registrere Transaksjoner'!$R$8:$R$1006,MATCH('Underlag HB'!A1522,'5. Registrere Transaksjoner'!$B$8:$B$1006))</f>
        <v>0</v>
      </c>
      <c r="D1522" s="307">
        <f>INDEX('5. Registrere Transaksjoner'!$D$8:$D$1006,MATCH('Underlag HB'!A1522,'5. Registrere Transaksjoner'!$B$8:$B$1006))</f>
        <v>0</v>
      </c>
      <c r="E1522" s="72" t="str">
        <f>IFERROR(INDEX(Kontoplan!$E$6:$E$1048576,MATCH(B1522,Kontoplan!$D$6:$D$125,0)),"")</f>
        <v/>
      </c>
      <c r="F1522" s="308">
        <f>INDEX('5. Registrere Transaksjoner'!$E$8:$E$1006,MATCH('Underlag HB'!A1522,'5. Registrere Transaksjoner'!$B$8:$B$1006,0))</f>
        <v>0</v>
      </c>
      <c r="G1522" s="72">
        <f>INDEX('5. Registrere Transaksjoner'!$F$8:$F$1006,MATCH('Underlag HB'!A1522,'5. Registrere Transaksjoner'!$B$8:$B$1006,0))</f>
        <v>0</v>
      </c>
      <c r="H1522" s="309" t="str">
        <f t="shared" si="23"/>
        <v/>
      </c>
      <c r="I1522" s="310">
        <f>INDEX('5. Registrere Transaksjoner'!$H$8:$H$1006,MATCH('Underlag HB'!A1522,'5. Registrere Transaksjoner'!$B$8:$B$1006,0))</f>
        <v>0</v>
      </c>
      <c r="J1522" s="72"/>
      <c r="K1522" s="72"/>
    </row>
    <row r="1523" spans="1:11" x14ac:dyDescent="0.25">
      <c r="A1523" s="116">
        <f>'5. Registrere Transaksjoner'!B530</f>
        <v>523</v>
      </c>
      <c r="B1523" s="72">
        <f>INDEX('5. Registrere Transaksjoner'!$K$8:$K$1006,MATCH('Underlag HB'!A1523,'5. Registrere Transaksjoner'!$B$8:$B$1006))</f>
        <v>0</v>
      </c>
      <c r="C1523" s="72">
        <f>INDEX('5. Registrere Transaksjoner'!$R$8:$R$1006,MATCH('Underlag HB'!A1523,'5. Registrere Transaksjoner'!$B$8:$B$1006))</f>
        <v>0</v>
      </c>
      <c r="D1523" s="307">
        <f>INDEX('5. Registrere Transaksjoner'!$D$8:$D$1006,MATCH('Underlag HB'!A1523,'5. Registrere Transaksjoner'!$B$8:$B$1006))</f>
        <v>0</v>
      </c>
      <c r="E1523" s="72" t="str">
        <f>IFERROR(INDEX(Kontoplan!$E$6:$E$1048576,MATCH(B1523,Kontoplan!$D$6:$D$125,0)),"")</f>
        <v/>
      </c>
      <c r="F1523" s="308">
        <f>INDEX('5. Registrere Transaksjoner'!$E$8:$E$1006,MATCH('Underlag HB'!A1523,'5. Registrere Transaksjoner'!$B$8:$B$1006,0))</f>
        <v>0</v>
      </c>
      <c r="G1523" s="72">
        <f>INDEX('5. Registrere Transaksjoner'!$F$8:$F$1006,MATCH('Underlag HB'!A1523,'5. Registrere Transaksjoner'!$B$8:$B$1006,0))</f>
        <v>0</v>
      </c>
      <c r="H1523" s="309" t="str">
        <f t="shared" si="23"/>
        <v/>
      </c>
      <c r="I1523" s="310">
        <f>INDEX('5. Registrere Transaksjoner'!$H$8:$H$1006,MATCH('Underlag HB'!A1523,'5. Registrere Transaksjoner'!$B$8:$B$1006,0))</f>
        <v>0</v>
      </c>
      <c r="J1523" s="72"/>
      <c r="K1523" s="72"/>
    </row>
    <row r="1524" spans="1:11" x14ac:dyDescent="0.25">
      <c r="A1524" s="116">
        <f>'5. Registrere Transaksjoner'!B531</f>
        <v>524</v>
      </c>
      <c r="B1524" s="72">
        <f>INDEX('5. Registrere Transaksjoner'!$K$8:$K$1006,MATCH('Underlag HB'!A1524,'5. Registrere Transaksjoner'!$B$8:$B$1006))</f>
        <v>0</v>
      </c>
      <c r="C1524" s="72">
        <f>INDEX('5. Registrere Transaksjoner'!$R$8:$R$1006,MATCH('Underlag HB'!A1524,'5. Registrere Transaksjoner'!$B$8:$B$1006))</f>
        <v>0</v>
      </c>
      <c r="D1524" s="307">
        <f>INDEX('5. Registrere Transaksjoner'!$D$8:$D$1006,MATCH('Underlag HB'!A1524,'5. Registrere Transaksjoner'!$B$8:$B$1006))</f>
        <v>0</v>
      </c>
      <c r="E1524" s="72" t="str">
        <f>IFERROR(INDEX(Kontoplan!$E$6:$E$1048576,MATCH(B1524,Kontoplan!$D$6:$D$125,0)),"")</f>
        <v/>
      </c>
      <c r="F1524" s="308">
        <f>INDEX('5. Registrere Transaksjoner'!$E$8:$E$1006,MATCH('Underlag HB'!A1524,'5. Registrere Transaksjoner'!$B$8:$B$1006,0))</f>
        <v>0</v>
      </c>
      <c r="G1524" s="72">
        <f>INDEX('5. Registrere Transaksjoner'!$F$8:$F$1006,MATCH('Underlag HB'!A1524,'5. Registrere Transaksjoner'!$B$8:$B$1006,0))</f>
        <v>0</v>
      </c>
      <c r="H1524" s="309" t="str">
        <f t="shared" si="23"/>
        <v/>
      </c>
      <c r="I1524" s="310">
        <f>INDEX('5. Registrere Transaksjoner'!$H$8:$H$1006,MATCH('Underlag HB'!A1524,'5. Registrere Transaksjoner'!$B$8:$B$1006,0))</f>
        <v>0</v>
      </c>
      <c r="J1524" s="72"/>
      <c r="K1524" s="72"/>
    </row>
    <row r="1525" spans="1:11" x14ac:dyDescent="0.25">
      <c r="A1525" s="116">
        <f>'5. Registrere Transaksjoner'!B532</f>
        <v>525</v>
      </c>
      <c r="B1525" s="72">
        <f>INDEX('5. Registrere Transaksjoner'!$K$8:$K$1006,MATCH('Underlag HB'!A1525,'5. Registrere Transaksjoner'!$B$8:$B$1006))</f>
        <v>0</v>
      </c>
      <c r="C1525" s="72">
        <f>INDEX('5. Registrere Transaksjoner'!$R$8:$R$1006,MATCH('Underlag HB'!A1525,'5. Registrere Transaksjoner'!$B$8:$B$1006))</f>
        <v>0</v>
      </c>
      <c r="D1525" s="307">
        <f>INDEX('5. Registrere Transaksjoner'!$D$8:$D$1006,MATCH('Underlag HB'!A1525,'5. Registrere Transaksjoner'!$B$8:$B$1006))</f>
        <v>0</v>
      </c>
      <c r="E1525" s="72" t="str">
        <f>IFERROR(INDEX(Kontoplan!$E$6:$E$1048576,MATCH(B1525,Kontoplan!$D$6:$D$125,0)),"")</f>
        <v/>
      </c>
      <c r="F1525" s="308">
        <f>INDEX('5. Registrere Transaksjoner'!$E$8:$E$1006,MATCH('Underlag HB'!A1525,'5. Registrere Transaksjoner'!$B$8:$B$1006,0))</f>
        <v>0</v>
      </c>
      <c r="G1525" s="72">
        <f>INDEX('5. Registrere Transaksjoner'!$F$8:$F$1006,MATCH('Underlag HB'!A1525,'5. Registrere Transaksjoner'!$B$8:$B$1006,0))</f>
        <v>0</v>
      </c>
      <c r="H1525" s="309" t="str">
        <f t="shared" si="23"/>
        <v/>
      </c>
      <c r="I1525" s="310">
        <f>INDEX('5. Registrere Transaksjoner'!$H$8:$H$1006,MATCH('Underlag HB'!A1525,'5. Registrere Transaksjoner'!$B$8:$B$1006,0))</f>
        <v>0</v>
      </c>
      <c r="J1525" s="72"/>
      <c r="K1525" s="72"/>
    </row>
    <row r="1526" spans="1:11" x14ac:dyDescent="0.25">
      <c r="A1526" s="116">
        <f>'5. Registrere Transaksjoner'!B533</f>
        <v>526</v>
      </c>
      <c r="B1526" s="72">
        <f>INDEX('5. Registrere Transaksjoner'!$K$8:$K$1006,MATCH('Underlag HB'!A1526,'5. Registrere Transaksjoner'!$B$8:$B$1006))</f>
        <v>0</v>
      </c>
      <c r="C1526" s="72">
        <f>INDEX('5. Registrere Transaksjoner'!$R$8:$R$1006,MATCH('Underlag HB'!A1526,'5. Registrere Transaksjoner'!$B$8:$B$1006))</f>
        <v>0</v>
      </c>
      <c r="D1526" s="307">
        <f>INDEX('5. Registrere Transaksjoner'!$D$8:$D$1006,MATCH('Underlag HB'!A1526,'5. Registrere Transaksjoner'!$B$8:$B$1006))</f>
        <v>0</v>
      </c>
      <c r="E1526" s="72" t="str">
        <f>IFERROR(INDEX(Kontoplan!$E$6:$E$1048576,MATCH(B1526,Kontoplan!$D$6:$D$125,0)),"")</f>
        <v/>
      </c>
      <c r="F1526" s="308">
        <f>INDEX('5. Registrere Transaksjoner'!$E$8:$E$1006,MATCH('Underlag HB'!A1526,'5. Registrere Transaksjoner'!$B$8:$B$1006,0))</f>
        <v>0</v>
      </c>
      <c r="G1526" s="72">
        <f>INDEX('5. Registrere Transaksjoner'!$F$8:$F$1006,MATCH('Underlag HB'!A1526,'5. Registrere Transaksjoner'!$B$8:$B$1006,0))</f>
        <v>0</v>
      </c>
      <c r="H1526" s="309" t="str">
        <f t="shared" si="23"/>
        <v/>
      </c>
      <c r="I1526" s="310">
        <f>INDEX('5. Registrere Transaksjoner'!$H$8:$H$1006,MATCH('Underlag HB'!A1526,'5. Registrere Transaksjoner'!$B$8:$B$1006,0))</f>
        <v>0</v>
      </c>
      <c r="J1526" s="72"/>
      <c r="K1526" s="72"/>
    </row>
    <row r="1527" spans="1:11" x14ac:dyDescent="0.25">
      <c r="A1527" s="116">
        <f>'5. Registrere Transaksjoner'!B534</f>
        <v>527</v>
      </c>
      <c r="B1527" s="72">
        <f>INDEX('5. Registrere Transaksjoner'!$K$8:$K$1006,MATCH('Underlag HB'!A1527,'5. Registrere Transaksjoner'!$B$8:$B$1006))</f>
        <v>0</v>
      </c>
      <c r="C1527" s="72">
        <f>INDEX('5. Registrere Transaksjoner'!$R$8:$R$1006,MATCH('Underlag HB'!A1527,'5. Registrere Transaksjoner'!$B$8:$B$1006))</f>
        <v>0</v>
      </c>
      <c r="D1527" s="307">
        <f>INDEX('5. Registrere Transaksjoner'!$D$8:$D$1006,MATCH('Underlag HB'!A1527,'5. Registrere Transaksjoner'!$B$8:$B$1006))</f>
        <v>0</v>
      </c>
      <c r="E1527" s="72" t="str">
        <f>IFERROR(INDEX(Kontoplan!$E$6:$E$1048576,MATCH(B1527,Kontoplan!$D$6:$D$125,0)),"")</f>
        <v/>
      </c>
      <c r="F1527" s="308">
        <f>INDEX('5. Registrere Transaksjoner'!$E$8:$E$1006,MATCH('Underlag HB'!A1527,'5. Registrere Transaksjoner'!$B$8:$B$1006,0))</f>
        <v>0</v>
      </c>
      <c r="G1527" s="72">
        <f>INDEX('5. Registrere Transaksjoner'!$F$8:$F$1006,MATCH('Underlag HB'!A1527,'5. Registrere Transaksjoner'!$B$8:$B$1006,0))</f>
        <v>0</v>
      </c>
      <c r="H1527" s="309" t="str">
        <f t="shared" si="23"/>
        <v/>
      </c>
      <c r="I1527" s="310">
        <f>INDEX('5. Registrere Transaksjoner'!$H$8:$H$1006,MATCH('Underlag HB'!A1527,'5. Registrere Transaksjoner'!$B$8:$B$1006,0))</f>
        <v>0</v>
      </c>
      <c r="J1527" s="72"/>
      <c r="K1527" s="72"/>
    </row>
    <row r="1528" spans="1:11" x14ac:dyDescent="0.25">
      <c r="A1528" s="116">
        <f>'5. Registrere Transaksjoner'!B535</f>
        <v>528</v>
      </c>
      <c r="B1528" s="72">
        <f>INDEX('5. Registrere Transaksjoner'!$K$8:$K$1006,MATCH('Underlag HB'!A1528,'5. Registrere Transaksjoner'!$B$8:$B$1006))</f>
        <v>0</v>
      </c>
      <c r="C1528" s="72">
        <f>INDEX('5. Registrere Transaksjoner'!$R$8:$R$1006,MATCH('Underlag HB'!A1528,'5. Registrere Transaksjoner'!$B$8:$B$1006))</f>
        <v>0</v>
      </c>
      <c r="D1528" s="307">
        <f>INDEX('5. Registrere Transaksjoner'!$D$8:$D$1006,MATCH('Underlag HB'!A1528,'5. Registrere Transaksjoner'!$B$8:$B$1006))</f>
        <v>0</v>
      </c>
      <c r="E1528" s="72" t="str">
        <f>IFERROR(INDEX(Kontoplan!$E$6:$E$1048576,MATCH(B1528,Kontoplan!$D$6:$D$125,0)),"")</f>
        <v/>
      </c>
      <c r="F1528" s="308">
        <f>INDEX('5. Registrere Transaksjoner'!$E$8:$E$1006,MATCH('Underlag HB'!A1528,'5. Registrere Transaksjoner'!$B$8:$B$1006,0))</f>
        <v>0</v>
      </c>
      <c r="G1528" s="72">
        <f>INDEX('5. Registrere Transaksjoner'!$F$8:$F$1006,MATCH('Underlag HB'!A1528,'5. Registrere Transaksjoner'!$B$8:$B$1006,0))</f>
        <v>0</v>
      </c>
      <c r="H1528" s="309" t="str">
        <f t="shared" si="23"/>
        <v/>
      </c>
      <c r="I1528" s="310">
        <f>INDEX('5. Registrere Transaksjoner'!$H$8:$H$1006,MATCH('Underlag HB'!A1528,'5. Registrere Transaksjoner'!$B$8:$B$1006,0))</f>
        <v>0</v>
      </c>
      <c r="J1528" s="72"/>
      <c r="K1528" s="72"/>
    </row>
    <row r="1529" spans="1:11" x14ac:dyDescent="0.25">
      <c r="A1529" s="116">
        <f>'5. Registrere Transaksjoner'!B536</f>
        <v>529</v>
      </c>
      <c r="B1529" s="72">
        <f>INDEX('5. Registrere Transaksjoner'!$K$8:$K$1006,MATCH('Underlag HB'!A1529,'5. Registrere Transaksjoner'!$B$8:$B$1006))</f>
        <v>0</v>
      </c>
      <c r="C1529" s="72">
        <f>INDEX('5. Registrere Transaksjoner'!$R$8:$R$1006,MATCH('Underlag HB'!A1529,'5. Registrere Transaksjoner'!$B$8:$B$1006))</f>
        <v>0</v>
      </c>
      <c r="D1529" s="307">
        <f>INDEX('5. Registrere Transaksjoner'!$D$8:$D$1006,MATCH('Underlag HB'!A1529,'5. Registrere Transaksjoner'!$B$8:$B$1006))</f>
        <v>0</v>
      </c>
      <c r="E1529" s="72" t="str">
        <f>IFERROR(INDEX(Kontoplan!$E$6:$E$1048576,MATCH(B1529,Kontoplan!$D$6:$D$125,0)),"")</f>
        <v/>
      </c>
      <c r="F1529" s="308">
        <f>INDEX('5. Registrere Transaksjoner'!$E$8:$E$1006,MATCH('Underlag HB'!A1529,'5. Registrere Transaksjoner'!$B$8:$B$1006,0))</f>
        <v>0</v>
      </c>
      <c r="G1529" s="72">
        <f>INDEX('5. Registrere Transaksjoner'!$F$8:$F$1006,MATCH('Underlag HB'!A1529,'5. Registrere Transaksjoner'!$B$8:$B$1006,0))</f>
        <v>0</v>
      </c>
      <c r="H1529" s="309" t="str">
        <f t="shared" si="23"/>
        <v/>
      </c>
      <c r="I1529" s="310">
        <f>INDEX('5. Registrere Transaksjoner'!$H$8:$H$1006,MATCH('Underlag HB'!A1529,'5. Registrere Transaksjoner'!$B$8:$B$1006,0))</f>
        <v>0</v>
      </c>
      <c r="J1529" s="72"/>
      <c r="K1529" s="72"/>
    </row>
    <row r="1530" spans="1:11" x14ac:dyDescent="0.25">
      <c r="A1530" s="116">
        <f>'5. Registrere Transaksjoner'!B537</f>
        <v>530</v>
      </c>
      <c r="B1530" s="72">
        <f>INDEX('5. Registrere Transaksjoner'!$K$8:$K$1006,MATCH('Underlag HB'!A1530,'5. Registrere Transaksjoner'!$B$8:$B$1006))</f>
        <v>0</v>
      </c>
      <c r="C1530" s="72">
        <f>INDEX('5. Registrere Transaksjoner'!$R$8:$R$1006,MATCH('Underlag HB'!A1530,'5. Registrere Transaksjoner'!$B$8:$B$1006))</f>
        <v>0</v>
      </c>
      <c r="D1530" s="307">
        <f>INDEX('5. Registrere Transaksjoner'!$D$8:$D$1006,MATCH('Underlag HB'!A1530,'5. Registrere Transaksjoner'!$B$8:$B$1006))</f>
        <v>0</v>
      </c>
      <c r="E1530" s="72" t="str">
        <f>IFERROR(INDEX(Kontoplan!$E$6:$E$1048576,MATCH(B1530,Kontoplan!$D$6:$D$125,0)),"")</f>
        <v/>
      </c>
      <c r="F1530" s="308">
        <f>INDEX('5. Registrere Transaksjoner'!$E$8:$E$1006,MATCH('Underlag HB'!A1530,'5. Registrere Transaksjoner'!$B$8:$B$1006,0))</f>
        <v>0</v>
      </c>
      <c r="G1530" s="72">
        <f>INDEX('5. Registrere Transaksjoner'!$F$8:$F$1006,MATCH('Underlag HB'!A1530,'5. Registrere Transaksjoner'!$B$8:$B$1006,0))</f>
        <v>0</v>
      </c>
      <c r="H1530" s="309" t="str">
        <f t="shared" si="23"/>
        <v/>
      </c>
      <c r="I1530" s="310">
        <f>INDEX('5. Registrere Transaksjoner'!$H$8:$H$1006,MATCH('Underlag HB'!A1530,'5. Registrere Transaksjoner'!$B$8:$B$1006,0))</f>
        <v>0</v>
      </c>
      <c r="J1530" s="72"/>
      <c r="K1530" s="72"/>
    </row>
    <row r="1531" spans="1:11" x14ac:dyDescent="0.25">
      <c r="A1531" s="116">
        <f>'5. Registrere Transaksjoner'!B538</f>
        <v>531</v>
      </c>
      <c r="B1531" s="72">
        <f>INDEX('5. Registrere Transaksjoner'!$K$8:$K$1006,MATCH('Underlag HB'!A1531,'5. Registrere Transaksjoner'!$B$8:$B$1006))</f>
        <v>0</v>
      </c>
      <c r="C1531" s="72">
        <f>INDEX('5. Registrere Transaksjoner'!$R$8:$R$1006,MATCH('Underlag HB'!A1531,'5. Registrere Transaksjoner'!$B$8:$B$1006))</f>
        <v>0</v>
      </c>
      <c r="D1531" s="307">
        <f>INDEX('5. Registrere Transaksjoner'!$D$8:$D$1006,MATCH('Underlag HB'!A1531,'5. Registrere Transaksjoner'!$B$8:$B$1006))</f>
        <v>0</v>
      </c>
      <c r="E1531" s="72" t="str">
        <f>IFERROR(INDEX(Kontoplan!$E$6:$E$1048576,MATCH(B1531,Kontoplan!$D$6:$D$125,0)),"")</f>
        <v/>
      </c>
      <c r="F1531" s="308">
        <f>INDEX('5. Registrere Transaksjoner'!$E$8:$E$1006,MATCH('Underlag HB'!A1531,'5. Registrere Transaksjoner'!$B$8:$B$1006,0))</f>
        <v>0</v>
      </c>
      <c r="G1531" s="72">
        <f>INDEX('5. Registrere Transaksjoner'!$F$8:$F$1006,MATCH('Underlag HB'!A1531,'5. Registrere Transaksjoner'!$B$8:$B$1006,0))</f>
        <v>0</v>
      </c>
      <c r="H1531" s="309" t="str">
        <f t="shared" si="23"/>
        <v/>
      </c>
      <c r="I1531" s="310">
        <f>INDEX('5. Registrere Transaksjoner'!$H$8:$H$1006,MATCH('Underlag HB'!A1531,'5. Registrere Transaksjoner'!$B$8:$B$1006,0))</f>
        <v>0</v>
      </c>
      <c r="J1531" s="72"/>
      <c r="K1531" s="72"/>
    </row>
    <row r="1532" spans="1:11" x14ac:dyDescent="0.25">
      <c r="A1532" s="116">
        <f>'5. Registrere Transaksjoner'!B539</f>
        <v>532</v>
      </c>
      <c r="B1532" s="72">
        <f>INDEX('5. Registrere Transaksjoner'!$K$8:$K$1006,MATCH('Underlag HB'!A1532,'5. Registrere Transaksjoner'!$B$8:$B$1006))</f>
        <v>0</v>
      </c>
      <c r="C1532" s="72">
        <f>INDEX('5. Registrere Transaksjoner'!$R$8:$R$1006,MATCH('Underlag HB'!A1532,'5. Registrere Transaksjoner'!$B$8:$B$1006))</f>
        <v>0</v>
      </c>
      <c r="D1532" s="307">
        <f>INDEX('5. Registrere Transaksjoner'!$D$8:$D$1006,MATCH('Underlag HB'!A1532,'5. Registrere Transaksjoner'!$B$8:$B$1006))</f>
        <v>0</v>
      </c>
      <c r="E1532" s="72" t="str">
        <f>IFERROR(INDEX(Kontoplan!$E$6:$E$1048576,MATCH(B1532,Kontoplan!$D$6:$D$125,0)),"")</f>
        <v/>
      </c>
      <c r="F1532" s="308">
        <f>INDEX('5. Registrere Transaksjoner'!$E$8:$E$1006,MATCH('Underlag HB'!A1532,'5. Registrere Transaksjoner'!$B$8:$B$1006,0))</f>
        <v>0</v>
      </c>
      <c r="G1532" s="72">
        <f>INDEX('5. Registrere Transaksjoner'!$F$8:$F$1006,MATCH('Underlag HB'!A1532,'5. Registrere Transaksjoner'!$B$8:$B$1006,0))</f>
        <v>0</v>
      </c>
      <c r="H1532" s="309" t="str">
        <f t="shared" si="23"/>
        <v/>
      </c>
      <c r="I1532" s="310">
        <f>INDEX('5. Registrere Transaksjoner'!$H$8:$H$1006,MATCH('Underlag HB'!A1532,'5. Registrere Transaksjoner'!$B$8:$B$1006,0))</f>
        <v>0</v>
      </c>
      <c r="J1532" s="72"/>
      <c r="K1532" s="72"/>
    </row>
    <row r="1533" spans="1:11" x14ac:dyDescent="0.25">
      <c r="A1533" s="116">
        <f>'5. Registrere Transaksjoner'!B540</f>
        <v>533</v>
      </c>
      <c r="B1533" s="72">
        <f>INDEX('5. Registrere Transaksjoner'!$K$8:$K$1006,MATCH('Underlag HB'!A1533,'5. Registrere Transaksjoner'!$B$8:$B$1006))</f>
        <v>0</v>
      </c>
      <c r="C1533" s="72">
        <f>INDEX('5. Registrere Transaksjoner'!$R$8:$R$1006,MATCH('Underlag HB'!A1533,'5. Registrere Transaksjoner'!$B$8:$B$1006))</f>
        <v>0</v>
      </c>
      <c r="D1533" s="307">
        <f>INDEX('5. Registrere Transaksjoner'!$D$8:$D$1006,MATCH('Underlag HB'!A1533,'5. Registrere Transaksjoner'!$B$8:$B$1006))</f>
        <v>0</v>
      </c>
      <c r="E1533" s="72" t="str">
        <f>IFERROR(INDEX(Kontoplan!$E$6:$E$1048576,MATCH(B1533,Kontoplan!$D$6:$D$125,0)),"")</f>
        <v/>
      </c>
      <c r="F1533" s="308">
        <f>INDEX('5. Registrere Transaksjoner'!$E$8:$E$1006,MATCH('Underlag HB'!A1533,'5. Registrere Transaksjoner'!$B$8:$B$1006,0))</f>
        <v>0</v>
      </c>
      <c r="G1533" s="72">
        <f>INDEX('5. Registrere Transaksjoner'!$F$8:$F$1006,MATCH('Underlag HB'!A1533,'5. Registrere Transaksjoner'!$B$8:$B$1006,0))</f>
        <v>0</v>
      </c>
      <c r="H1533" s="309" t="str">
        <f t="shared" si="23"/>
        <v/>
      </c>
      <c r="I1533" s="310">
        <f>INDEX('5. Registrere Transaksjoner'!$H$8:$H$1006,MATCH('Underlag HB'!A1533,'5. Registrere Transaksjoner'!$B$8:$B$1006,0))</f>
        <v>0</v>
      </c>
      <c r="J1533" s="72"/>
      <c r="K1533" s="72"/>
    </row>
    <row r="1534" spans="1:11" x14ac:dyDescent="0.25">
      <c r="A1534" s="116">
        <f>'5. Registrere Transaksjoner'!B541</f>
        <v>534</v>
      </c>
      <c r="B1534" s="72">
        <f>INDEX('5. Registrere Transaksjoner'!$K$8:$K$1006,MATCH('Underlag HB'!A1534,'5. Registrere Transaksjoner'!$B$8:$B$1006))</f>
        <v>0</v>
      </c>
      <c r="C1534" s="72">
        <f>INDEX('5. Registrere Transaksjoner'!$R$8:$R$1006,MATCH('Underlag HB'!A1534,'5. Registrere Transaksjoner'!$B$8:$B$1006))</f>
        <v>0</v>
      </c>
      <c r="D1534" s="307">
        <f>INDEX('5. Registrere Transaksjoner'!$D$8:$D$1006,MATCH('Underlag HB'!A1534,'5. Registrere Transaksjoner'!$B$8:$B$1006))</f>
        <v>0</v>
      </c>
      <c r="E1534" s="72" t="str">
        <f>IFERROR(INDEX(Kontoplan!$E$6:$E$1048576,MATCH(B1534,Kontoplan!$D$6:$D$125,0)),"")</f>
        <v/>
      </c>
      <c r="F1534" s="308">
        <f>INDEX('5. Registrere Transaksjoner'!$E$8:$E$1006,MATCH('Underlag HB'!A1534,'5. Registrere Transaksjoner'!$B$8:$B$1006,0))</f>
        <v>0</v>
      </c>
      <c r="G1534" s="72">
        <f>INDEX('5. Registrere Transaksjoner'!$F$8:$F$1006,MATCH('Underlag HB'!A1534,'5. Registrere Transaksjoner'!$B$8:$B$1006,0))</f>
        <v>0</v>
      </c>
      <c r="H1534" s="309" t="str">
        <f t="shared" si="23"/>
        <v/>
      </c>
      <c r="I1534" s="310">
        <f>INDEX('5. Registrere Transaksjoner'!$H$8:$H$1006,MATCH('Underlag HB'!A1534,'5. Registrere Transaksjoner'!$B$8:$B$1006,0))</f>
        <v>0</v>
      </c>
      <c r="J1534" s="72"/>
      <c r="K1534" s="72"/>
    </row>
    <row r="1535" spans="1:11" x14ac:dyDescent="0.25">
      <c r="A1535" s="116">
        <f>'5. Registrere Transaksjoner'!B542</f>
        <v>535</v>
      </c>
      <c r="B1535" s="72">
        <f>INDEX('5. Registrere Transaksjoner'!$K$8:$K$1006,MATCH('Underlag HB'!A1535,'5. Registrere Transaksjoner'!$B$8:$B$1006))</f>
        <v>0</v>
      </c>
      <c r="C1535" s="72">
        <f>INDEX('5. Registrere Transaksjoner'!$R$8:$R$1006,MATCH('Underlag HB'!A1535,'5. Registrere Transaksjoner'!$B$8:$B$1006))</f>
        <v>0</v>
      </c>
      <c r="D1535" s="307">
        <f>INDEX('5. Registrere Transaksjoner'!$D$8:$D$1006,MATCH('Underlag HB'!A1535,'5. Registrere Transaksjoner'!$B$8:$B$1006))</f>
        <v>0</v>
      </c>
      <c r="E1535" s="72" t="str">
        <f>IFERROR(INDEX(Kontoplan!$E$6:$E$1048576,MATCH(B1535,Kontoplan!$D$6:$D$125,0)),"")</f>
        <v/>
      </c>
      <c r="F1535" s="308">
        <f>INDEX('5. Registrere Transaksjoner'!$E$8:$E$1006,MATCH('Underlag HB'!A1535,'5. Registrere Transaksjoner'!$B$8:$B$1006,0))</f>
        <v>0</v>
      </c>
      <c r="G1535" s="72">
        <f>INDEX('5. Registrere Transaksjoner'!$F$8:$F$1006,MATCH('Underlag HB'!A1535,'5. Registrere Transaksjoner'!$B$8:$B$1006,0))</f>
        <v>0</v>
      </c>
      <c r="H1535" s="309" t="str">
        <f t="shared" si="23"/>
        <v/>
      </c>
      <c r="I1535" s="310">
        <f>INDEX('5. Registrere Transaksjoner'!$H$8:$H$1006,MATCH('Underlag HB'!A1535,'5. Registrere Transaksjoner'!$B$8:$B$1006,0))</f>
        <v>0</v>
      </c>
      <c r="J1535" s="72"/>
      <c r="K1535" s="72"/>
    </row>
    <row r="1536" spans="1:11" x14ac:dyDescent="0.25">
      <c r="A1536" s="116">
        <f>'5. Registrere Transaksjoner'!B543</f>
        <v>536</v>
      </c>
      <c r="B1536" s="72">
        <f>INDEX('5. Registrere Transaksjoner'!$K$8:$K$1006,MATCH('Underlag HB'!A1536,'5. Registrere Transaksjoner'!$B$8:$B$1006))</f>
        <v>0</v>
      </c>
      <c r="C1536" s="72">
        <f>INDEX('5. Registrere Transaksjoner'!$R$8:$R$1006,MATCH('Underlag HB'!A1536,'5. Registrere Transaksjoner'!$B$8:$B$1006))</f>
        <v>0</v>
      </c>
      <c r="D1536" s="307">
        <f>INDEX('5. Registrere Transaksjoner'!$D$8:$D$1006,MATCH('Underlag HB'!A1536,'5. Registrere Transaksjoner'!$B$8:$B$1006))</f>
        <v>0</v>
      </c>
      <c r="E1536" s="72" t="str">
        <f>IFERROR(INDEX(Kontoplan!$E$6:$E$1048576,MATCH(B1536,Kontoplan!$D$6:$D$125,0)),"")</f>
        <v/>
      </c>
      <c r="F1536" s="308">
        <f>INDEX('5. Registrere Transaksjoner'!$E$8:$E$1006,MATCH('Underlag HB'!A1536,'5. Registrere Transaksjoner'!$B$8:$B$1006,0))</f>
        <v>0</v>
      </c>
      <c r="G1536" s="72">
        <f>INDEX('5. Registrere Transaksjoner'!$F$8:$F$1006,MATCH('Underlag HB'!A1536,'5. Registrere Transaksjoner'!$B$8:$B$1006,0))</f>
        <v>0</v>
      </c>
      <c r="H1536" s="309" t="str">
        <f t="shared" si="23"/>
        <v/>
      </c>
      <c r="I1536" s="310">
        <f>INDEX('5. Registrere Transaksjoner'!$H$8:$H$1006,MATCH('Underlag HB'!A1536,'5. Registrere Transaksjoner'!$B$8:$B$1006,0))</f>
        <v>0</v>
      </c>
      <c r="J1536" s="72"/>
      <c r="K1536" s="72"/>
    </row>
    <row r="1537" spans="1:11" x14ac:dyDescent="0.25">
      <c r="A1537" s="116">
        <f>'5. Registrere Transaksjoner'!B544</f>
        <v>537</v>
      </c>
      <c r="B1537" s="72">
        <f>INDEX('5. Registrere Transaksjoner'!$K$8:$K$1006,MATCH('Underlag HB'!A1537,'5. Registrere Transaksjoner'!$B$8:$B$1006))</f>
        <v>0</v>
      </c>
      <c r="C1537" s="72">
        <f>INDEX('5. Registrere Transaksjoner'!$R$8:$R$1006,MATCH('Underlag HB'!A1537,'5. Registrere Transaksjoner'!$B$8:$B$1006))</f>
        <v>0</v>
      </c>
      <c r="D1537" s="307">
        <f>INDEX('5. Registrere Transaksjoner'!$D$8:$D$1006,MATCH('Underlag HB'!A1537,'5. Registrere Transaksjoner'!$B$8:$B$1006))</f>
        <v>0</v>
      </c>
      <c r="E1537" s="72" t="str">
        <f>IFERROR(INDEX(Kontoplan!$E$6:$E$1048576,MATCH(B1537,Kontoplan!$D$6:$D$125,0)),"")</f>
        <v/>
      </c>
      <c r="F1537" s="308">
        <f>INDEX('5. Registrere Transaksjoner'!$E$8:$E$1006,MATCH('Underlag HB'!A1537,'5. Registrere Transaksjoner'!$B$8:$B$1006,0))</f>
        <v>0</v>
      </c>
      <c r="G1537" s="72">
        <f>INDEX('5. Registrere Transaksjoner'!$F$8:$F$1006,MATCH('Underlag HB'!A1537,'5. Registrere Transaksjoner'!$B$8:$B$1006,0))</f>
        <v>0</v>
      </c>
      <c r="H1537" s="309" t="str">
        <f t="shared" si="23"/>
        <v/>
      </c>
      <c r="I1537" s="310">
        <f>INDEX('5. Registrere Transaksjoner'!$H$8:$H$1006,MATCH('Underlag HB'!A1537,'5. Registrere Transaksjoner'!$B$8:$B$1006,0))</f>
        <v>0</v>
      </c>
      <c r="J1537" s="72"/>
      <c r="K1537" s="72"/>
    </row>
    <row r="1538" spans="1:11" x14ac:dyDescent="0.25">
      <c r="A1538" s="116">
        <f>'5. Registrere Transaksjoner'!B545</f>
        <v>538</v>
      </c>
      <c r="B1538" s="72">
        <f>INDEX('5. Registrere Transaksjoner'!$K$8:$K$1006,MATCH('Underlag HB'!A1538,'5. Registrere Transaksjoner'!$B$8:$B$1006))</f>
        <v>0</v>
      </c>
      <c r="C1538" s="72">
        <f>INDEX('5. Registrere Transaksjoner'!$R$8:$R$1006,MATCH('Underlag HB'!A1538,'5. Registrere Transaksjoner'!$B$8:$B$1006))</f>
        <v>0</v>
      </c>
      <c r="D1538" s="307">
        <f>INDEX('5. Registrere Transaksjoner'!$D$8:$D$1006,MATCH('Underlag HB'!A1538,'5. Registrere Transaksjoner'!$B$8:$B$1006))</f>
        <v>0</v>
      </c>
      <c r="E1538" s="72" t="str">
        <f>IFERROR(INDEX(Kontoplan!$E$6:$E$1048576,MATCH(B1538,Kontoplan!$D$6:$D$125,0)),"")</f>
        <v/>
      </c>
      <c r="F1538" s="308">
        <f>INDEX('5. Registrere Transaksjoner'!$E$8:$E$1006,MATCH('Underlag HB'!A1538,'5. Registrere Transaksjoner'!$B$8:$B$1006,0))</f>
        <v>0</v>
      </c>
      <c r="G1538" s="72">
        <f>INDEX('5. Registrere Transaksjoner'!$F$8:$F$1006,MATCH('Underlag HB'!A1538,'5. Registrere Transaksjoner'!$B$8:$B$1006,0))</f>
        <v>0</v>
      </c>
      <c r="H1538" s="309" t="str">
        <f t="shared" si="23"/>
        <v/>
      </c>
      <c r="I1538" s="310">
        <f>INDEX('5. Registrere Transaksjoner'!$H$8:$H$1006,MATCH('Underlag HB'!A1538,'5. Registrere Transaksjoner'!$B$8:$B$1006,0))</f>
        <v>0</v>
      </c>
      <c r="J1538" s="72"/>
      <c r="K1538" s="72"/>
    </row>
    <row r="1539" spans="1:11" x14ac:dyDescent="0.25">
      <c r="A1539" s="116">
        <f>'5. Registrere Transaksjoner'!B546</f>
        <v>539</v>
      </c>
      <c r="B1539" s="72">
        <f>INDEX('5. Registrere Transaksjoner'!$K$8:$K$1006,MATCH('Underlag HB'!A1539,'5. Registrere Transaksjoner'!$B$8:$B$1006))</f>
        <v>0</v>
      </c>
      <c r="C1539" s="72">
        <f>INDEX('5. Registrere Transaksjoner'!$R$8:$R$1006,MATCH('Underlag HB'!A1539,'5. Registrere Transaksjoner'!$B$8:$B$1006))</f>
        <v>0</v>
      </c>
      <c r="D1539" s="307">
        <f>INDEX('5. Registrere Transaksjoner'!$D$8:$D$1006,MATCH('Underlag HB'!A1539,'5. Registrere Transaksjoner'!$B$8:$B$1006))</f>
        <v>0</v>
      </c>
      <c r="E1539" s="72" t="str">
        <f>IFERROR(INDEX(Kontoplan!$E$6:$E$1048576,MATCH(B1539,Kontoplan!$D$6:$D$125,0)),"")</f>
        <v/>
      </c>
      <c r="F1539" s="308">
        <f>INDEX('5. Registrere Transaksjoner'!$E$8:$E$1006,MATCH('Underlag HB'!A1539,'5. Registrere Transaksjoner'!$B$8:$B$1006,0))</f>
        <v>0</v>
      </c>
      <c r="G1539" s="72">
        <f>INDEX('5. Registrere Transaksjoner'!$F$8:$F$1006,MATCH('Underlag HB'!A1539,'5. Registrere Transaksjoner'!$B$8:$B$1006,0))</f>
        <v>0</v>
      </c>
      <c r="H1539" s="309" t="str">
        <f t="shared" ref="H1539:H1602" si="24">IF(I1539=0,"",I1539)</f>
        <v/>
      </c>
      <c r="I1539" s="310">
        <f>INDEX('5. Registrere Transaksjoner'!$H$8:$H$1006,MATCH('Underlag HB'!A1539,'5. Registrere Transaksjoner'!$B$8:$B$1006,0))</f>
        <v>0</v>
      </c>
      <c r="J1539" s="72"/>
      <c r="K1539" s="72"/>
    </row>
    <row r="1540" spans="1:11" x14ac:dyDescent="0.25">
      <c r="A1540" s="116">
        <f>'5. Registrere Transaksjoner'!B547</f>
        <v>540</v>
      </c>
      <c r="B1540" s="72">
        <f>INDEX('5. Registrere Transaksjoner'!$K$8:$K$1006,MATCH('Underlag HB'!A1540,'5. Registrere Transaksjoner'!$B$8:$B$1006))</f>
        <v>0</v>
      </c>
      <c r="C1540" s="72">
        <f>INDEX('5. Registrere Transaksjoner'!$R$8:$R$1006,MATCH('Underlag HB'!A1540,'5. Registrere Transaksjoner'!$B$8:$B$1006))</f>
        <v>0</v>
      </c>
      <c r="D1540" s="307">
        <f>INDEX('5. Registrere Transaksjoner'!$D$8:$D$1006,MATCH('Underlag HB'!A1540,'5. Registrere Transaksjoner'!$B$8:$B$1006))</f>
        <v>0</v>
      </c>
      <c r="E1540" s="72" t="str">
        <f>IFERROR(INDEX(Kontoplan!$E$6:$E$1048576,MATCH(B1540,Kontoplan!$D$6:$D$125,0)),"")</f>
        <v/>
      </c>
      <c r="F1540" s="308">
        <f>INDEX('5. Registrere Transaksjoner'!$E$8:$E$1006,MATCH('Underlag HB'!A1540,'5. Registrere Transaksjoner'!$B$8:$B$1006,0))</f>
        <v>0</v>
      </c>
      <c r="G1540" s="72">
        <f>INDEX('5. Registrere Transaksjoner'!$F$8:$F$1006,MATCH('Underlag HB'!A1540,'5. Registrere Transaksjoner'!$B$8:$B$1006,0))</f>
        <v>0</v>
      </c>
      <c r="H1540" s="309" t="str">
        <f t="shared" si="24"/>
        <v/>
      </c>
      <c r="I1540" s="310">
        <f>INDEX('5. Registrere Transaksjoner'!$H$8:$H$1006,MATCH('Underlag HB'!A1540,'5. Registrere Transaksjoner'!$B$8:$B$1006,0))</f>
        <v>0</v>
      </c>
      <c r="J1540" s="72"/>
      <c r="K1540" s="72"/>
    </row>
    <row r="1541" spans="1:11" x14ac:dyDescent="0.25">
      <c r="A1541" s="116">
        <f>'5. Registrere Transaksjoner'!B548</f>
        <v>541</v>
      </c>
      <c r="B1541" s="72">
        <f>INDEX('5. Registrere Transaksjoner'!$K$8:$K$1006,MATCH('Underlag HB'!A1541,'5. Registrere Transaksjoner'!$B$8:$B$1006))</f>
        <v>0</v>
      </c>
      <c r="C1541" s="72">
        <f>INDEX('5. Registrere Transaksjoner'!$R$8:$R$1006,MATCH('Underlag HB'!A1541,'5. Registrere Transaksjoner'!$B$8:$B$1006))</f>
        <v>0</v>
      </c>
      <c r="D1541" s="307">
        <f>INDEX('5. Registrere Transaksjoner'!$D$8:$D$1006,MATCH('Underlag HB'!A1541,'5. Registrere Transaksjoner'!$B$8:$B$1006))</f>
        <v>0</v>
      </c>
      <c r="E1541" s="72" t="str">
        <f>IFERROR(INDEX(Kontoplan!$E$6:$E$1048576,MATCH(B1541,Kontoplan!$D$6:$D$125,0)),"")</f>
        <v/>
      </c>
      <c r="F1541" s="308">
        <f>INDEX('5. Registrere Transaksjoner'!$E$8:$E$1006,MATCH('Underlag HB'!A1541,'5. Registrere Transaksjoner'!$B$8:$B$1006,0))</f>
        <v>0</v>
      </c>
      <c r="G1541" s="72">
        <f>INDEX('5. Registrere Transaksjoner'!$F$8:$F$1006,MATCH('Underlag HB'!A1541,'5. Registrere Transaksjoner'!$B$8:$B$1006,0))</f>
        <v>0</v>
      </c>
      <c r="H1541" s="309" t="str">
        <f t="shared" si="24"/>
        <v/>
      </c>
      <c r="I1541" s="310">
        <f>INDEX('5. Registrere Transaksjoner'!$H$8:$H$1006,MATCH('Underlag HB'!A1541,'5. Registrere Transaksjoner'!$B$8:$B$1006,0))</f>
        <v>0</v>
      </c>
      <c r="J1541" s="72"/>
      <c r="K1541" s="72"/>
    </row>
    <row r="1542" spans="1:11" x14ac:dyDescent="0.25">
      <c r="A1542" s="116">
        <f>'5. Registrere Transaksjoner'!B549</f>
        <v>542</v>
      </c>
      <c r="B1542" s="72">
        <f>INDEX('5. Registrere Transaksjoner'!$K$8:$K$1006,MATCH('Underlag HB'!A1542,'5. Registrere Transaksjoner'!$B$8:$B$1006))</f>
        <v>0</v>
      </c>
      <c r="C1542" s="72">
        <f>INDEX('5. Registrere Transaksjoner'!$R$8:$R$1006,MATCH('Underlag HB'!A1542,'5. Registrere Transaksjoner'!$B$8:$B$1006))</f>
        <v>0</v>
      </c>
      <c r="D1542" s="307">
        <f>INDEX('5. Registrere Transaksjoner'!$D$8:$D$1006,MATCH('Underlag HB'!A1542,'5. Registrere Transaksjoner'!$B$8:$B$1006))</f>
        <v>0</v>
      </c>
      <c r="E1542" s="72" t="str">
        <f>IFERROR(INDEX(Kontoplan!$E$6:$E$1048576,MATCH(B1542,Kontoplan!$D$6:$D$125,0)),"")</f>
        <v/>
      </c>
      <c r="F1542" s="308">
        <f>INDEX('5. Registrere Transaksjoner'!$E$8:$E$1006,MATCH('Underlag HB'!A1542,'5. Registrere Transaksjoner'!$B$8:$B$1006,0))</f>
        <v>0</v>
      </c>
      <c r="G1542" s="72">
        <f>INDEX('5. Registrere Transaksjoner'!$F$8:$F$1006,MATCH('Underlag HB'!A1542,'5. Registrere Transaksjoner'!$B$8:$B$1006,0))</f>
        <v>0</v>
      </c>
      <c r="H1542" s="309" t="str">
        <f t="shared" si="24"/>
        <v/>
      </c>
      <c r="I1542" s="310">
        <f>INDEX('5. Registrere Transaksjoner'!$H$8:$H$1006,MATCH('Underlag HB'!A1542,'5. Registrere Transaksjoner'!$B$8:$B$1006,0))</f>
        <v>0</v>
      </c>
      <c r="J1542" s="72"/>
      <c r="K1542" s="72"/>
    </row>
    <row r="1543" spans="1:11" x14ac:dyDescent="0.25">
      <c r="A1543" s="116">
        <f>'5. Registrere Transaksjoner'!B550</f>
        <v>543</v>
      </c>
      <c r="B1543" s="72">
        <f>INDEX('5. Registrere Transaksjoner'!$K$8:$K$1006,MATCH('Underlag HB'!A1543,'5. Registrere Transaksjoner'!$B$8:$B$1006))</f>
        <v>0</v>
      </c>
      <c r="C1543" s="72">
        <f>INDEX('5. Registrere Transaksjoner'!$R$8:$R$1006,MATCH('Underlag HB'!A1543,'5. Registrere Transaksjoner'!$B$8:$B$1006))</f>
        <v>0</v>
      </c>
      <c r="D1543" s="307">
        <f>INDEX('5. Registrere Transaksjoner'!$D$8:$D$1006,MATCH('Underlag HB'!A1543,'5. Registrere Transaksjoner'!$B$8:$B$1006))</f>
        <v>0</v>
      </c>
      <c r="E1543" s="72" t="str">
        <f>IFERROR(INDEX(Kontoplan!$E$6:$E$1048576,MATCH(B1543,Kontoplan!$D$6:$D$125,0)),"")</f>
        <v/>
      </c>
      <c r="F1543" s="308">
        <f>INDEX('5. Registrere Transaksjoner'!$E$8:$E$1006,MATCH('Underlag HB'!A1543,'5. Registrere Transaksjoner'!$B$8:$B$1006,0))</f>
        <v>0</v>
      </c>
      <c r="G1543" s="72">
        <f>INDEX('5. Registrere Transaksjoner'!$F$8:$F$1006,MATCH('Underlag HB'!A1543,'5. Registrere Transaksjoner'!$B$8:$B$1006,0))</f>
        <v>0</v>
      </c>
      <c r="H1543" s="309" t="str">
        <f t="shared" si="24"/>
        <v/>
      </c>
      <c r="I1543" s="310">
        <f>INDEX('5. Registrere Transaksjoner'!$H$8:$H$1006,MATCH('Underlag HB'!A1543,'5. Registrere Transaksjoner'!$B$8:$B$1006,0))</f>
        <v>0</v>
      </c>
      <c r="J1543" s="72"/>
      <c r="K1543" s="72"/>
    </row>
    <row r="1544" spans="1:11" x14ac:dyDescent="0.25">
      <c r="A1544" s="116">
        <f>'5. Registrere Transaksjoner'!B551</f>
        <v>544</v>
      </c>
      <c r="B1544" s="72">
        <f>INDEX('5. Registrere Transaksjoner'!$K$8:$K$1006,MATCH('Underlag HB'!A1544,'5. Registrere Transaksjoner'!$B$8:$B$1006))</f>
        <v>0</v>
      </c>
      <c r="C1544" s="72">
        <f>INDEX('5. Registrere Transaksjoner'!$R$8:$R$1006,MATCH('Underlag HB'!A1544,'5. Registrere Transaksjoner'!$B$8:$B$1006))</f>
        <v>0</v>
      </c>
      <c r="D1544" s="307">
        <f>INDEX('5. Registrere Transaksjoner'!$D$8:$D$1006,MATCH('Underlag HB'!A1544,'5. Registrere Transaksjoner'!$B$8:$B$1006))</f>
        <v>0</v>
      </c>
      <c r="E1544" s="72" t="str">
        <f>IFERROR(INDEX(Kontoplan!$E$6:$E$1048576,MATCH(B1544,Kontoplan!$D$6:$D$125,0)),"")</f>
        <v/>
      </c>
      <c r="F1544" s="308">
        <f>INDEX('5. Registrere Transaksjoner'!$E$8:$E$1006,MATCH('Underlag HB'!A1544,'5. Registrere Transaksjoner'!$B$8:$B$1006,0))</f>
        <v>0</v>
      </c>
      <c r="G1544" s="72">
        <f>INDEX('5. Registrere Transaksjoner'!$F$8:$F$1006,MATCH('Underlag HB'!A1544,'5. Registrere Transaksjoner'!$B$8:$B$1006,0))</f>
        <v>0</v>
      </c>
      <c r="H1544" s="309" t="str">
        <f t="shared" si="24"/>
        <v/>
      </c>
      <c r="I1544" s="310">
        <f>INDEX('5. Registrere Transaksjoner'!$H$8:$H$1006,MATCH('Underlag HB'!A1544,'5. Registrere Transaksjoner'!$B$8:$B$1006,0))</f>
        <v>0</v>
      </c>
      <c r="J1544" s="72"/>
      <c r="K1544" s="72"/>
    </row>
    <row r="1545" spans="1:11" x14ac:dyDescent="0.25">
      <c r="A1545" s="116">
        <f>'5. Registrere Transaksjoner'!B552</f>
        <v>545</v>
      </c>
      <c r="B1545" s="72">
        <f>INDEX('5. Registrere Transaksjoner'!$K$8:$K$1006,MATCH('Underlag HB'!A1545,'5. Registrere Transaksjoner'!$B$8:$B$1006))</f>
        <v>0</v>
      </c>
      <c r="C1545" s="72">
        <f>INDEX('5. Registrere Transaksjoner'!$R$8:$R$1006,MATCH('Underlag HB'!A1545,'5. Registrere Transaksjoner'!$B$8:$B$1006))</f>
        <v>0</v>
      </c>
      <c r="D1545" s="307">
        <f>INDEX('5. Registrere Transaksjoner'!$D$8:$D$1006,MATCH('Underlag HB'!A1545,'5. Registrere Transaksjoner'!$B$8:$B$1006))</f>
        <v>0</v>
      </c>
      <c r="E1545" s="72" t="str">
        <f>IFERROR(INDEX(Kontoplan!$E$6:$E$1048576,MATCH(B1545,Kontoplan!$D$6:$D$125,0)),"")</f>
        <v/>
      </c>
      <c r="F1545" s="308">
        <f>INDEX('5. Registrere Transaksjoner'!$E$8:$E$1006,MATCH('Underlag HB'!A1545,'5. Registrere Transaksjoner'!$B$8:$B$1006,0))</f>
        <v>0</v>
      </c>
      <c r="G1545" s="72">
        <f>INDEX('5. Registrere Transaksjoner'!$F$8:$F$1006,MATCH('Underlag HB'!A1545,'5. Registrere Transaksjoner'!$B$8:$B$1006,0))</f>
        <v>0</v>
      </c>
      <c r="H1545" s="309" t="str">
        <f t="shared" si="24"/>
        <v/>
      </c>
      <c r="I1545" s="310">
        <f>INDEX('5. Registrere Transaksjoner'!$H$8:$H$1006,MATCH('Underlag HB'!A1545,'5. Registrere Transaksjoner'!$B$8:$B$1006,0))</f>
        <v>0</v>
      </c>
      <c r="J1545" s="72"/>
      <c r="K1545" s="72"/>
    </row>
    <row r="1546" spans="1:11" x14ac:dyDescent="0.25">
      <c r="A1546" s="116">
        <f>'5. Registrere Transaksjoner'!B553</f>
        <v>546</v>
      </c>
      <c r="B1546" s="72">
        <f>INDEX('5. Registrere Transaksjoner'!$K$8:$K$1006,MATCH('Underlag HB'!A1546,'5. Registrere Transaksjoner'!$B$8:$B$1006))</f>
        <v>0</v>
      </c>
      <c r="C1546" s="72">
        <f>INDEX('5. Registrere Transaksjoner'!$R$8:$R$1006,MATCH('Underlag HB'!A1546,'5. Registrere Transaksjoner'!$B$8:$B$1006))</f>
        <v>0</v>
      </c>
      <c r="D1546" s="307">
        <f>INDEX('5. Registrere Transaksjoner'!$D$8:$D$1006,MATCH('Underlag HB'!A1546,'5. Registrere Transaksjoner'!$B$8:$B$1006))</f>
        <v>0</v>
      </c>
      <c r="E1546" s="72" t="str">
        <f>IFERROR(INDEX(Kontoplan!$E$6:$E$1048576,MATCH(B1546,Kontoplan!$D$6:$D$125,0)),"")</f>
        <v/>
      </c>
      <c r="F1546" s="308">
        <f>INDEX('5. Registrere Transaksjoner'!$E$8:$E$1006,MATCH('Underlag HB'!A1546,'5. Registrere Transaksjoner'!$B$8:$B$1006,0))</f>
        <v>0</v>
      </c>
      <c r="G1546" s="72">
        <f>INDEX('5. Registrere Transaksjoner'!$F$8:$F$1006,MATCH('Underlag HB'!A1546,'5. Registrere Transaksjoner'!$B$8:$B$1006,0))</f>
        <v>0</v>
      </c>
      <c r="H1546" s="309" t="str">
        <f t="shared" si="24"/>
        <v/>
      </c>
      <c r="I1546" s="310">
        <f>INDEX('5. Registrere Transaksjoner'!$H$8:$H$1006,MATCH('Underlag HB'!A1546,'5. Registrere Transaksjoner'!$B$8:$B$1006,0))</f>
        <v>0</v>
      </c>
      <c r="J1546" s="72"/>
      <c r="K1546" s="72"/>
    </row>
    <row r="1547" spans="1:11" x14ac:dyDescent="0.25">
      <c r="A1547" s="116">
        <f>'5. Registrere Transaksjoner'!B554</f>
        <v>547</v>
      </c>
      <c r="B1547" s="72">
        <f>INDEX('5. Registrere Transaksjoner'!$K$8:$K$1006,MATCH('Underlag HB'!A1547,'5. Registrere Transaksjoner'!$B$8:$B$1006))</f>
        <v>0</v>
      </c>
      <c r="C1547" s="72">
        <f>INDEX('5. Registrere Transaksjoner'!$R$8:$R$1006,MATCH('Underlag HB'!A1547,'5. Registrere Transaksjoner'!$B$8:$B$1006))</f>
        <v>0</v>
      </c>
      <c r="D1547" s="307">
        <f>INDEX('5. Registrere Transaksjoner'!$D$8:$D$1006,MATCH('Underlag HB'!A1547,'5. Registrere Transaksjoner'!$B$8:$B$1006))</f>
        <v>0</v>
      </c>
      <c r="E1547" s="72" t="str">
        <f>IFERROR(INDEX(Kontoplan!$E$6:$E$1048576,MATCH(B1547,Kontoplan!$D$6:$D$125,0)),"")</f>
        <v/>
      </c>
      <c r="F1547" s="308">
        <f>INDEX('5. Registrere Transaksjoner'!$E$8:$E$1006,MATCH('Underlag HB'!A1547,'5. Registrere Transaksjoner'!$B$8:$B$1006,0))</f>
        <v>0</v>
      </c>
      <c r="G1547" s="72">
        <f>INDEX('5. Registrere Transaksjoner'!$F$8:$F$1006,MATCH('Underlag HB'!A1547,'5. Registrere Transaksjoner'!$B$8:$B$1006,0))</f>
        <v>0</v>
      </c>
      <c r="H1547" s="309" t="str">
        <f t="shared" si="24"/>
        <v/>
      </c>
      <c r="I1547" s="310">
        <f>INDEX('5. Registrere Transaksjoner'!$H$8:$H$1006,MATCH('Underlag HB'!A1547,'5. Registrere Transaksjoner'!$B$8:$B$1006,0))</f>
        <v>0</v>
      </c>
      <c r="J1547" s="72"/>
      <c r="K1547" s="72"/>
    </row>
    <row r="1548" spans="1:11" x14ac:dyDescent="0.25">
      <c r="A1548" s="116">
        <f>'5. Registrere Transaksjoner'!B555</f>
        <v>548</v>
      </c>
      <c r="B1548" s="72">
        <f>INDEX('5. Registrere Transaksjoner'!$K$8:$K$1006,MATCH('Underlag HB'!A1548,'5. Registrere Transaksjoner'!$B$8:$B$1006))</f>
        <v>0</v>
      </c>
      <c r="C1548" s="72">
        <f>INDEX('5. Registrere Transaksjoner'!$R$8:$R$1006,MATCH('Underlag HB'!A1548,'5. Registrere Transaksjoner'!$B$8:$B$1006))</f>
        <v>0</v>
      </c>
      <c r="D1548" s="307">
        <f>INDEX('5. Registrere Transaksjoner'!$D$8:$D$1006,MATCH('Underlag HB'!A1548,'5. Registrere Transaksjoner'!$B$8:$B$1006))</f>
        <v>0</v>
      </c>
      <c r="E1548" s="72" t="str">
        <f>IFERROR(INDEX(Kontoplan!$E$6:$E$1048576,MATCH(B1548,Kontoplan!$D$6:$D$125,0)),"")</f>
        <v/>
      </c>
      <c r="F1548" s="308">
        <f>INDEX('5. Registrere Transaksjoner'!$E$8:$E$1006,MATCH('Underlag HB'!A1548,'5. Registrere Transaksjoner'!$B$8:$B$1006,0))</f>
        <v>0</v>
      </c>
      <c r="G1548" s="72">
        <f>INDEX('5. Registrere Transaksjoner'!$F$8:$F$1006,MATCH('Underlag HB'!A1548,'5. Registrere Transaksjoner'!$B$8:$B$1006,0))</f>
        <v>0</v>
      </c>
      <c r="H1548" s="309" t="str">
        <f t="shared" si="24"/>
        <v/>
      </c>
      <c r="I1548" s="310">
        <f>INDEX('5. Registrere Transaksjoner'!$H$8:$H$1006,MATCH('Underlag HB'!A1548,'5. Registrere Transaksjoner'!$B$8:$B$1006,0))</f>
        <v>0</v>
      </c>
      <c r="J1548" s="72"/>
      <c r="K1548" s="72"/>
    </row>
    <row r="1549" spans="1:11" x14ac:dyDescent="0.25">
      <c r="A1549" s="116">
        <f>'5. Registrere Transaksjoner'!B556</f>
        <v>549</v>
      </c>
      <c r="B1549" s="72">
        <f>INDEX('5. Registrere Transaksjoner'!$K$8:$K$1006,MATCH('Underlag HB'!A1549,'5. Registrere Transaksjoner'!$B$8:$B$1006))</f>
        <v>0</v>
      </c>
      <c r="C1549" s="72">
        <f>INDEX('5. Registrere Transaksjoner'!$R$8:$R$1006,MATCH('Underlag HB'!A1549,'5. Registrere Transaksjoner'!$B$8:$B$1006))</f>
        <v>0</v>
      </c>
      <c r="D1549" s="307">
        <f>INDEX('5. Registrere Transaksjoner'!$D$8:$D$1006,MATCH('Underlag HB'!A1549,'5. Registrere Transaksjoner'!$B$8:$B$1006))</f>
        <v>0</v>
      </c>
      <c r="E1549" s="72" t="str">
        <f>IFERROR(INDEX(Kontoplan!$E$6:$E$1048576,MATCH(B1549,Kontoplan!$D$6:$D$125,0)),"")</f>
        <v/>
      </c>
      <c r="F1549" s="308">
        <f>INDEX('5. Registrere Transaksjoner'!$E$8:$E$1006,MATCH('Underlag HB'!A1549,'5. Registrere Transaksjoner'!$B$8:$B$1006,0))</f>
        <v>0</v>
      </c>
      <c r="G1549" s="72">
        <f>INDEX('5. Registrere Transaksjoner'!$F$8:$F$1006,MATCH('Underlag HB'!A1549,'5. Registrere Transaksjoner'!$B$8:$B$1006,0))</f>
        <v>0</v>
      </c>
      <c r="H1549" s="309" t="str">
        <f t="shared" si="24"/>
        <v/>
      </c>
      <c r="I1549" s="310">
        <f>INDEX('5. Registrere Transaksjoner'!$H$8:$H$1006,MATCH('Underlag HB'!A1549,'5. Registrere Transaksjoner'!$B$8:$B$1006,0))</f>
        <v>0</v>
      </c>
      <c r="J1549" s="72"/>
      <c r="K1549" s="72"/>
    </row>
    <row r="1550" spans="1:11" x14ac:dyDescent="0.25">
      <c r="A1550" s="116">
        <f>'5. Registrere Transaksjoner'!B557</f>
        <v>550</v>
      </c>
      <c r="B1550" s="72">
        <f>INDEX('5. Registrere Transaksjoner'!$K$8:$K$1006,MATCH('Underlag HB'!A1550,'5. Registrere Transaksjoner'!$B$8:$B$1006))</f>
        <v>0</v>
      </c>
      <c r="C1550" s="72">
        <f>INDEX('5. Registrere Transaksjoner'!$R$8:$R$1006,MATCH('Underlag HB'!A1550,'5. Registrere Transaksjoner'!$B$8:$B$1006))</f>
        <v>0</v>
      </c>
      <c r="D1550" s="307">
        <f>INDEX('5. Registrere Transaksjoner'!$D$8:$D$1006,MATCH('Underlag HB'!A1550,'5. Registrere Transaksjoner'!$B$8:$B$1006))</f>
        <v>0</v>
      </c>
      <c r="E1550" s="72" t="str">
        <f>IFERROR(INDEX(Kontoplan!$E$6:$E$1048576,MATCH(B1550,Kontoplan!$D$6:$D$125,0)),"")</f>
        <v/>
      </c>
      <c r="F1550" s="308">
        <f>INDEX('5. Registrere Transaksjoner'!$E$8:$E$1006,MATCH('Underlag HB'!A1550,'5. Registrere Transaksjoner'!$B$8:$B$1006,0))</f>
        <v>0</v>
      </c>
      <c r="G1550" s="72">
        <f>INDEX('5. Registrere Transaksjoner'!$F$8:$F$1006,MATCH('Underlag HB'!A1550,'5. Registrere Transaksjoner'!$B$8:$B$1006,0))</f>
        <v>0</v>
      </c>
      <c r="H1550" s="309" t="str">
        <f t="shared" si="24"/>
        <v/>
      </c>
      <c r="I1550" s="310">
        <f>INDEX('5. Registrere Transaksjoner'!$H$8:$H$1006,MATCH('Underlag HB'!A1550,'5. Registrere Transaksjoner'!$B$8:$B$1006,0))</f>
        <v>0</v>
      </c>
      <c r="J1550" s="72"/>
      <c r="K1550" s="72"/>
    </row>
    <row r="1551" spans="1:11" x14ac:dyDescent="0.25">
      <c r="A1551" s="116">
        <f>'5. Registrere Transaksjoner'!B558</f>
        <v>551</v>
      </c>
      <c r="B1551" s="72">
        <f>INDEX('5. Registrere Transaksjoner'!$K$8:$K$1006,MATCH('Underlag HB'!A1551,'5. Registrere Transaksjoner'!$B$8:$B$1006))</f>
        <v>0</v>
      </c>
      <c r="C1551" s="72">
        <f>INDEX('5. Registrere Transaksjoner'!$R$8:$R$1006,MATCH('Underlag HB'!A1551,'5. Registrere Transaksjoner'!$B$8:$B$1006))</f>
        <v>0</v>
      </c>
      <c r="D1551" s="307">
        <f>INDEX('5. Registrere Transaksjoner'!$D$8:$D$1006,MATCH('Underlag HB'!A1551,'5. Registrere Transaksjoner'!$B$8:$B$1006))</f>
        <v>0</v>
      </c>
      <c r="E1551" s="72" t="str">
        <f>IFERROR(INDEX(Kontoplan!$E$6:$E$1048576,MATCH(B1551,Kontoplan!$D$6:$D$125,0)),"")</f>
        <v/>
      </c>
      <c r="F1551" s="308">
        <f>INDEX('5. Registrere Transaksjoner'!$E$8:$E$1006,MATCH('Underlag HB'!A1551,'5. Registrere Transaksjoner'!$B$8:$B$1006,0))</f>
        <v>0</v>
      </c>
      <c r="G1551" s="72">
        <f>INDEX('5. Registrere Transaksjoner'!$F$8:$F$1006,MATCH('Underlag HB'!A1551,'5. Registrere Transaksjoner'!$B$8:$B$1006,0))</f>
        <v>0</v>
      </c>
      <c r="H1551" s="309" t="str">
        <f t="shared" si="24"/>
        <v/>
      </c>
      <c r="I1551" s="310">
        <f>INDEX('5. Registrere Transaksjoner'!$H$8:$H$1006,MATCH('Underlag HB'!A1551,'5. Registrere Transaksjoner'!$B$8:$B$1006,0))</f>
        <v>0</v>
      </c>
      <c r="J1551" s="72"/>
      <c r="K1551" s="72"/>
    </row>
    <row r="1552" spans="1:11" x14ac:dyDescent="0.25">
      <c r="A1552" s="116">
        <f>'5. Registrere Transaksjoner'!B559</f>
        <v>552</v>
      </c>
      <c r="B1552" s="72">
        <f>INDEX('5. Registrere Transaksjoner'!$K$8:$K$1006,MATCH('Underlag HB'!A1552,'5. Registrere Transaksjoner'!$B$8:$B$1006))</f>
        <v>0</v>
      </c>
      <c r="C1552" s="72">
        <f>INDEX('5. Registrere Transaksjoner'!$R$8:$R$1006,MATCH('Underlag HB'!A1552,'5. Registrere Transaksjoner'!$B$8:$B$1006))</f>
        <v>0</v>
      </c>
      <c r="D1552" s="307">
        <f>INDEX('5. Registrere Transaksjoner'!$D$8:$D$1006,MATCH('Underlag HB'!A1552,'5. Registrere Transaksjoner'!$B$8:$B$1006))</f>
        <v>0</v>
      </c>
      <c r="E1552" s="72" t="str">
        <f>IFERROR(INDEX(Kontoplan!$E$6:$E$1048576,MATCH(B1552,Kontoplan!$D$6:$D$125,0)),"")</f>
        <v/>
      </c>
      <c r="F1552" s="308">
        <f>INDEX('5. Registrere Transaksjoner'!$E$8:$E$1006,MATCH('Underlag HB'!A1552,'5. Registrere Transaksjoner'!$B$8:$B$1006,0))</f>
        <v>0</v>
      </c>
      <c r="G1552" s="72">
        <f>INDEX('5. Registrere Transaksjoner'!$F$8:$F$1006,MATCH('Underlag HB'!A1552,'5. Registrere Transaksjoner'!$B$8:$B$1006,0))</f>
        <v>0</v>
      </c>
      <c r="H1552" s="309" t="str">
        <f t="shared" si="24"/>
        <v/>
      </c>
      <c r="I1552" s="310">
        <f>INDEX('5. Registrere Transaksjoner'!$H$8:$H$1006,MATCH('Underlag HB'!A1552,'5. Registrere Transaksjoner'!$B$8:$B$1006,0))</f>
        <v>0</v>
      </c>
      <c r="J1552" s="72"/>
      <c r="K1552" s="72"/>
    </row>
    <row r="1553" spans="1:11" x14ac:dyDescent="0.25">
      <c r="A1553" s="116">
        <f>'5. Registrere Transaksjoner'!B560</f>
        <v>553</v>
      </c>
      <c r="B1553" s="72">
        <f>INDEX('5. Registrere Transaksjoner'!$K$8:$K$1006,MATCH('Underlag HB'!A1553,'5. Registrere Transaksjoner'!$B$8:$B$1006))</f>
        <v>0</v>
      </c>
      <c r="C1553" s="72">
        <f>INDEX('5. Registrere Transaksjoner'!$R$8:$R$1006,MATCH('Underlag HB'!A1553,'5. Registrere Transaksjoner'!$B$8:$B$1006))</f>
        <v>0</v>
      </c>
      <c r="D1553" s="307">
        <f>INDEX('5. Registrere Transaksjoner'!$D$8:$D$1006,MATCH('Underlag HB'!A1553,'5. Registrere Transaksjoner'!$B$8:$B$1006))</f>
        <v>0</v>
      </c>
      <c r="E1553" s="72" t="str">
        <f>IFERROR(INDEX(Kontoplan!$E$6:$E$1048576,MATCH(B1553,Kontoplan!$D$6:$D$125,0)),"")</f>
        <v/>
      </c>
      <c r="F1553" s="308">
        <f>INDEX('5. Registrere Transaksjoner'!$E$8:$E$1006,MATCH('Underlag HB'!A1553,'5. Registrere Transaksjoner'!$B$8:$B$1006,0))</f>
        <v>0</v>
      </c>
      <c r="G1553" s="72">
        <f>INDEX('5. Registrere Transaksjoner'!$F$8:$F$1006,MATCH('Underlag HB'!A1553,'5. Registrere Transaksjoner'!$B$8:$B$1006,0))</f>
        <v>0</v>
      </c>
      <c r="H1553" s="309" t="str">
        <f t="shared" si="24"/>
        <v/>
      </c>
      <c r="I1553" s="310">
        <f>INDEX('5. Registrere Transaksjoner'!$H$8:$H$1006,MATCH('Underlag HB'!A1553,'5. Registrere Transaksjoner'!$B$8:$B$1006,0))</f>
        <v>0</v>
      </c>
      <c r="J1553" s="72"/>
      <c r="K1553" s="72"/>
    </row>
    <row r="1554" spans="1:11" x14ac:dyDescent="0.25">
      <c r="A1554" s="116">
        <f>'5. Registrere Transaksjoner'!B561</f>
        <v>554</v>
      </c>
      <c r="B1554" s="72">
        <f>INDEX('5. Registrere Transaksjoner'!$K$8:$K$1006,MATCH('Underlag HB'!A1554,'5. Registrere Transaksjoner'!$B$8:$B$1006))</f>
        <v>0</v>
      </c>
      <c r="C1554" s="72">
        <f>INDEX('5. Registrere Transaksjoner'!$R$8:$R$1006,MATCH('Underlag HB'!A1554,'5. Registrere Transaksjoner'!$B$8:$B$1006))</f>
        <v>0</v>
      </c>
      <c r="D1554" s="307">
        <f>INDEX('5. Registrere Transaksjoner'!$D$8:$D$1006,MATCH('Underlag HB'!A1554,'5. Registrere Transaksjoner'!$B$8:$B$1006))</f>
        <v>0</v>
      </c>
      <c r="E1554" s="72" t="str">
        <f>IFERROR(INDEX(Kontoplan!$E$6:$E$1048576,MATCH(B1554,Kontoplan!$D$6:$D$125,0)),"")</f>
        <v/>
      </c>
      <c r="F1554" s="308">
        <f>INDEX('5. Registrere Transaksjoner'!$E$8:$E$1006,MATCH('Underlag HB'!A1554,'5. Registrere Transaksjoner'!$B$8:$B$1006,0))</f>
        <v>0</v>
      </c>
      <c r="G1554" s="72">
        <f>INDEX('5. Registrere Transaksjoner'!$F$8:$F$1006,MATCH('Underlag HB'!A1554,'5. Registrere Transaksjoner'!$B$8:$B$1006,0))</f>
        <v>0</v>
      </c>
      <c r="H1554" s="309" t="str">
        <f t="shared" si="24"/>
        <v/>
      </c>
      <c r="I1554" s="310">
        <f>INDEX('5. Registrere Transaksjoner'!$H$8:$H$1006,MATCH('Underlag HB'!A1554,'5. Registrere Transaksjoner'!$B$8:$B$1006,0))</f>
        <v>0</v>
      </c>
      <c r="J1554" s="72"/>
      <c r="K1554" s="72"/>
    </row>
    <row r="1555" spans="1:11" x14ac:dyDescent="0.25">
      <c r="A1555" s="116">
        <f>'5. Registrere Transaksjoner'!B562</f>
        <v>555</v>
      </c>
      <c r="B1555" s="72">
        <f>INDEX('5. Registrere Transaksjoner'!$K$8:$K$1006,MATCH('Underlag HB'!A1555,'5. Registrere Transaksjoner'!$B$8:$B$1006))</f>
        <v>0</v>
      </c>
      <c r="C1555" s="72">
        <f>INDEX('5. Registrere Transaksjoner'!$R$8:$R$1006,MATCH('Underlag HB'!A1555,'5. Registrere Transaksjoner'!$B$8:$B$1006))</f>
        <v>0</v>
      </c>
      <c r="D1555" s="307">
        <f>INDEX('5. Registrere Transaksjoner'!$D$8:$D$1006,MATCH('Underlag HB'!A1555,'5. Registrere Transaksjoner'!$B$8:$B$1006))</f>
        <v>0</v>
      </c>
      <c r="E1555" s="72" t="str">
        <f>IFERROR(INDEX(Kontoplan!$E$6:$E$1048576,MATCH(B1555,Kontoplan!$D$6:$D$125,0)),"")</f>
        <v/>
      </c>
      <c r="F1555" s="308">
        <f>INDEX('5. Registrere Transaksjoner'!$E$8:$E$1006,MATCH('Underlag HB'!A1555,'5. Registrere Transaksjoner'!$B$8:$B$1006,0))</f>
        <v>0</v>
      </c>
      <c r="G1555" s="72">
        <f>INDEX('5. Registrere Transaksjoner'!$F$8:$F$1006,MATCH('Underlag HB'!A1555,'5. Registrere Transaksjoner'!$B$8:$B$1006,0))</f>
        <v>0</v>
      </c>
      <c r="H1555" s="309" t="str">
        <f t="shared" si="24"/>
        <v/>
      </c>
      <c r="I1555" s="310">
        <f>INDEX('5. Registrere Transaksjoner'!$H$8:$H$1006,MATCH('Underlag HB'!A1555,'5. Registrere Transaksjoner'!$B$8:$B$1006,0))</f>
        <v>0</v>
      </c>
      <c r="J1555" s="72"/>
      <c r="K1555" s="72"/>
    </row>
    <row r="1556" spans="1:11" x14ac:dyDescent="0.25">
      <c r="A1556" s="116">
        <f>'5. Registrere Transaksjoner'!B563</f>
        <v>556</v>
      </c>
      <c r="B1556" s="72">
        <f>INDEX('5. Registrere Transaksjoner'!$K$8:$K$1006,MATCH('Underlag HB'!A1556,'5. Registrere Transaksjoner'!$B$8:$B$1006))</f>
        <v>0</v>
      </c>
      <c r="C1556" s="72">
        <f>INDEX('5. Registrere Transaksjoner'!$R$8:$R$1006,MATCH('Underlag HB'!A1556,'5. Registrere Transaksjoner'!$B$8:$B$1006))</f>
        <v>0</v>
      </c>
      <c r="D1556" s="307">
        <f>INDEX('5. Registrere Transaksjoner'!$D$8:$D$1006,MATCH('Underlag HB'!A1556,'5. Registrere Transaksjoner'!$B$8:$B$1006))</f>
        <v>0</v>
      </c>
      <c r="E1556" s="72" t="str">
        <f>IFERROR(INDEX(Kontoplan!$E$6:$E$1048576,MATCH(B1556,Kontoplan!$D$6:$D$125,0)),"")</f>
        <v/>
      </c>
      <c r="F1556" s="308">
        <f>INDEX('5. Registrere Transaksjoner'!$E$8:$E$1006,MATCH('Underlag HB'!A1556,'5. Registrere Transaksjoner'!$B$8:$B$1006,0))</f>
        <v>0</v>
      </c>
      <c r="G1556" s="72">
        <f>INDEX('5. Registrere Transaksjoner'!$F$8:$F$1006,MATCH('Underlag HB'!A1556,'5. Registrere Transaksjoner'!$B$8:$B$1006,0))</f>
        <v>0</v>
      </c>
      <c r="H1556" s="309" t="str">
        <f t="shared" si="24"/>
        <v/>
      </c>
      <c r="I1556" s="310">
        <f>INDEX('5. Registrere Transaksjoner'!$H$8:$H$1006,MATCH('Underlag HB'!A1556,'5. Registrere Transaksjoner'!$B$8:$B$1006,0))</f>
        <v>0</v>
      </c>
      <c r="J1556" s="72"/>
      <c r="K1556" s="72"/>
    </row>
    <row r="1557" spans="1:11" x14ac:dyDescent="0.25">
      <c r="A1557" s="116">
        <f>'5. Registrere Transaksjoner'!B564</f>
        <v>557</v>
      </c>
      <c r="B1557" s="72">
        <f>INDEX('5. Registrere Transaksjoner'!$K$8:$K$1006,MATCH('Underlag HB'!A1557,'5. Registrere Transaksjoner'!$B$8:$B$1006))</f>
        <v>0</v>
      </c>
      <c r="C1557" s="72">
        <f>INDEX('5. Registrere Transaksjoner'!$R$8:$R$1006,MATCH('Underlag HB'!A1557,'5. Registrere Transaksjoner'!$B$8:$B$1006))</f>
        <v>0</v>
      </c>
      <c r="D1557" s="307">
        <f>INDEX('5. Registrere Transaksjoner'!$D$8:$D$1006,MATCH('Underlag HB'!A1557,'5. Registrere Transaksjoner'!$B$8:$B$1006))</f>
        <v>0</v>
      </c>
      <c r="E1557" s="72" t="str">
        <f>IFERROR(INDEX(Kontoplan!$E$6:$E$1048576,MATCH(B1557,Kontoplan!$D$6:$D$125,0)),"")</f>
        <v/>
      </c>
      <c r="F1557" s="308">
        <f>INDEX('5. Registrere Transaksjoner'!$E$8:$E$1006,MATCH('Underlag HB'!A1557,'5. Registrere Transaksjoner'!$B$8:$B$1006,0))</f>
        <v>0</v>
      </c>
      <c r="G1557" s="72">
        <f>INDEX('5. Registrere Transaksjoner'!$F$8:$F$1006,MATCH('Underlag HB'!A1557,'5. Registrere Transaksjoner'!$B$8:$B$1006,0))</f>
        <v>0</v>
      </c>
      <c r="H1557" s="309" t="str">
        <f t="shared" si="24"/>
        <v/>
      </c>
      <c r="I1557" s="310">
        <f>INDEX('5. Registrere Transaksjoner'!$H$8:$H$1006,MATCH('Underlag HB'!A1557,'5. Registrere Transaksjoner'!$B$8:$B$1006,0))</f>
        <v>0</v>
      </c>
      <c r="J1557" s="72"/>
      <c r="K1557" s="72"/>
    </row>
    <row r="1558" spans="1:11" x14ac:dyDescent="0.25">
      <c r="A1558" s="116">
        <f>'5. Registrere Transaksjoner'!B565</f>
        <v>558</v>
      </c>
      <c r="B1558" s="72">
        <f>INDEX('5. Registrere Transaksjoner'!$K$8:$K$1006,MATCH('Underlag HB'!A1558,'5. Registrere Transaksjoner'!$B$8:$B$1006))</f>
        <v>0</v>
      </c>
      <c r="C1558" s="72">
        <f>INDEX('5. Registrere Transaksjoner'!$R$8:$R$1006,MATCH('Underlag HB'!A1558,'5. Registrere Transaksjoner'!$B$8:$B$1006))</f>
        <v>0</v>
      </c>
      <c r="D1558" s="307">
        <f>INDEX('5. Registrere Transaksjoner'!$D$8:$D$1006,MATCH('Underlag HB'!A1558,'5. Registrere Transaksjoner'!$B$8:$B$1006))</f>
        <v>0</v>
      </c>
      <c r="E1558" s="72" t="str">
        <f>IFERROR(INDEX(Kontoplan!$E$6:$E$1048576,MATCH(B1558,Kontoplan!$D$6:$D$125,0)),"")</f>
        <v/>
      </c>
      <c r="F1558" s="308">
        <f>INDEX('5. Registrere Transaksjoner'!$E$8:$E$1006,MATCH('Underlag HB'!A1558,'5. Registrere Transaksjoner'!$B$8:$B$1006,0))</f>
        <v>0</v>
      </c>
      <c r="G1558" s="72">
        <f>INDEX('5. Registrere Transaksjoner'!$F$8:$F$1006,MATCH('Underlag HB'!A1558,'5. Registrere Transaksjoner'!$B$8:$B$1006,0))</f>
        <v>0</v>
      </c>
      <c r="H1558" s="309" t="str">
        <f t="shared" si="24"/>
        <v/>
      </c>
      <c r="I1558" s="310">
        <f>INDEX('5. Registrere Transaksjoner'!$H$8:$H$1006,MATCH('Underlag HB'!A1558,'5. Registrere Transaksjoner'!$B$8:$B$1006,0))</f>
        <v>0</v>
      </c>
      <c r="J1558" s="72"/>
      <c r="K1558" s="72"/>
    </row>
    <row r="1559" spans="1:11" x14ac:dyDescent="0.25">
      <c r="A1559" s="116">
        <f>'5. Registrere Transaksjoner'!B566</f>
        <v>559</v>
      </c>
      <c r="B1559" s="72">
        <f>INDEX('5. Registrere Transaksjoner'!$K$8:$K$1006,MATCH('Underlag HB'!A1559,'5. Registrere Transaksjoner'!$B$8:$B$1006))</f>
        <v>0</v>
      </c>
      <c r="C1559" s="72">
        <f>INDEX('5. Registrere Transaksjoner'!$R$8:$R$1006,MATCH('Underlag HB'!A1559,'5. Registrere Transaksjoner'!$B$8:$B$1006))</f>
        <v>0</v>
      </c>
      <c r="D1559" s="307">
        <f>INDEX('5. Registrere Transaksjoner'!$D$8:$D$1006,MATCH('Underlag HB'!A1559,'5. Registrere Transaksjoner'!$B$8:$B$1006))</f>
        <v>0</v>
      </c>
      <c r="E1559" s="72" t="str">
        <f>IFERROR(INDEX(Kontoplan!$E$6:$E$1048576,MATCH(B1559,Kontoplan!$D$6:$D$125,0)),"")</f>
        <v/>
      </c>
      <c r="F1559" s="308">
        <f>INDEX('5. Registrere Transaksjoner'!$E$8:$E$1006,MATCH('Underlag HB'!A1559,'5. Registrere Transaksjoner'!$B$8:$B$1006,0))</f>
        <v>0</v>
      </c>
      <c r="G1559" s="72">
        <f>INDEX('5. Registrere Transaksjoner'!$F$8:$F$1006,MATCH('Underlag HB'!A1559,'5. Registrere Transaksjoner'!$B$8:$B$1006,0))</f>
        <v>0</v>
      </c>
      <c r="H1559" s="309" t="str">
        <f t="shared" si="24"/>
        <v/>
      </c>
      <c r="I1559" s="310">
        <f>INDEX('5. Registrere Transaksjoner'!$H$8:$H$1006,MATCH('Underlag HB'!A1559,'5. Registrere Transaksjoner'!$B$8:$B$1006,0))</f>
        <v>0</v>
      </c>
      <c r="J1559" s="72"/>
      <c r="K1559" s="72"/>
    </row>
    <row r="1560" spans="1:11" x14ac:dyDescent="0.25">
      <c r="A1560" s="116">
        <f>'5. Registrere Transaksjoner'!B567</f>
        <v>560</v>
      </c>
      <c r="B1560" s="72">
        <f>INDEX('5. Registrere Transaksjoner'!$K$8:$K$1006,MATCH('Underlag HB'!A1560,'5. Registrere Transaksjoner'!$B$8:$B$1006))</f>
        <v>0</v>
      </c>
      <c r="C1560" s="72">
        <f>INDEX('5. Registrere Transaksjoner'!$R$8:$R$1006,MATCH('Underlag HB'!A1560,'5. Registrere Transaksjoner'!$B$8:$B$1006))</f>
        <v>0</v>
      </c>
      <c r="D1560" s="307">
        <f>INDEX('5. Registrere Transaksjoner'!$D$8:$D$1006,MATCH('Underlag HB'!A1560,'5. Registrere Transaksjoner'!$B$8:$B$1006))</f>
        <v>0</v>
      </c>
      <c r="E1560" s="72" t="str">
        <f>IFERROR(INDEX(Kontoplan!$E$6:$E$1048576,MATCH(B1560,Kontoplan!$D$6:$D$125,0)),"")</f>
        <v/>
      </c>
      <c r="F1560" s="308">
        <f>INDEX('5. Registrere Transaksjoner'!$E$8:$E$1006,MATCH('Underlag HB'!A1560,'5. Registrere Transaksjoner'!$B$8:$B$1006,0))</f>
        <v>0</v>
      </c>
      <c r="G1560" s="72">
        <f>INDEX('5. Registrere Transaksjoner'!$F$8:$F$1006,MATCH('Underlag HB'!A1560,'5. Registrere Transaksjoner'!$B$8:$B$1006,0))</f>
        <v>0</v>
      </c>
      <c r="H1560" s="309" t="str">
        <f t="shared" si="24"/>
        <v/>
      </c>
      <c r="I1560" s="310">
        <f>INDEX('5. Registrere Transaksjoner'!$H$8:$H$1006,MATCH('Underlag HB'!A1560,'5. Registrere Transaksjoner'!$B$8:$B$1006,0))</f>
        <v>0</v>
      </c>
      <c r="J1560" s="72"/>
      <c r="K1560" s="72"/>
    </row>
    <row r="1561" spans="1:11" x14ac:dyDescent="0.25">
      <c r="A1561" s="116">
        <f>'5. Registrere Transaksjoner'!B568</f>
        <v>561</v>
      </c>
      <c r="B1561" s="72">
        <f>INDEX('5. Registrere Transaksjoner'!$K$8:$K$1006,MATCH('Underlag HB'!A1561,'5. Registrere Transaksjoner'!$B$8:$B$1006))</f>
        <v>0</v>
      </c>
      <c r="C1561" s="72">
        <f>INDEX('5. Registrere Transaksjoner'!$R$8:$R$1006,MATCH('Underlag HB'!A1561,'5. Registrere Transaksjoner'!$B$8:$B$1006))</f>
        <v>0</v>
      </c>
      <c r="D1561" s="307">
        <f>INDEX('5. Registrere Transaksjoner'!$D$8:$D$1006,MATCH('Underlag HB'!A1561,'5. Registrere Transaksjoner'!$B$8:$B$1006))</f>
        <v>0</v>
      </c>
      <c r="E1561" s="72" t="str">
        <f>IFERROR(INDEX(Kontoplan!$E$6:$E$1048576,MATCH(B1561,Kontoplan!$D$6:$D$125,0)),"")</f>
        <v/>
      </c>
      <c r="F1561" s="308">
        <f>INDEX('5. Registrere Transaksjoner'!$E$8:$E$1006,MATCH('Underlag HB'!A1561,'5. Registrere Transaksjoner'!$B$8:$B$1006,0))</f>
        <v>0</v>
      </c>
      <c r="G1561" s="72">
        <f>INDEX('5. Registrere Transaksjoner'!$F$8:$F$1006,MATCH('Underlag HB'!A1561,'5. Registrere Transaksjoner'!$B$8:$B$1006,0))</f>
        <v>0</v>
      </c>
      <c r="H1561" s="309" t="str">
        <f t="shared" si="24"/>
        <v/>
      </c>
      <c r="I1561" s="310">
        <f>INDEX('5. Registrere Transaksjoner'!$H$8:$H$1006,MATCH('Underlag HB'!A1561,'5. Registrere Transaksjoner'!$B$8:$B$1006,0))</f>
        <v>0</v>
      </c>
      <c r="J1561" s="72"/>
      <c r="K1561" s="72"/>
    </row>
    <row r="1562" spans="1:11" x14ac:dyDescent="0.25">
      <c r="A1562" s="116">
        <f>'5. Registrere Transaksjoner'!B569</f>
        <v>562</v>
      </c>
      <c r="B1562" s="72">
        <f>INDEX('5. Registrere Transaksjoner'!$K$8:$K$1006,MATCH('Underlag HB'!A1562,'5. Registrere Transaksjoner'!$B$8:$B$1006))</f>
        <v>0</v>
      </c>
      <c r="C1562" s="72">
        <f>INDEX('5. Registrere Transaksjoner'!$R$8:$R$1006,MATCH('Underlag HB'!A1562,'5. Registrere Transaksjoner'!$B$8:$B$1006))</f>
        <v>0</v>
      </c>
      <c r="D1562" s="307">
        <f>INDEX('5. Registrere Transaksjoner'!$D$8:$D$1006,MATCH('Underlag HB'!A1562,'5. Registrere Transaksjoner'!$B$8:$B$1006))</f>
        <v>0</v>
      </c>
      <c r="E1562" s="72" t="str">
        <f>IFERROR(INDEX(Kontoplan!$E$6:$E$1048576,MATCH(B1562,Kontoplan!$D$6:$D$125,0)),"")</f>
        <v/>
      </c>
      <c r="F1562" s="308">
        <f>INDEX('5. Registrere Transaksjoner'!$E$8:$E$1006,MATCH('Underlag HB'!A1562,'5. Registrere Transaksjoner'!$B$8:$B$1006,0))</f>
        <v>0</v>
      </c>
      <c r="G1562" s="72">
        <f>INDEX('5. Registrere Transaksjoner'!$F$8:$F$1006,MATCH('Underlag HB'!A1562,'5. Registrere Transaksjoner'!$B$8:$B$1006,0))</f>
        <v>0</v>
      </c>
      <c r="H1562" s="309" t="str">
        <f t="shared" si="24"/>
        <v/>
      </c>
      <c r="I1562" s="310">
        <f>INDEX('5. Registrere Transaksjoner'!$H$8:$H$1006,MATCH('Underlag HB'!A1562,'5. Registrere Transaksjoner'!$B$8:$B$1006,0))</f>
        <v>0</v>
      </c>
      <c r="J1562" s="72"/>
      <c r="K1562" s="72"/>
    </row>
    <row r="1563" spans="1:11" x14ac:dyDescent="0.25">
      <c r="A1563" s="116">
        <f>'5. Registrere Transaksjoner'!B570</f>
        <v>563</v>
      </c>
      <c r="B1563" s="72">
        <f>INDEX('5. Registrere Transaksjoner'!$K$8:$K$1006,MATCH('Underlag HB'!A1563,'5. Registrere Transaksjoner'!$B$8:$B$1006))</f>
        <v>0</v>
      </c>
      <c r="C1563" s="72">
        <f>INDEX('5. Registrere Transaksjoner'!$R$8:$R$1006,MATCH('Underlag HB'!A1563,'5. Registrere Transaksjoner'!$B$8:$B$1006))</f>
        <v>0</v>
      </c>
      <c r="D1563" s="307">
        <f>INDEX('5. Registrere Transaksjoner'!$D$8:$D$1006,MATCH('Underlag HB'!A1563,'5. Registrere Transaksjoner'!$B$8:$B$1006))</f>
        <v>0</v>
      </c>
      <c r="E1563" s="72" t="str">
        <f>IFERROR(INDEX(Kontoplan!$E$6:$E$1048576,MATCH(B1563,Kontoplan!$D$6:$D$125,0)),"")</f>
        <v/>
      </c>
      <c r="F1563" s="308">
        <f>INDEX('5. Registrere Transaksjoner'!$E$8:$E$1006,MATCH('Underlag HB'!A1563,'5. Registrere Transaksjoner'!$B$8:$B$1006,0))</f>
        <v>0</v>
      </c>
      <c r="G1563" s="72">
        <f>INDEX('5. Registrere Transaksjoner'!$F$8:$F$1006,MATCH('Underlag HB'!A1563,'5. Registrere Transaksjoner'!$B$8:$B$1006,0))</f>
        <v>0</v>
      </c>
      <c r="H1563" s="309" t="str">
        <f t="shared" si="24"/>
        <v/>
      </c>
      <c r="I1563" s="310">
        <f>INDEX('5. Registrere Transaksjoner'!$H$8:$H$1006,MATCH('Underlag HB'!A1563,'5. Registrere Transaksjoner'!$B$8:$B$1006,0))</f>
        <v>0</v>
      </c>
      <c r="J1563" s="72"/>
      <c r="K1563" s="72"/>
    </row>
    <row r="1564" spans="1:11" x14ac:dyDescent="0.25">
      <c r="A1564" s="116">
        <f>'5. Registrere Transaksjoner'!B571</f>
        <v>564</v>
      </c>
      <c r="B1564" s="72">
        <f>INDEX('5. Registrere Transaksjoner'!$K$8:$K$1006,MATCH('Underlag HB'!A1564,'5. Registrere Transaksjoner'!$B$8:$B$1006))</f>
        <v>0</v>
      </c>
      <c r="C1564" s="72">
        <f>INDEX('5. Registrere Transaksjoner'!$R$8:$R$1006,MATCH('Underlag HB'!A1564,'5. Registrere Transaksjoner'!$B$8:$B$1006))</f>
        <v>0</v>
      </c>
      <c r="D1564" s="307">
        <f>INDEX('5. Registrere Transaksjoner'!$D$8:$D$1006,MATCH('Underlag HB'!A1564,'5. Registrere Transaksjoner'!$B$8:$B$1006))</f>
        <v>0</v>
      </c>
      <c r="E1564" s="72" t="str">
        <f>IFERROR(INDEX(Kontoplan!$E$6:$E$1048576,MATCH(B1564,Kontoplan!$D$6:$D$125,0)),"")</f>
        <v/>
      </c>
      <c r="F1564" s="308">
        <f>INDEX('5. Registrere Transaksjoner'!$E$8:$E$1006,MATCH('Underlag HB'!A1564,'5. Registrere Transaksjoner'!$B$8:$B$1006,0))</f>
        <v>0</v>
      </c>
      <c r="G1564" s="72">
        <f>INDEX('5. Registrere Transaksjoner'!$F$8:$F$1006,MATCH('Underlag HB'!A1564,'5. Registrere Transaksjoner'!$B$8:$B$1006,0))</f>
        <v>0</v>
      </c>
      <c r="H1564" s="309" t="str">
        <f t="shared" si="24"/>
        <v/>
      </c>
      <c r="I1564" s="310">
        <f>INDEX('5. Registrere Transaksjoner'!$H$8:$H$1006,MATCH('Underlag HB'!A1564,'5. Registrere Transaksjoner'!$B$8:$B$1006,0))</f>
        <v>0</v>
      </c>
      <c r="J1564" s="72"/>
      <c r="K1564" s="72"/>
    </row>
    <row r="1565" spans="1:11" x14ac:dyDescent="0.25">
      <c r="A1565" s="116">
        <f>'5. Registrere Transaksjoner'!B572</f>
        <v>565</v>
      </c>
      <c r="B1565" s="72">
        <f>INDEX('5. Registrere Transaksjoner'!$K$8:$K$1006,MATCH('Underlag HB'!A1565,'5. Registrere Transaksjoner'!$B$8:$B$1006))</f>
        <v>0</v>
      </c>
      <c r="C1565" s="72">
        <f>INDEX('5. Registrere Transaksjoner'!$R$8:$R$1006,MATCH('Underlag HB'!A1565,'5. Registrere Transaksjoner'!$B$8:$B$1006))</f>
        <v>0</v>
      </c>
      <c r="D1565" s="307">
        <f>INDEX('5. Registrere Transaksjoner'!$D$8:$D$1006,MATCH('Underlag HB'!A1565,'5. Registrere Transaksjoner'!$B$8:$B$1006))</f>
        <v>0</v>
      </c>
      <c r="E1565" s="72" t="str">
        <f>IFERROR(INDEX(Kontoplan!$E$6:$E$1048576,MATCH(B1565,Kontoplan!$D$6:$D$125,0)),"")</f>
        <v/>
      </c>
      <c r="F1565" s="308">
        <f>INDEX('5. Registrere Transaksjoner'!$E$8:$E$1006,MATCH('Underlag HB'!A1565,'5. Registrere Transaksjoner'!$B$8:$B$1006,0))</f>
        <v>0</v>
      </c>
      <c r="G1565" s="72">
        <f>INDEX('5. Registrere Transaksjoner'!$F$8:$F$1006,MATCH('Underlag HB'!A1565,'5. Registrere Transaksjoner'!$B$8:$B$1006,0))</f>
        <v>0</v>
      </c>
      <c r="H1565" s="309" t="str">
        <f t="shared" si="24"/>
        <v/>
      </c>
      <c r="I1565" s="310">
        <f>INDEX('5. Registrere Transaksjoner'!$H$8:$H$1006,MATCH('Underlag HB'!A1565,'5. Registrere Transaksjoner'!$B$8:$B$1006,0))</f>
        <v>0</v>
      </c>
      <c r="J1565" s="72"/>
      <c r="K1565" s="72"/>
    </row>
    <row r="1566" spans="1:11" x14ac:dyDescent="0.25">
      <c r="A1566" s="116">
        <f>'5. Registrere Transaksjoner'!B573</f>
        <v>566</v>
      </c>
      <c r="B1566" s="72">
        <f>INDEX('5. Registrere Transaksjoner'!$K$8:$K$1006,MATCH('Underlag HB'!A1566,'5. Registrere Transaksjoner'!$B$8:$B$1006))</f>
        <v>0</v>
      </c>
      <c r="C1566" s="72">
        <f>INDEX('5. Registrere Transaksjoner'!$R$8:$R$1006,MATCH('Underlag HB'!A1566,'5. Registrere Transaksjoner'!$B$8:$B$1006))</f>
        <v>0</v>
      </c>
      <c r="D1566" s="307">
        <f>INDEX('5. Registrere Transaksjoner'!$D$8:$D$1006,MATCH('Underlag HB'!A1566,'5. Registrere Transaksjoner'!$B$8:$B$1006))</f>
        <v>0</v>
      </c>
      <c r="E1566" s="72" t="str">
        <f>IFERROR(INDEX(Kontoplan!$E$6:$E$1048576,MATCH(B1566,Kontoplan!$D$6:$D$125,0)),"")</f>
        <v/>
      </c>
      <c r="F1566" s="308">
        <f>INDEX('5. Registrere Transaksjoner'!$E$8:$E$1006,MATCH('Underlag HB'!A1566,'5. Registrere Transaksjoner'!$B$8:$B$1006,0))</f>
        <v>0</v>
      </c>
      <c r="G1566" s="72">
        <f>INDEX('5. Registrere Transaksjoner'!$F$8:$F$1006,MATCH('Underlag HB'!A1566,'5. Registrere Transaksjoner'!$B$8:$B$1006,0))</f>
        <v>0</v>
      </c>
      <c r="H1566" s="309" t="str">
        <f t="shared" si="24"/>
        <v/>
      </c>
      <c r="I1566" s="310">
        <f>INDEX('5. Registrere Transaksjoner'!$H$8:$H$1006,MATCH('Underlag HB'!A1566,'5. Registrere Transaksjoner'!$B$8:$B$1006,0))</f>
        <v>0</v>
      </c>
      <c r="J1566" s="72"/>
      <c r="K1566" s="72"/>
    </row>
    <row r="1567" spans="1:11" x14ac:dyDescent="0.25">
      <c r="A1567" s="116">
        <f>'5. Registrere Transaksjoner'!B574</f>
        <v>567</v>
      </c>
      <c r="B1567" s="72">
        <f>INDEX('5. Registrere Transaksjoner'!$K$8:$K$1006,MATCH('Underlag HB'!A1567,'5. Registrere Transaksjoner'!$B$8:$B$1006))</f>
        <v>0</v>
      </c>
      <c r="C1567" s="72">
        <f>INDEX('5. Registrere Transaksjoner'!$R$8:$R$1006,MATCH('Underlag HB'!A1567,'5. Registrere Transaksjoner'!$B$8:$B$1006))</f>
        <v>0</v>
      </c>
      <c r="D1567" s="307">
        <f>INDEX('5. Registrere Transaksjoner'!$D$8:$D$1006,MATCH('Underlag HB'!A1567,'5. Registrere Transaksjoner'!$B$8:$B$1006))</f>
        <v>0</v>
      </c>
      <c r="E1567" s="72" t="str">
        <f>IFERROR(INDEX(Kontoplan!$E$6:$E$1048576,MATCH(B1567,Kontoplan!$D$6:$D$125,0)),"")</f>
        <v/>
      </c>
      <c r="F1567" s="308">
        <f>INDEX('5. Registrere Transaksjoner'!$E$8:$E$1006,MATCH('Underlag HB'!A1567,'5. Registrere Transaksjoner'!$B$8:$B$1006,0))</f>
        <v>0</v>
      </c>
      <c r="G1567" s="72">
        <f>INDEX('5. Registrere Transaksjoner'!$F$8:$F$1006,MATCH('Underlag HB'!A1567,'5. Registrere Transaksjoner'!$B$8:$B$1006,0))</f>
        <v>0</v>
      </c>
      <c r="H1567" s="309" t="str">
        <f t="shared" si="24"/>
        <v/>
      </c>
      <c r="I1567" s="310">
        <f>INDEX('5. Registrere Transaksjoner'!$H$8:$H$1006,MATCH('Underlag HB'!A1567,'5. Registrere Transaksjoner'!$B$8:$B$1006,0))</f>
        <v>0</v>
      </c>
      <c r="J1567" s="72"/>
      <c r="K1567" s="72"/>
    </row>
    <row r="1568" spans="1:11" x14ac:dyDescent="0.25">
      <c r="A1568" s="116">
        <f>'5. Registrere Transaksjoner'!B575</f>
        <v>568</v>
      </c>
      <c r="B1568" s="72">
        <f>INDEX('5. Registrere Transaksjoner'!$K$8:$K$1006,MATCH('Underlag HB'!A1568,'5. Registrere Transaksjoner'!$B$8:$B$1006))</f>
        <v>0</v>
      </c>
      <c r="C1568" s="72">
        <f>INDEX('5. Registrere Transaksjoner'!$R$8:$R$1006,MATCH('Underlag HB'!A1568,'5. Registrere Transaksjoner'!$B$8:$B$1006))</f>
        <v>0</v>
      </c>
      <c r="D1568" s="307">
        <f>INDEX('5. Registrere Transaksjoner'!$D$8:$D$1006,MATCH('Underlag HB'!A1568,'5. Registrere Transaksjoner'!$B$8:$B$1006))</f>
        <v>0</v>
      </c>
      <c r="E1568" s="72" t="str">
        <f>IFERROR(INDEX(Kontoplan!$E$6:$E$1048576,MATCH(B1568,Kontoplan!$D$6:$D$125,0)),"")</f>
        <v/>
      </c>
      <c r="F1568" s="308">
        <f>INDEX('5. Registrere Transaksjoner'!$E$8:$E$1006,MATCH('Underlag HB'!A1568,'5. Registrere Transaksjoner'!$B$8:$B$1006,0))</f>
        <v>0</v>
      </c>
      <c r="G1568" s="72">
        <f>INDEX('5. Registrere Transaksjoner'!$F$8:$F$1006,MATCH('Underlag HB'!A1568,'5. Registrere Transaksjoner'!$B$8:$B$1006,0))</f>
        <v>0</v>
      </c>
      <c r="H1568" s="309" t="str">
        <f t="shared" si="24"/>
        <v/>
      </c>
      <c r="I1568" s="310">
        <f>INDEX('5. Registrere Transaksjoner'!$H$8:$H$1006,MATCH('Underlag HB'!A1568,'5. Registrere Transaksjoner'!$B$8:$B$1006,0))</f>
        <v>0</v>
      </c>
      <c r="J1568" s="72"/>
      <c r="K1568" s="72"/>
    </row>
    <row r="1569" spans="1:11" x14ac:dyDescent="0.25">
      <c r="A1569" s="116">
        <f>'5. Registrere Transaksjoner'!B576</f>
        <v>569</v>
      </c>
      <c r="B1569" s="72">
        <f>INDEX('5. Registrere Transaksjoner'!$K$8:$K$1006,MATCH('Underlag HB'!A1569,'5. Registrere Transaksjoner'!$B$8:$B$1006))</f>
        <v>0</v>
      </c>
      <c r="C1569" s="72">
        <f>INDEX('5. Registrere Transaksjoner'!$R$8:$R$1006,MATCH('Underlag HB'!A1569,'5. Registrere Transaksjoner'!$B$8:$B$1006))</f>
        <v>0</v>
      </c>
      <c r="D1569" s="307">
        <f>INDEX('5. Registrere Transaksjoner'!$D$8:$D$1006,MATCH('Underlag HB'!A1569,'5. Registrere Transaksjoner'!$B$8:$B$1006))</f>
        <v>0</v>
      </c>
      <c r="E1569" s="72" t="str">
        <f>IFERROR(INDEX(Kontoplan!$E$6:$E$1048576,MATCH(B1569,Kontoplan!$D$6:$D$125,0)),"")</f>
        <v/>
      </c>
      <c r="F1569" s="308">
        <f>INDEX('5. Registrere Transaksjoner'!$E$8:$E$1006,MATCH('Underlag HB'!A1569,'5. Registrere Transaksjoner'!$B$8:$B$1006,0))</f>
        <v>0</v>
      </c>
      <c r="G1569" s="72">
        <f>INDEX('5. Registrere Transaksjoner'!$F$8:$F$1006,MATCH('Underlag HB'!A1569,'5. Registrere Transaksjoner'!$B$8:$B$1006,0))</f>
        <v>0</v>
      </c>
      <c r="H1569" s="309" t="str">
        <f t="shared" si="24"/>
        <v/>
      </c>
      <c r="I1569" s="310">
        <f>INDEX('5. Registrere Transaksjoner'!$H$8:$H$1006,MATCH('Underlag HB'!A1569,'5. Registrere Transaksjoner'!$B$8:$B$1006,0))</f>
        <v>0</v>
      </c>
      <c r="J1569" s="72"/>
      <c r="K1569" s="72"/>
    </row>
    <row r="1570" spans="1:11" x14ac:dyDescent="0.25">
      <c r="A1570" s="116">
        <f>'5. Registrere Transaksjoner'!B577</f>
        <v>570</v>
      </c>
      <c r="B1570" s="72">
        <f>INDEX('5. Registrere Transaksjoner'!$K$8:$K$1006,MATCH('Underlag HB'!A1570,'5. Registrere Transaksjoner'!$B$8:$B$1006))</f>
        <v>0</v>
      </c>
      <c r="C1570" s="72">
        <f>INDEX('5. Registrere Transaksjoner'!$R$8:$R$1006,MATCH('Underlag HB'!A1570,'5. Registrere Transaksjoner'!$B$8:$B$1006))</f>
        <v>0</v>
      </c>
      <c r="D1570" s="307">
        <f>INDEX('5. Registrere Transaksjoner'!$D$8:$D$1006,MATCH('Underlag HB'!A1570,'5. Registrere Transaksjoner'!$B$8:$B$1006))</f>
        <v>0</v>
      </c>
      <c r="E1570" s="72" t="str">
        <f>IFERROR(INDEX(Kontoplan!$E$6:$E$1048576,MATCH(B1570,Kontoplan!$D$6:$D$125,0)),"")</f>
        <v/>
      </c>
      <c r="F1570" s="308">
        <f>INDEX('5. Registrere Transaksjoner'!$E$8:$E$1006,MATCH('Underlag HB'!A1570,'5. Registrere Transaksjoner'!$B$8:$B$1006,0))</f>
        <v>0</v>
      </c>
      <c r="G1570" s="72">
        <f>INDEX('5. Registrere Transaksjoner'!$F$8:$F$1006,MATCH('Underlag HB'!A1570,'5. Registrere Transaksjoner'!$B$8:$B$1006,0))</f>
        <v>0</v>
      </c>
      <c r="H1570" s="309" t="str">
        <f t="shared" si="24"/>
        <v/>
      </c>
      <c r="I1570" s="310">
        <f>INDEX('5. Registrere Transaksjoner'!$H$8:$H$1006,MATCH('Underlag HB'!A1570,'5. Registrere Transaksjoner'!$B$8:$B$1006,0))</f>
        <v>0</v>
      </c>
      <c r="J1570" s="72"/>
      <c r="K1570" s="72"/>
    </row>
    <row r="1571" spans="1:11" x14ac:dyDescent="0.25">
      <c r="A1571" s="116">
        <f>'5. Registrere Transaksjoner'!B578</f>
        <v>571</v>
      </c>
      <c r="B1571" s="72">
        <f>INDEX('5. Registrere Transaksjoner'!$K$8:$K$1006,MATCH('Underlag HB'!A1571,'5. Registrere Transaksjoner'!$B$8:$B$1006))</f>
        <v>0</v>
      </c>
      <c r="C1571" s="72">
        <f>INDEX('5. Registrere Transaksjoner'!$R$8:$R$1006,MATCH('Underlag HB'!A1571,'5. Registrere Transaksjoner'!$B$8:$B$1006))</f>
        <v>0</v>
      </c>
      <c r="D1571" s="307">
        <f>INDEX('5. Registrere Transaksjoner'!$D$8:$D$1006,MATCH('Underlag HB'!A1571,'5. Registrere Transaksjoner'!$B$8:$B$1006))</f>
        <v>0</v>
      </c>
      <c r="E1571" s="72" t="str">
        <f>IFERROR(INDEX(Kontoplan!$E$6:$E$1048576,MATCH(B1571,Kontoplan!$D$6:$D$125,0)),"")</f>
        <v/>
      </c>
      <c r="F1571" s="308">
        <f>INDEX('5. Registrere Transaksjoner'!$E$8:$E$1006,MATCH('Underlag HB'!A1571,'5. Registrere Transaksjoner'!$B$8:$B$1006,0))</f>
        <v>0</v>
      </c>
      <c r="G1571" s="72">
        <f>INDEX('5. Registrere Transaksjoner'!$F$8:$F$1006,MATCH('Underlag HB'!A1571,'5. Registrere Transaksjoner'!$B$8:$B$1006,0))</f>
        <v>0</v>
      </c>
      <c r="H1571" s="309" t="str">
        <f t="shared" si="24"/>
        <v/>
      </c>
      <c r="I1571" s="310">
        <f>INDEX('5. Registrere Transaksjoner'!$H$8:$H$1006,MATCH('Underlag HB'!A1571,'5. Registrere Transaksjoner'!$B$8:$B$1006,0))</f>
        <v>0</v>
      </c>
      <c r="J1571" s="72"/>
      <c r="K1571" s="72"/>
    </row>
    <row r="1572" spans="1:11" x14ac:dyDescent="0.25">
      <c r="A1572" s="116">
        <f>'5. Registrere Transaksjoner'!B579</f>
        <v>572</v>
      </c>
      <c r="B1572" s="72">
        <f>INDEX('5. Registrere Transaksjoner'!$K$8:$K$1006,MATCH('Underlag HB'!A1572,'5. Registrere Transaksjoner'!$B$8:$B$1006))</f>
        <v>0</v>
      </c>
      <c r="C1572" s="72">
        <f>INDEX('5. Registrere Transaksjoner'!$R$8:$R$1006,MATCH('Underlag HB'!A1572,'5. Registrere Transaksjoner'!$B$8:$B$1006))</f>
        <v>0</v>
      </c>
      <c r="D1572" s="307">
        <f>INDEX('5. Registrere Transaksjoner'!$D$8:$D$1006,MATCH('Underlag HB'!A1572,'5. Registrere Transaksjoner'!$B$8:$B$1006))</f>
        <v>0</v>
      </c>
      <c r="E1572" s="72" t="str">
        <f>IFERROR(INDEX(Kontoplan!$E$6:$E$1048576,MATCH(B1572,Kontoplan!$D$6:$D$125,0)),"")</f>
        <v/>
      </c>
      <c r="F1572" s="308">
        <f>INDEX('5. Registrere Transaksjoner'!$E$8:$E$1006,MATCH('Underlag HB'!A1572,'5. Registrere Transaksjoner'!$B$8:$B$1006,0))</f>
        <v>0</v>
      </c>
      <c r="G1572" s="72">
        <f>INDEX('5. Registrere Transaksjoner'!$F$8:$F$1006,MATCH('Underlag HB'!A1572,'5. Registrere Transaksjoner'!$B$8:$B$1006,0))</f>
        <v>0</v>
      </c>
      <c r="H1572" s="309" t="str">
        <f t="shared" si="24"/>
        <v/>
      </c>
      <c r="I1572" s="310">
        <f>INDEX('5. Registrere Transaksjoner'!$H$8:$H$1006,MATCH('Underlag HB'!A1572,'5. Registrere Transaksjoner'!$B$8:$B$1006,0))</f>
        <v>0</v>
      </c>
      <c r="J1572" s="72"/>
      <c r="K1572" s="72"/>
    </row>
    <row r="1573" spans="1:11" x14ac:dyDescent="0.25">
      <c r="A1573" s="116">
        <f>'5. Registrere Transaksjoner'!B580</f>
        <v>573</v>
      </c>
      <c r="B1573" s="72">
        <f>INDEX('5. Registrere Transaksjoner'!$K$8:$K$1006,MATCH('Underlag HB'!A1573,'5. Registrere Transaksjoner'!$B$8:$B$1006))</f>
        <v>0</v>
      </c>
      <c r="C1573" s="72">
        <f>INDEX('5. Registrere Transaksjoner'!$R$8:$R$1006,MATCH('Underlag HB'!A1573,'5. Registrere Transaksjoner'!$B$8:$B$1006))</f>
        <v>0</v>
      </c>
      <c r="D1573" s="307">
        <f>INDEX('5. Registrere Transaksjoner'!$D$8:$D$1006,MATCH('Underlag HB'!A1573,'5. Registrere Transaksjoner'!$B$8:$B$1006))</f>
        <v>0</v>
      </c>
      <c r="E1573" s="72" t="str">
        <f>IFERROR(INDEX(Kontoplan!$E$6:$E$1048576,MATCH(B1573,Kontoplan!$D$6:$D$125,0)),"")</f>
        <v/>
      </c>
      <c r="F1573" s="308">
        <f>INDEX('5. Registrere Transaksjoner'!$E$8:$E$1006,MATCH('Underlag HB'!A1573,'5. Registrere Transaksjoner'!$B$8:$B$1006,0))</f>
        <v>0</v>
      </c>
      <c r="G1573" s="72">
        <f>INDEX('5. Registrere Transaksjoner'!$F$8:$F$1006,MATCH('Underlag HB'!A1573,'5. Registrere Transaksjoner'!$B$8:$B$1006,0))</f>
        <v>0</v>
      </c>
      <c r="H1573" s="309" t="str">
        <f t="shared" si="24"/>
        <v/>
      </c>
      <c r="I1573" s="310">
        <f>INDEX('5. Registrere Transaksjoner'!$H$8:$H$1006,MATCH('Underlag HB'!A1573,'5. Registrere Transaksjoner'!$B$8:$B$1006,0))</f>
        <v>0</v>
      </c>
      <c r="J1573" s="72"/>
      <c r="K1573" s="72"/>
    </row>
    <row r="1574" spans="1:11" x14ac:dyDescent="0.25">
      <c r="A1574" s="116">
        <f>'5. Registrere Transaksjoner'!B581</f>
        <v>574</v>
      </c>
      <c r="B1574" s="72">
        <f>INDEX('5. Registrere Transaksjoner'!$K$8:$K$1006,MATCH('Underlag HB'!A1574,'5. Registrere Transaksjoner'!$B$8:$B$1006))</f>
        <v>0</v>
      </c>
      <c r="C1574" s="72">
        <f>INDEX('5. Registrere Transaksjoner'!$R$8:$R$1006,MATCH('Underlag HB'!A1574,'5. Registrere Transaksjoner'!$B$8:$B$1006))</f>
        <v>0</v>
      </c>
      <c r="D1574" s="307">
        <f>INDEX('5. Registrere Transaksjoner'!$D$8:$D$1006,MATCH('Underlag HB'!A1574,'5. Registrere Transaksjoner'!$B$8:$B$1006))</f>
        <v>0</v>
      </c>
      <c r="E1574" s="72" t="str">
        <f>IFERROR(INDEX(Kontoplan!$E$6:$E$1048576,MATCH(B1574,Kontoplan!$D$6:$D$125,0)),"")</f>
        <v/>
      </c>
      <c r="F1574" s="308">
        <f>INDEX('5. Registrere Transaksjoner'!$E$8:$E$1006,MATCH('Underlag HB'!A1574,'5. Registrere Transaksjoner'!$B$8:$B$1006,0))</f>
        <v>0</v>
      </c>
      <c r="G1574" s="72">
        <f>INDEX('5. Registrere Transaksjoner'!$F$8:$F$1006,MATCH('Underlag HB'!A1574,'5. Registrere Transaksjoner'!$B$8:$B$1006,0))</f>
        <v>0</v>
      </c>
      <c r="H1574" s="309" t="str">
        <f t="shared" si="24"/>
        <v/>
      </c>
      <c r="I1574" s="310">
        <f>INDEX('5. Registrere Transaksjoner'!$H$8:$H$1006,MATCH('Underlag HB'!A1574,'5. Registrere Transaksjoner'!$B$8:$B$1006,0))</f>
        <v>0</v>
      </c>
      <c r="J1574" s="72"/>
      <c r="K1574" s="72"/>
    </row>
    <row r="1575" spans="1:11" x14ac:dyDescent="0.25">
      <c r="A1575" s="116">
        <f>'5. Registrere Transaksjoner'!B582</f>
        <v>575</v>
      </c>
      <c r="B1575" s="72">
        <f>INDEX('5. Registrere Transaksjoner'!$K$8:$K$1006,MATCH('Underlag HB'!A1575,'5. Registrere Transaksjoner'!$B$8:$B$1006))</f>
        <v>0</v>
      </c>
      <c r="C1575" s="72">
        <f>INDEX('5. Registrere Transaksjoner'!$R$8:$R$1006,MATCH('Underlag HB'!A1575,'5. Registrere Transaksjoner'!$B$8:$B$1006))</f>
        <v>0</v>
      </c>
      <c r="D1575" s="307">
        <f>INDEX('5. Registrere Transaksjoner'!$D$8:$D$1006,MATCH('Underlag HB'!A1575,'5. Registrere Transaksjoner'!$B$8:$B$1006))</f>
        <v>0</v>
      </c>
      <c r="E1575" s="72" t="str">
        <f>IFERROR(INDEX(Kontoplan!$E$6:$E$1048576,MATCH(B1575,Kontoplan!$D$6:$D$125,0)),"")</f>
        <v/>
      </c>
      <c r="F1575" s="308">
        <f>INDEX('5. Registrere Transaksjoner'!$E$8:$E$1006,MATCH('Underlag HB'!A1575,'5. Registrere Transaksjoner'!$B$8:$B$1006,0))</f>
        <v>0</v>
      </c>
      <c r="G1575" s="72">
        <f>INDEX('5. Registrere Transaksjoner'!$F$8:$F$1006,MATCH('Underlag HB'!A1575,'5. Registrere Transaksjoner'!$B$8:$B$1006,0))</f>
        <v>0</v>
      </c>
      <c r="H1575" s="309" t="str">
        <f t="shared" si="24"/>
        <v/>
      </c>
      <c r="I1575" s="310">
        <f>INDEX('5. Registrere Transaksjoner'!$H$8:$H$1006,MATCH('Underlag HB'!A1575,'5. Registrere Transaksjoner'!$B$8:$B$1006,0))</f>
        <v>0</v>
      </c>
      <c r="J1575" s="72"/>
      <c r="K1575" s="72"/>
    </row>
    <row r="1576" spans="1:11" x14ac:dyDescent="0.25">
      <c r="A1576" s="116">
        <f>'5. Registrere Transaksjoner'!B583</f>
        <v>576</v>
      </c>
      <c r="B1576" s="72">
        <f>INDEX('5. Registrere Transaksjoner'!$K$8:$K$1006,MATCH('Underlag HB'!A1576,'5. Registrere Transaksjoner'!$B$8:$B$1006))</f>
        <v>0</v>
      </c>
      <c r="C1576" s="72">
        <f>INDEX('5. Registrere Transaksjoner'!$R$8:$R$1006,MATCH('Underlag HB'!A1576,'5. Registrere Transaksjoner'!$B$8:$B$1006))</f>
        <v>0</v>
      </c>
      <c r="D1576" s="307">
        <f>INDEX('5. Registrere Transaksjoner'!$D$8:$D$1006,MATCH('Underlag HB'!A1576,'5. Registrere Transaksjoner'!$B$8:$B$1006))</f>
        <v>0</v>
      </c>
      <c r="E1576" s="72" t="str">
        <f>IFERROR(INDEX(Kontoplan!$E$6:$E$1048576,MATCH(B1576,Kontoplan!$D$6:$D$125,0)),"")</f>
        <v/>
      </c>
      <c r="F1576" s="308">
        <f>INDEX('5. Registrere Transaksjoner'!$E$8:$E$1006,MATCH('Underlag HB'!A1576,'5. Registrere Transaksjoner'!$B$8:$B$1006,0))</f>
        <v>0</v>
      </c>
      <c r="G1576" s="72">
        <f>INDEX('5. Registrere Transaksjoner'!$F$8:$F$1006,MATCH('Underlag HB'!A1576,'5. Registrere Transaksjoner'!$B$8:$B$1006,0))</f>
        <v>0</v>
      </c>
      <c r="H1576" s="309" t="str">
        <f t="shared" si="24"/>
        <v/>
      </c>
      <c r="I1576" s="310">
        <f>INDEX('5. Registrere Transaksjoner'!$H$8:$H$1006,MATCH('Underlag HB'!A1576,'5. Registrere Transaksjoner'!$B$8:$B$1006,0))</f>
        <v>0</v>
      </c>
      <c r="J1576" s="72"/>
      <c r="K1576" s="72"/>
    </row>
    <row r="1577" spans="1:11" x14ac:dyDescent="0.25">
      <c r="A1577" s="116">
        <f>'5. Registrere Transaksjoner'!B584</f>
        <v>577</v>
      </c>
      <c r="B1577" s="72">
        <f>INDEX('5. Registrere Transaksjoner'!$K$8:$K$1006,MATCH('Underlag HB'!A1577,'5. Registrere Transaksjoner'!$B$8:$B$1006))</f>
        <v>0</v>
      </c>
      <c r="C1577" s="72">
        <f>INDEX('5. Registrere Transaksjoner'!$R$8:$R$1006,MATCH('Underlag HB'!A1577,'5. Registrere Transaksjoner'!$B$8:$B$1006))</f>
        <v>0</v>
      </c>
      <c r="D1577" s="307">
        <f>INDEX('5. Registrere Transaksjoner'!$D$8:$D$1006,MATCH('Underlag HB'!A1577,'5. Registrere Transaksjoner'!$B$8:$B$1006))</f>
        <v>0</v>
      </c>
      <c r="E1577" s="72" t="str">
        <f>IFERROR(INDEX(Kontoplan!$E$6:$E$1048576,MATCH(B1577,Kontoplan!$D$6:$D$125,0)),"")</f>
        <v/>
      </c>
      <c r="F1577" s="308">
        <f>INDEX('5. Registrere Transaksjoner'!$E$8:$E$1006,MATCH('Underlag HB'!A1577,'5. Registrere Transaksjoner'!$B$8:$B$1006,0))</f>
        <v>0</v>
      </c>
      <c r="G1577" s="72">
        <f>INDEX('5. Registrere Transaksjoner'!$F$8:$F$1006,MATCH('Underlag HB'!A1577,'5. Registrere Transaksjoner'!$B$8:$B$1006,0))</f>
        <v>0</v>
      </c>
      <c r="H1577" s="309" t="str">
        <f t="shared" si="24"/>
        <v/>
      </c>
      <c r="I1577" s="310">
        <f>INDEX('5. Registrere Transaksjoner'!$H$8:$H$1006,MATCH('Underlag HB'!A1577,'5. Registrere Transaksjoner'!$B$8:$B$1006,0))</f>
        <v>0</v>
      </c>
      <c r="J1577" s="72"/>
      <c r="K1577" s="72"/>
    </row>
    <row r="1578" spans="1:11" x14ac:dyDescent="0.25">
      <c r="A1578" s="116">
        <f>'5. Registrere Transaksjoner'!B585</f>
        <v>578</v>
      </c>
      <c r="B1578" s="72">
        <f>INDEX('5. Registrere Transaksjoner'!$K$8:$K$1006,MATCH('Underlag HB'!A1578,'5. Registrere Transaksjoner'!$B$8:$B$1006))</f>
        <v>0</v>
      </c>
      <c r="C1578" s="72">
        <f>INDEX('5. Registrere Transaksjoner'!$R$8:$R$1006,MATCH('Underlag HB'!A1578,'5. Registrere Transaksjoner'!$B$8:$B$1006))</f>
        <v>0</v>
      </c>
      <c r="D1578" s="307">
        <f>INDEX('5. Registrere Transaksjoner'!$D$8:$D$1006,MATCH('Underlag HB'!A1578,'5. Registrere Transaksjoner'!$B$8:$B$1006))</f>
        <v>0</v>
      </c>
      <c r="E1578" s="72" t="str">
        <f>IFERROR(INDEX(Kontoplan!$E$6:$E$1048576,MATCH(B1578,Kontoplan!$D$6:$D$125,0)),"")</f>
        <v/>
      </c>
      <c r="F1578" s="308">
        <f>INDEX('5. Registrere Transaksjoner'!$E$8:$E$1006,MATCH('Underlag HB'!A1578,'5. Registrere Transaksjoner'!$B$8:$B$1006,0))</f>
        <v>0</v>
      </c>
      <c r="G1578" s="72">
        <f>INDEX('5. Registrere Transaksjoner'!$F$8:$F$1006,MATCH('Underlag HB'!A1578,'5. Registrere Transaksjoner'!$B$8:$B$1006,0))</f>
        <v>0</v>
      </c>
      <c r="H1578" s="309" t="str">
        <f t="shared" si="24"/>
        <v/>
      </c>
      <c r="I1578" s="310">
        <f>INDEX('5. Registrere Transaksjoner'!$H$8:$H$1006,MATCH('Underlag HB'!A1578,'5. Registrere Transaksjoner'!$B$8:$B$1006,0))</f>
        <v>0</v>
      </c>
      <c r="J1578" s="72"/>
      <c r="K1578" s="72"/>
    </row>
    <row r="1579" spans="1:11" x14ac:dyDescent="0.25">
      <c r="A1579" s="116">
        <f>'5. Registrere Transaksjoner'!B586</f>
        <v>579</v>
      </c>
      <c r="B1579" s="72">
        <f>INDEX('5. Registrere Transaksjoner'!$K$8:$K$1006,MATCH('Underlag HB'!A1579,'5. Registrere Transaksjoner'!$B$8:$B$1006))</f>
        <v>0</v>
      </c>
      <c r="C1579" s="72">
        <f>INDEX('5. Registrere Transaksjoner'!$R$8:$R$1006,MATCH('Underlag HB'!A1579,'5. Registrere Transaksjoner'!$B$8:$B$1006))</f>
        <v>0</v>
      </c>
      <c r="D1579" s="307">
        <f>INDEX('5. Registrere Transaksjoner'!$D$8:$D$1006,MATCH('Underlag HB'!A1579,'5. Registrere Transaksjoner'!$B$8:$B$1006))</f>
        <v>0</v>
      </c>
      <c r="E1579" s="72" t="str">
        <f>IFERROR(INDEX(Kontoplan!$E$6:$E$1048576,MATCH(B1579,Kontoplan!$D$6:$D$125,0)),"")</f>
        <v/>
      </c>
      <c r="F1579" s="308">
        <f>INDEX('5. Registrere Transaksjoner'!$E$8:$E$1006,MATCH('Underlag HB'!A1579,'5. Registrere Transaksjoner'!$B$8:$B$1006,0))</f>
        <v>0</v>
      </c>
      <c r="G1579" s="72">
        <f>INDEX('5. Registrere Transaksjoner'!$F$8:$F$1006,MATCH('Underlag HB'!A1579,'5. Registrere Transaksjoner'!$B$8:$B$1006,0))</f>
        <v>0</v>
      </c>
      <c r="H1579" s="309" t="str">
        <f t="shared" si="24"/>
        <v/>
      </c>
      <c r="I1579" s="310">
        <f>INDEX('5. Registrere Transaksjoner'!$H$8:$H$1006,MATCH('Underlag HB'!A1579,'5. Registrere Transaksjoner'!$B$8:$B$1006,0))</f>
        <v>0</v>
      </c>
      <c r="J1579" s="72"/>
      <c r="K1579" s="72"/>
    </row>
    <row r="1580" spans="1:11" x14ac:dyDescent="0.25">
      <c r="A1580" s="116">
        <f>'5. Registrere Transaksjoner'!B587</f>
        <v>580</v>
      </c>
      <c r="B1580" s="72">
        <f>INDEX('5. Registrere Transaksjoner'!$K$8:$K$1006,MATCH('Underlag HB'!A1580,'5. Registrere Transaksjoner'!$B$8:$B$1006))</f>
        <v>0</v>
      </c>
      <c r="C1580" s="72">
        <f>INDEX('5. Registrere Transaksjoner'!$R$8:$R$1006,MATCH('Underlag HB'!A1580,'5. Registrere Transaksjoner'!$B$8:$B$1006))</f>
        <v>0</v>
      </c>
      <c r="D1580" s="307">
        <f>INDEX('5. Registrere Transaksjoner'!$D$8:$D$1006,MATCH('Underlag HB'!A1580,'5. Registrere Transaksjoner'!$B$8:$B$1006))</f>
        <v>0</v>
      </c>
      <c r="E1580" s="72" t="str">
        <f>IFERROR(INDEX(Kontoplan!$E$6:$E$1048576,MATCH(B1580,Kontoplan!$D$6:$D$125,0)),"")</f>
        <v/>
      </c>
      <c r="F1580" s="308">
        <f>INDEX('5. Registrere Transaksjoner'!$E$8:$E$1006,MATCH('Underlag HB'!A1580,'5. Registrere Transaksjoner'!$B$8:$B$1006,0))</f>
        <v>0</v>
      </c>
      <c r="G1580" s="72">
        <f>INDEX('5. Registrere Transaksjoner'!$F$8:$F$1006,MATCH('Underlag HB'!A1580,'5. Registrere Transaksjoner'!$B$8:$B$1006,0))</f>
        <v>0</v>
      </c>
      <c r="H1580" s="309" t="str">
        <f t="shared" si="24"/>
        <v/>
      </c>
      <c r="I1580" s="310">
        <f>INDEX('5. Registrere Transaksjoner'!$H$8:$H$1006,MATCH('Underlag HB'!A1580,'5. Registrere Transaksjoner'!$B$8:$B$1006,0))</f>
        <v>0</v>
      </c>
      <c r="J1580" s="72"/>
      <c r="K1580" s="72"/>
    </row>
    <row r="1581" spans="1:11" x14ac:dyDescent="0.25">
      <c r="A1581" s="116">
        <f>'5. Registrere Transaksjoner'!B588</f>
        <v>581</v>
      </c>
      <c r="B1581" s="72">
        <f>INDEX('5. Registrere Transaksjoner'!$K$8:$K$1006,MATCH('Underlag HB'!A1581,'5. Registrere Transaksjoner'!$B$8:$B$1006))</f>
        <v>0</v>
      </c>
      <c r="C1581" s="72">
        <f>INDEX('5. Registrere Transaksjoner'!$R$8:$R$1006,MATCH('Underlag HB'!A1581,'5. Registrere Transaksjoner'!$B$8:$B$1006))</f>
        <v>0</v>
      </c>
      <c r="D1581" s="307">
        <f>INDEX('5. Registrere Transaksjoner'!$D$8:$D$1006,MATCH('Underlag HB'!A1581,'5. Registrere Transaksjoner'!$B$8:$B$1006))</f>
        <v>0</v>
      </c>
      <c r="E1581" s="72" t="str">
        <f>IFERROR(INDEX(Kontoplan!$E$6:$E$1048576,MATCH(B1581,Kontoplan!$D$6:$D$125,0)),"")</f>
        <v/>
      </c>
      <c r="F1581" s="308">
        <f>INDEX('5. Registrere Transaksjoner'!$E$8:$E$1006,MATCH('Underlag HB'!A1581,'5. Registrere Transaksjoner'!$B$8:$B$1006,0))</f>
        <v>0</v>
      </c>
      <c r="G1581" s="72">
        <f>INDEX('5. Registrere Transaksjoner'!$F$8:$F$1006,MATCH('Underlag HB'!A1581,'5. Registrere Transaksjoner'!$B$8:$B$1006,0))</f>
        <v>0</v>
      </c>
      <c r="H1581" s="309" t="str">
        <f t="shared" si="24"/>
        <v/>
      </c>
      <c r="I1581" s="310">
        <f>INDEX('5. Registrere Transaksjoner'!$H$8:$H$1006,MATCH('Underlag HB'!A1581,'5. Registrere Transaksjoner'!$B$8:$B$1006,0))</f>
        <v>0</v>
      </c>
      <c r="J1581" s="72"/>
      <c r="K1581" s="72"/>
    </row>
    <row r="1582" spans="1:11" x14ac:dyDescent="0.25">
      <c r="A1582" s="116">
        <f>'5. Registrere Transaksjoner'!B589</f>
        <v>582</v>
      </c>
      <c r="B1582" s="72">
        <f>INDEX('5. Registrere Transaksjoner'!$K$8:$K$1006,MATCH('Underlag HB'!A1582,'5. Registrere Transaksjoner'!$B$8:$B$1006))</f>
        <v>0</v>
      </c>
      <c r="C1582" s="72">
        <f>INDEX('5. Registrere Transaksjoner'!$R$8:$R$1006,MATCH('Underlag HB'!A1582,'5. Registrere Transaksjoner'!$B$8:$B$1006))</f>
        <v>0</v>
      </c>
      <c r="D1582" s="307">
        <f>INDEX('5. Registrere Transaksjoner'!$D$8:$D$1006,MATCH('Underlag HB'!A1582,'5. Registrere Transaksjoner'!$B$8:$B$1006))</f>
        <v>0</v>
      </c>
      <c r="E1582" s="72" t="str">
        <f>IFERROR(INDEX(Kontoplan!$E$6:$E$1048576,MATCH(B1582,Kontoplan!$D$6:$D$125,0)),"")</f>
        <v/>
      </c>
      <c r="F1582" s="308">
        <f>INDEX('5. Registrere Transaksjoner'!$E$8:$E$1006,MATCH('Underlag HB'!A1582,'5. Registrere Transaksjoner'!$B$8:$B$1006,0))</f>
        <v>0</v>
      </c>
      <c r="G1582" s="72">
        <f>INDEX('5. Registrere Transaksjoner'!$F$8:$F$1006,MATCH('Underlag HB'!A1582,'5. Registrere Transaksjoner'!$B$8:$B$1006,0))</f>
        <v>0</v>
      </c>
      <c r="H1582" s="309" t="str">
        <f t="shared" si="24"/>
        <v/>
      </c>
      <c r="I1582" s="310">
        <f>INDEX('5. Registrere Transaksjoner'!$H$8:$H$1006,MATCH('Underlag HB'!A1582,'5. Registrere Transaksjoner'!$B$8:$B$1006,0))</f>
        <v>0</v>
      </c>
      <c r="J1582" s="72"/>
      <c r="K1582" s="72"/>
    </row>
    <row r="1583" spans="1:11" x14ac:dyDescent="0.25">
      <c r="A1583" s="116">
        <f>'5. Registrere Transaksjoner'!B590</f>
        <v>583</v>
      </c>
      <c r="B1583" s="72">
        <f>INDEX('5. Registrere Transaksjoner'!$K$8:$K$1006,MATCH('Underlag HB'!A1583,'5. Registrere Transaksjoner'!$B$8:$B$1006))</f>
        <v>0</v>
      </c>
      <c r="C1583" s="72">
        <f>INDEX('5. Registrere Transaksjoner'!$R$8:$R$1006,MATCH('Underlag HB'!A1583,'5. Registrere Transaksjoner'!$B$8:$B$1006))</f>
        <v>0</v>
      </c>
      <c r="D1583" s="307">
        <f>INDEX('5. Registrere Transaksjoner'!$D$8:$D$1006,MATCH('Underlag HB'!A1583,'5. Registrere Transaksjoner'!$B$8:$B$1006))</f>
        <v>0</v>
      </c>
      <c r="E1583" s="72" t="str">
        <f>IFERROR(INDEX(Kontoplan!$E$6:$E$1048576,MATCH(B1583,Kontoplan!$D$6:$D$125,0)),"")</f>
        <v/>
      </c>
      <c r="F1583" s="308">
        <f>INDEX('5. Registrere Transaksjoner'!$E$8:$E$1006,MATCH('Underlag HB'!A1583,'5. Registrere Transaksjoner'!$B$8:$B$1006,0))</f>
        <v>0</v>
      </c>
      <c r="G1583" s="72">
        <f>INDEX('5. Registrere Transaksjoner'!$F$8:$F$1006,MATCH('Underlag HB'!A1583,'5. Registrere Transaksjoner'!$B$8:$B$1006,0))</f>
        <v>0</v>
      </c>
      <c r="H1583" s="309" t="str">
        <f t="shared" si="24"/>
        <v/>
      </c>
      <c r="I1583" s="310">
        <f>INDEX('5. Registrere Transaksjoner'!$H$8:$H$1006,MATCH('Underlag HB'!A1583,'5. Registrere Transaksjoner'!$B$8:$B$1006,0))</f>
        <v>0</v>
      </c>
      <c r="J1583" s="72"/>
      <c r="K1583" s="72"/>
    </row>
    <row r="1584" spans="1:11" x14ac:dyDescent="0.25">
      <c r="A1584" s="116">
        <f>'5. Registrere Transaksjoner'!B591</f>
        <v>584</v>
      </c>
      <c r="B1584" s="72">
        <f>INDEX('5. Registrere Transaksjoner'!$K$8:$K$1006,MATCH('Underlag HB'!A1584,'5. Registrere Transaksjoner'!$B$8:$B$1006))</f>
        <v>0</v>
      </c>
      <c r="C1584" s="72">
        <f>INDEX('5. Registrere Transaksjoner'!$R$8:$R$1006,MATCH('Underlag HB'!A1584,'5. Registrere Transaksjoner'!$B$8:$B$1006))</f>
        <v>0</v>
      </c>
      <c r="D1584" s="307">
        <f>INDEX('5. Registrere Transaksjoner'!$D$8:$D$1006,MATCH('Underlag HB'!A1584,'5. Registrere Transaksjoner'!$B$8:$B$1006))</f>
        <v>0</v>
      </c>
      <c r="E1584" s="72" t="str">
        <f>IFERROR(INDEX(Kontoplan!$E$6:$E$1048576,MATCH(B1584,Kontoplan!$D$6:$D$125,0)),"")</f>
        <v/>
      </c>
      <c r="F1584" s="308">
        <f>INDEX('5. Registrere Transaksjoner'!$E$8:$E$1006,MATCH('Underlag HB'!A1584,'5. Registrere Transaksjoner'!$B$8:$B$1006,0))</f>
        <v>0</v>
      </c>
      <c r="G1584" s="72">
        <f>INDEX('5. Registrere Transaksjoner'!$F$8:$F$1006,MATCH('Underlag HB'!A1584,'5. Registrere Transaksjoner'!$B$8:$B$1006,0))</f>
        <v>0</v>
      </c>
      <c r="H1584" s="309" t="str">
        <f t="shared" si="24"/>
        <v/>
      </c>
      <c r="I1584" s="310">
        <f>INDEX('5. Registrere Transaksjoner'!$H$8:$H$1006,MATCH('Underlag HB'!A1584,'5. Registrere Transaksjoner'!$B$8:$B$1006,0))</f>
        <v>0</v>
      </c>
      <c r="J1584" s="72"/>
      <c r="K1584" s="72"/>
    </row>
    <row r="1585" spans="1:11" x14ac:dyDescent="0.25">
      <c r="A1585" s="116">
        <f>'5. Registrere Transaksjoner'!B592</f>
        <v>585</v>
      </c>
      <c r="B1585" s="72">
        <f>INDEX('5. Registrere Transaksjoner'!$K$8:$K$1006,MATCH('Underlag HB'!A1585,'5. Registrere Transaksjoner'!$B$8:$B$1006))</f>
        <v>0</v>
      </c>
      <c r="C1585" s="72">
        <f>INDEX('5. Registrere Transaksjoner'!$R$8:$R$1006,MATCH('Underlag HB'!A1585,'5. Registrere Transaksjoner'!$B$8:$B$1006))</f>
        <v>0</v>
      </c>
      <c r="D1585" s="307">
        <f>INDEX('5. Registrere Transaksjoner'!$D$8:$D$1006,MATCH('Underlag HB'!A1585,'5. Registrere Transaksjoner'!$B$8:$B$1006))</f>
        <v>0</v>
      </c>
      <c r="E1585" s="72" t="str">
        <f>IFERROR(INDEX(Kontoplan!$E$6:$E$1048576,MATCH(B1585,Kontoplan!$D$6:$D$125,0)),"")</f>
        <v/>
      </c>
      <c r="F1585" s="308">
        <f>INDEX('5. Registrere Transaksjoner'!$E$8:$E$1006,MATCH('Underlag HB'!A1585,'5. Registrere Transaksjoner'!$B$8:$B$1006,0))</f>
        <v>0</v>
      </c>
      <c r="G1585" s="72">
        <f>INDEX('5. Registrere Transaksjoner'!$F$8:$F$1006,MATCH('Underlag HB'!A1585,'5. Registrere Transaksjoner'!$B$8:$B$1006,0))</f>
        <v>0</v>
      </c>
      <c r="H1585" s="309" t="str">
        <f t="shared" si="24"/>
        <v/>
      </c>
      <c r="I1585" s="310">
        <f>INDEX('5. Registrere Transaksjoner'!$H$8:$H$1006,MATCH('Underlag HB'!A1585,'5. Registrere Transaksjoner'!$B$8:$B$1006,0))</f>
        <v>0</v>
      </c>
      <c r="J1585" s="72"/>
      <c r="K1585" s="72"/>
    </row>
    <row r="1586" spans="1:11" x14ac:dyDescent="0.25">
      <c r="A1586" s="116">
        <f>'5. Registrere Transaksjoner'!B593</f>
        <v>586</v>
      </c>
      <c r="B1586" s="72">
        <f>INDEX('5. Registrere Transaksjoner'!$K$8:$K$1006,MATCH('Underlag HB'!A1586,'5. Registrere Transaksjoner'!$B$8:$B$1006))</f>
        <v>0</v>
      </c>
      <c r="C1586" s="72">
        <f>INDEX('5. Registrere Transaksjoner'!$R$8:$R$1006,MATCH('Underlag HB'!A1586,'5. Registrere Transaksjoner'!$B$8:$B$1006))</f>
        <v>0</v>
      </c>
      <c r="D1586" s="307">
        <f>INDEX('5. Registrere Transaksjoner'!$D$8:$D$1006,MATCH('Underlag HB'!A1586,'5. Registrere Transaksjoner'!$B$8:$B$1006))</f>
        <v>0</v>
      </c>
      <c r="E1586" s="72" t="str">
        <f>IFERROR(INDEX(Kontoplan!$E$6:$E$1048576,MATCH(B1586,Kontoplan!$D$6:$D$125,0)),"")</f>
        <v/>
      </c>
      <c r="F1586" s="308">
        <f>INDEX('5. Registrere Transaksjoner'!$E$8:$E$1006,MATCH('Underlag HB'!A1586,'5. Registrere Transaksjoner'!$B$8:$B$1006,0))</f>
        <v>0</v>
      </c>
      <c r="G1586" s="72">
        <f>INDEX('5. Registrere Transaksjoner'!$F$8:$F$1006,MATCH('Underlag HB'!A1586,'5. Registrere Transaksjoner'!$B$8:$B$1006,0))</f>
        <v>0</v>
      </c>
      <c r="H1586" s="309" t="str">
        <f t="shared" si="24"/>
        <v/>
      </c>
      <c r="I1586" s="310">
        <f>INDEX('5. Registrere Transaksjoner'!$H$8:$H$1006,MATCH('Underlag HB'!A1586,'5. Registrere Transaksjoner'!$B$8:$B$1006,0))</f>
        <v>0</v>
      </c>
      <c r="J1586" s="72"/>
      <c r="K1586" s="72"/>
    </row>
    <row r="1587" spans="1:11" x14ac:dyDescent="0.25">
      <c r="A1587" s="116">
        <f>'5. Registrere Transaksjoner'!B594</f>
        <v>587</v>
      </c>
      <c r="B1587" s="72">
        <f>INDEX('5. Registrere Transaksjoner'!$K$8:$K$1006,MATCH('Underlag HB'!A1587,'5. Registrere Transaksjoner'!$B$8:$B$1006))</f>
        <v>0</v>
      </c>
      <c r="C1587" s="72">
        <f>INDEX('5. Registrere Transaksjoner'!$R$8:$R$1006,MATCH('Underlag HB'!A1587,'5. Registrere Transaksjoner'!$B$8:$B$1006))</f>
        <v>0</v>
      </c>
      <c r="D1587" s="307">
        <f>INDEX('5. Registrere Transaksjoner'!$D$8:$D$1006,MATCH('Underlag HB'!A1587,'5. Registrere Transaksjoner'!$B$8:$B$1006))</f>
        <v>0</v>
      </c>
      <c r="E1587" s="72" t="str">
        <f>IFERROR(INDEX(Kontoplan!$E$6:$E$1048576,MATCH(B1587,Kontoplan!$D$6:$D$125,0)),"")</f>
        <v/>
      </c>
      <c r="F1587" s="308">
        <f>INDEX('5. Registrere Transaksjoner'!$E$8:$E$1006,MATCH('Underlag HB'!A1587,'5. Registrere Transaksjoner'!$B$8:$B$1006,0))</f>
        <v>0</v>
      </c>
      <c r="G1587" s="72">
        <f>INDEX('5. Registrere Transaksjoner'!$F$8:$F$1006,MATCH('Underlag HB'!A1587,'5. Registrere Transaksjoner'!$B$8:$B$1006,0))</f>
        <v>0</v>
      </c>
      <c r="H1587" s="309" t="str">
        <f t="shared" si="24"/>
        <v/>
      </c>
      <c r="I1587" s="310">
        <f>INDEX('5. Registrere Transaksjoner'!$H$8:$H$1006,MATCH('Underlag HB'!A1587,'5. Registrere Transaksjoner'!$B$8:$B$1006,0))</f>
        <v>0</v>
      </c>
      <c r="J1587" s="72"/>
      <c r="K1587" s="72"/>
    </row>
    <row r="1588" spans="1:11" x14ac:dyDescent="0.25">
      <c r="A1588" s="116">
        <f>'5. Registrere Transaksjoner'!B595</f>
        <v>588</v>
      </c>
      <c r="B1588" s="72">
        <f>INDEX('5. Registrere Transaksjoner'!$K$8:$K$1006,MATCH('Underlag HB'!A1588,'5. Registrere Transaksjoner'!$B$8:$B$1006))</f>
        <v>0</v>
      </c>
      <c r="C1588" s="72">
        <f>INDEX('5. Registrere Transaksjoner'!$R$8:$R$1006,MATCH('Underlag HB'!A1588,'5. Registrere Transaksjoner'!$B$8:$B$1006))</f>
        <v>0</v>
      </c>
      <c r="D1588" s="307">
        <f>INDEX('5. Registrere Transaksjoner'!$D$8:$D$1006,MATCH('Underlag HB'!A1588,'5. Registrere Transaksjoner'!$B$8:$B$1006))</f>
        <v>0</v>
      </c>
      <c r="E1588" s="72" t="str">
        <f>IFERROR(INDEX(Kontoplan!$E$6:$E$1048576,MATCH(B1588,Kontoplan!$D$6:$D$125,0)),"")</f>
        <v/>
      </c>
      <c r="F1588" s="308">
        <f>INDEX('5. Registrere Transaksjoner'!$E$8:$E$1006,MATCH('Underlag HB'!A1588,'5. Registrere Transaksjoner'!$B$8:$B$1006,0))</f>
        <v>0</v>
      </c>
      <c r="G1588" s="72">
        <f>INDEX('5. Registrere Transaksjoner'!$F$8:$F$1006,MATCH('Underlag HB'!A1588,'5. Registrere Transaksjoner'!$B$8:$B$1006,0))</f>
        <v>0</v>
      </c>
      <c r="H1588" s="309" t="str">
        <f t="shared" si="24"/>
        <v/>
      </c>
      <c r="I1588" s="310">
        <f>INDEX('5. Registrere Transaksjoner'!$H$8:$H$1006,MATCH('Underlag HB'!A1588,'5. Registrere Transaksjoner'!$B$8:$B$1006,0))</f>
        <v>0</v>
      </c>
      <c r="J1588" s="72"/>
      <c r="K1588" s="72"/>
    </row>
    <row r="1589" spans="1:11" x14ac:dyDescent="0.25">
      <c r="A1589" s="116">
        <f>'5. Registrere Transaksjoner'!B596</f>
        <v>589</v>
      </c>
      <c r="B1589" s="72">
        <f>INDEX('5. Registrere Transaksjoner'!$K$8:$K$1006,MATCH('Underlag HB'!A1589,'5. Registrere Transaksjoner'!$B$8:$B$1006))</f>
        <v>0</v>
      </c>
      <c r="C1589" s="72">
        <f>INDEX('5. Registrere Transaksjoner'!$R$8:$R$1006,MATCH('Underlag HB'!A1589,'5. Registrere Transaksjoner'!$B$8:$B$1006))</f>
        <v>0</v>
      </c>
      <c r="D1589" s="307">
        <f>INDEX('5. Registrere Transaksjoner'!$D$8:$D$1006,MATCH('Underlag HB'!A1589,'5. Registrere Transaksjoner'!$B$8:$B$1006))</f>
        <v>0</v>
      </c>
      <c r="E1589" s="72" t="str">
        <f>IFERROR(INDEX(Kontoplan!$E$6:$E$1048576,MATCH(B1589,Kontoplan!$D$6:$D$125,0)),"")</f>
        <v/>
      </c>
      <c r="F1589" s="308">
        <f>INDEX('5. Registrere Transaksjoner'!$E$8:$E$1006,MATCH('Underlag HB'!A1589,'5. Registrere Transaksjoner'!$B$8:$B$1006,0))</f>
        <v>0</v>
      </c>
      <c r="G1589" s="72">
        <f>INDEX('5. Registrere Transaksjoner'!$F$8:$F$1006,MATCH('Underlag HB'!A1589,'5. Registrere Transaksjoner'!$B$8:$B$1006,0))</f>
        <v>0</v>
      </c>
      <c r="H1589" s="309" t="str">
        <f t="shared" si="24"/>
        <v/>
      </c>
      <c r="I1589" s="310">
        <f>INDEX('5. Registrere Transaksjoner'!$H$8:$H$1006,MATCH('Underlag HB'!A1589,'5. Registrere Transaksjoner'!$B$8:$B$1006,0))</f>
        <v>0</v>
      </c>
      <c r="J1589" s="72"/>
      <c r="K1589" s="72"/>
    </row>
    <row r="1590" spans="1:11" x14ac:dyDescent="0.25">
      <c r="A1590" s="116">
        <f>'5. Registrere Transaksjoner'!B597</f>
        <v>590</v>
      </c>
      <c r="B1590" s="72">
        <f>INDEX('5. Registrere Transaksjoner'!$K$8:$K$1006,MATCH('Underlag HB'!A1590,'5. Registrere Transaksjoner'!$B$8:$B$1006))</f>
        <v>0</v>
      </c>
      <c r="C1590" s="72">
        <f>INDEX('5. Registrere Transaksjoner'!$R$8:$R$1006,MATCH('Underlag HB'!A1590,'5. Registrere Transaksjoner'!$B$8:$B$1006))</f>
        <v>0</v>
      </c>
      <c r="D1590" s="307">
        <f>INDEX('5. Registrere Transaksjoner'!$D$8:$D$1006,MATCH('Underlag HB'!A1590,'5. Registrere Transaksjoner'!$B$8:$B$1006))</f>
        <v>0</v>
      </c>
      <c r="E1590" s="72" t="str">
        <f>IFERROR(INDEX(Kontoplan!$E$6:$E$1048576,MATCH(B1590,Kontoplan!$D$6:$D$125,0)),"")</f>
        <v/>
      </c>
      <c r="F1590" s="308">
        <f>INDEX('5. Registrere Transaksjoner'!$E$8:$E$1006,MATCH('Underlag HB'!A1590,'5. Registrere Transaksjoner'!$B$8:$B$1006,0))</f>
        <v>0</v>
      </c>
      <c r="G1590" s="72">
        <f>INDEX('5. Registrere Transaksjoner'!$F$8:$F$1006,MATCH('Underlag HB'!A1590,'5. Registrere Transaksjoner'!$B$8:$B$1006,0))</f>
        <v>0</v>
      </c>
      <c r="H1590" s="309" t="str">
        <f t="shared" si="24"/>
        <v/>
      </c>
      <c r="I1590" s="310">
        <f>INDEX('5. Registrere Transaksjoner'!$H$8:$H$1006,MATCH('Underlag HB'!A1590,'5. Registrere Transaksjoner'!$B$8:$B$1006,0))</f>
        <v>0</v>
      </c>
      <c r="J1590" s="72"/>
      <c r="K1590" s="72"/>
    </row>
    <row r="1591" spans="1:11" x14ac:dyDescent="0.25">
      <c r="A1591" s="116">
        <f>'5. Registrere Transaksjoner'!B598</f>
        <v>591</v>
      </c>
      <c r="B1591" s="72">
        <f>INDEX('5. Registrere Transaksjoner'!$K$8:$K$1006,MATCH('Underlag HB'!A1591,'5. Registrere Transaksjoner'!$B$8:$B$1006))</f>
        <v>0</v>
      </c>
      <c r="C1591" s="72">
        <f>INDEX('5. Registrere Transaksjoner'!$R$8:$R$1006,MATCH('Underlag HB'!A1591,'5. Registrere Transaksjoner'!$B$8:$B$1006))</f>
        <v>0</v>
      </c>
      <c r="D1591" s="307">
        <f>INDEX('5. Registrere Transaksjoner'!$D$8:$D$1006,MATCH('Underlag HB'!A1591,'5. Registrere Transaksjoner'!$B$8:$B$1006))</f>
        <v>0</v>
      </c>
      <c r="E1591" s="72" t="str">
        <f>IFERROR(INDEX(Kontoplan!$E$6:$E$1048576,MATCH(B1591,Kontoplan!$D$6:$D$125,0)),"")</f>
        <v/>
      </c>
      <c r="F1591" s="308">
        <f>INDEX('5. Registrere Transaksjoner'!$E$8:$E$1006,MATCH('Underlag HB'!A1591,'5. Registrere Transaksjoner'!$B$8:$B$1006,0))</f>
        <v>0</v>
      </c>
      <c r="G1591" s="72">
        <f>INDEX('5. Registrere Transaksjoner'!$F$8:$F$1006,MATCH('Underlag HB'!A1591,'5. Registrere Transaksjoner'!$B$8:$B$1006,0))</f>
        <v>0</v>
      </c>
      <c r="H1591" s="309" t="str">
        <f t="shared" si="24"/>
        <v/>
      </c>
      <c r="I1591" s="310">
        <f>INDEX('5. Registrere Transaksjoner'!$H$8:$H$1006,MATCH('Underlag HB'!A1591,'5. Registrere Transaksjoner'!$B$8:$B$1006,0))</f>
        <v>0</v>
      </c>
      <c r="J1591" s="72"/>
      <c r="K1591" s="72"/>
    </row>
    <row r="1592" spans="1:11" x14ac:dyDescent="0.25">
      <c r="A1592" s="116">
        <f>'5. Registrere Transaksjoner'!B599</f>
        <v>592</v>
      </c>
      <c r="B1592" s="72">
        <f>INDEX('5. Registrere Transaksjoner'!$K$8:$K$1006,MATCH('Underlag HB'!A1592,'5. Registrere Transaksjoner'!$B$8:$B$1006))</f>
        <v>0</v>
      </c>
      <c r="C1592" s="72">
        <f>INDEX('5. Registrere Transaksjoner'!$R$8:$R$1006,MATCH('Underlag HB'!A1592,'5. Registrere Transaksjoner'!$B$8:$B$1006))</f>
        <v>0</v>
      </c>
      <c r="D1592" s="307">
        <f>INDEX('5. Registrere Transaksjoner'!$D$8:$D$1006,MATCH('Underlag HB'!A1592,'5. Registrere Transaksjoner'!$B$8:$B$1006))</f>
        <v>0</v>
      </c>
      <c r="E1592" s="72" t="str">
        <f>IFERROR(INDEX(Kontoplan!$E$6:$E$1048576,MATCH(B1592,Kontoplan!$D$6:$D$125,0)),"")</f>
        <v/>
      </c>
      <c r="F1592" s="308">
        <f>INDEX('5. Registrere Transaksjoner'!$E$8:$E$1006,MATCH('Underlag HB'!A1592,'5. Registrere Transaksjoner'!$B$8:$B$1006,0))</f>
        <v>0</v>
      </c>
      <c r="G1592" s="72">
        <f>INDEX('5. Registrere Transaksjoner'!$F$8:$F$1006,MATCH('Underlag HB'!A1592,'5. Registrere Transaksjoner'!$B$8:$B$1006,0))</f>
        <v>0</v>
      </c>
      <c r="H1592" s="309" t="str">
        <f t="shared" si="24"/>
        <v/>
      </c>
      <c r="I1592" s="310">
        <f>INDEX('5. Registrere Transaksjoner'!$H$8:$H$1006,MATCH('Underlag HB'!A1592,'5. Registrere Transaksjoner'!$B$8:$B$1006,0))</f>
        <v>0</v>
      </c>
      <c r="J1592" s="72"/>
      <c r="K1592" s="72"/>
    </row>
    <row r="1593" spans="1:11" x14ac:dyDescent="0.25">
      <c r="A1593" s="116">
        <f>'5. Registrere Transaksjoner'!B600</f>
        <v>593</v>
      </c>
      <c r="B1593" s="72">
        <f>INDEX('5. Registrere Transaksjoner'!$K$8:$K$1006,MATCH('Underlag HB'!A1593,'5. Registrere Transaksjoner'!$B$8:$B$1006))</f>
        <v>0</v>
      </c>
      <c r="C1593" s="72">
        <f>INDEX('5. Registrere Transaksjoner'!$R$8:$R$1006,MATCH('Underlag HB'!A1593,'5. Registrere Transaksjoner'!$B$8:$B$1006))</f>
        <v>0</v>
      </c>
      <c r="D1593" s="307">
        <f>INDEX('5. Registrere Transaksjoner'!$D$8:$D$1006,MATCH('Underlag HB'!A1593,'5. Registrere Transaksjoner'!$B$8:$B$1006))</f>
        <v>0</v>
      </c>
      <c r="E1593" s="72" t="str">
        <f>IFERROR(INDEX(Kontoplan!$E$6:$E$1048576,MATCH(B1593,Kontoplan!$D$6:$D$125,0)),"")</f>
        <v/>
      </c>
      <c r="F1593" s="308">
        <f>INDEX('5. Registrere Transaksjoner'!$E$8:$E$1006,MATCH('Underlag HB'!A1593,'5. Registrere Transaksjoner'!$B$8:$B$1006,0))</f>
        <v>0</v>
      </c>
      <c r="G1593" s="72">
        <f>INDEX('5. Registrere Transaksjoner'!$F$8:$F$1006,MATCH('Underlag HB'!A1593,'5. Registrere Transaksjoner'!$B$8:$B$1006,0))</f>
        <v>0</v>
      </c>
      <c r="H1593" s="309" t="str">
        <f t="shared" si="24"/>
        <v/>
      </c>
      <c r="I1593" s="310">
        <f>INDEX('5. Registrere Transaksjoner'!$H$8:$H$1006,MATCH('Underlag HB'!A1593,'5. Registrere Transaksjoner'!$B$8:$B$1006,0))</f>
        <v>0</v>
      </c>
      <c r="J1593" s="72"/>
      <c r="K1593" s="72"/>
    </row>
    <row r="1594" spans="1:11" x14ac:dyDescent="0.25">
      <c r="A1594" s="116">
        <f>'5. Registrere Transaksjoner'!B601</f>
        <v>594</v>
      </c>
      <c r="B1594" s="72">
        <f>INDEX('5. Registrere Transaksjoner'!$K$8:$K$1006,MATCH('Underlag HB'!A1594,'5. Registrere Transaksjoner'!$B$8:$B$1006))</f>
        <v>0</v>
      </c>
      <c r="C1594" s="72">
        <f>INDEX('5. Registrere Transaksjoner'!$R$8:$R$1006,MATCH('Underlag HB'!A1594,'5. Registrere Transaksjoner'!$B$8:$B$1006))</f>
        <v>0</v>
      </c>
      <c r="D1594" s="307">
        <f>INDEX('5. Registrere Transaksjoner'!$D$8:$D$1006,MATCH('Underlag HB'!A1594,'5. Registrere Transaksjoner'!$B$8:$B$1006))</f>
        <v>0</v>
      </c>
      <c r="E1594" s="72" t="str">
        <f>IFERROR(INDEX(Kontoplan!$E$6:$E$1048576,MATCH(B1594,Kontoplan!$D$6:$D$125,0)),"")</f>
        <v/>
      </c>
      <c r="F1594" s="308">
        <f>INDEX('5. Registrere Transaksjoner'!$E$8:$E$1006,MATCH('Underlag HB'!A1594,'5. Registrere Transaksjoner'!$B$8:$B$1006,0))</f>
        <v>0</v>
      </c>
      <c r="G1594" s="72">
        <f>INDEX('5. Registrere Transaksjoner'!$F$8:$F$1006,MATCH('Underlag HB'!A1594,'5. Registrere Transaksjoner'!$B$8:$B$1006,0))</f>
        <v>0</v>
      </c>
      <c r="H1594" s="309" t="str">
        <f t="shared" si="24"/>
        <v/>
      </c>
      <c r="I1594" s="310">
        <f>INDEX('5. Registrere Transaksjoner'!$H$8:$H$1006,MATCH('Underlag HB'!A1594,'5. Registrere Transaksjoner'!$B$8:$B$1006,0))</f>
        <v>0</v>
      </c>
      <c r="J1594" s="72"/>
      <c r="K1594" s="72"/>
    </row>
    <row r="1595" spans="1:11" x14ac:dyDescent="0.25">
      <c r="A1595" s="116">
        <f>'5. Registrere Transaksjoner'!B602</f>
        <v>595</v>
      </c>
      <c r="B1595" s="72">
        <f>INDEX('5. Registrere Transaksjoner'!$K$8:$K$1006,MATCH('Underlag HB'!A1595,'5. Registrere Transaksjoner'!$B$8:$B$1006))</f>
        <v>0</v>
      </c>
      <c r="C1595" s="72">
        <f>INDEX('5. Registrere Transaksjoner'!$R$8:$R$1006,MATCH('Underlag HB'!A1595,'5. Registrere Transaksjoner'!$B$8:$B$1006))</f>
        <v>0</v>
      </c>
      <c r="D1595" s="307">
        <f>INDEX('5. Registrere Transaksjoner'!$D$8:$D$1006,MATCH('Underlag HB'!A1595,'5. Registrere Transaksjoner'!$B$8:$B$1006))</f>
        <v>0</v>
      </c>
      <c r="E1595" s="72" t="str">
        <f>IFERROR(INDEX(Kontoplan!$E$6:$E$1048576,MATCH(B1595,Kontoplan!$D$6:$D$125,0)),"")</f>
        <v/>
      </c>
      <c r="F1595" s="308">
        <f>INDEX('5. Registrere Transaksjoner'!$E$8:$E$1006,MATCH('Underlag HB'!A1595,'5. Registrere Transaksjoner'!$B$8:$B$1006,0))</f>
        <v>0</v>
      </c>
      <c r="G1595" s="72">
        <f>INDEX('5. Registrere Transaksjoner'!$F$8:$F$1006,MATCH('Underlag HB'!A1595,'5. Registrere Transaksjoner'!$B$8:$B$1006,0))</f>
        <v>0</v>
      </c>
      <c r="H1595" s="309" t="str">
        <f t="shared" si="24"/>
        <v/>
      </c>
      <c r="I1595" s="310">
        <f>INDEX('5. Registrere Transaksjoner'!$H$8:$H$1006,MATCH('Underlag HB'!A1595,'5. Registrere Transaksjoner'!$B$8:$B$1006,0))</f>
        <v>0</v>
      </c>
      <c r="J1595" s="72"/>
      <c r="K1595" s="72"/>
    </row>
    <row r="1596" spans="1:11" x14ac:dyDescent="0.25">
      <c r="A1596" s="116">
        <f>'5. Registrere Transaksjoner'!B603</f>
        <v>596</v>
      </c>
      <c r="B1596" s="72">
        <f>INDEX('5. Registrere Transaksjoner'!$K$8:$K$1006,MATCH('Underlag HB'!A1596,'5. Registrere Transaksjoner'!$B$8:$B$1006))</f>
        <v>0</v>
      </c>
      <c r="C1596" s="72">
        <f>INDEX('5. Registrere Transaksjoner'!$R$8:$R$1006,MATCH('Underlag HB'!A1596,'5. Registrere Transaksjoner'!$B$8:$B$1006))</f>
        <v>0</v>
      </c>
      <c r="D1596" s="307">
        <f>INDEX('5. Registrere Transaksjoner'!$D$8:$D$1006,MATCH('Underlag HB'!A1596,'5. Registrere Transaksjoner'!$B$8:$B$1006))</f>
        <v>0</v>
      </c>
      <c r="E1596" s="72" t="str">
        <f>IFERROR(INDEX(Kontoplan!$E$6:$E$1048576,MATCH(B1596,Kontoplan!$D$6:$D$125,0)),"")</f>
        <v/>
      </c>
      <c r="F1596" s="308">
        <f>INDEX('5. Registrere Transaksjoner'!$E$8:$E$1006,MATCH('Underlag HB'!A1596,'5. Registrere Transaksjoner'!$B$8:$B$1006,0))</f>
        <v>0</v>
      </c>
      <c r="G1596" s="72">
        <f>INDEX('5. Registrere Transaksjoner'!$F$8:$F$1006,MATCH('Underlag HB'!A1596,'5. Registrere Transaksjoner'!$B$8:$B$1006,0))</f>
        <v>0</v>
      </c>
      <c r="H1596" s="309" t="str">
        <f t="shared" si="24"/>
        <v/>
      </c>
      <c r="I1596" s="310">
        <f>INDEX('5. Registrere Transaksjoner'!$H$8:$H$1006,MATCH('Underlag HB'!A1596,'5. Registrere Transaksjoner'!$B$8:$B$1006,0))</f>
        <v>0</v>
      </c>
      <c r="J1596" s="72"/>
      <c r="K1596" s="72"/>
    </row>
    <row r="1597" spans="1:11" x14ac:dyDescent="0.25">
      <c r="A1597" s="116">
        <f>'5. Registrere Transaksjoner'!B604</f>
        <v>597</v>
      </c>
      <c r="B1597" s="72">
        <f>INDEX('5. Registrere Transaksjoner'!$K$8:$K$1006,MATCH('Underlag HB'!A1597,'5. Registrere Transaksjoner'!$B$8:$B$1006))</f>
        <v>0</v>
      </c>
      <c r="C1597" s="72">
        <f>INDEX('5. Registrere Transaksjoner'!$R$8:$R$1006,MATCH('Underlag HB'!A1597,'5. Registrere Transaksjoner'!$B$8:$B$1006))</f>
        <v>0</v>
      </c>
      <c r="D1597" s="307">
        <f>INDEX('5. Registrere Transaksjoner'!$D$8:$D$1006,MATCH('Underlag HB'!A1597,'5. Registrere Transaksjoner'!$B$8:$B$1006))</f>
        <v>0</v>
      </c>
      <c r="E1597" s="72" t="str">
        <f>IFERROR(INDEX(Kontoplan!$E$6:$E$1048576,MATCH(B1597,Kontoplan!$D$6:$D$125,0)),"")</f>
        <v/>
      </c>
      <c r="F1597" s="308">
        <f>INDEX('5. Registrere Transaksjoner'!$E$8:$E$1006,MATCH('Underlag HB'!A1597,'5. Registrere Transaksjoner'!$B$8:$B$1006,0))</f>
        <v>0</v>
      </c>
      <c r="G1597" s="72">
        <f>INDEX('5. Registrere Transaksjoner'!$F$8:$F$1006,MATCH('Underlag HB'!A1597,'5. Registrere Transaksjoner'!$B$8:$B$1006,0))</f>
        <v>0</v>
      </c>
      <c r="H1597" s="309" t="str">
        <f t="shared" si="24"/>
        <v/>
      </c>
      <c r="I1597" s="310">
        <f>INDEX('5. Registrere Transaksjoner'!$H$8:$H$1006,MATCH('Underlag HB'!A1597,'5. Registrere Transaksjoner'!$B$8:$B$1006,0))</f>
        <v>0</v>
      </c>
      <c r="J1597" s="72"/>
      <c r="K1597" s="72"/>
    </row>
    <row r="1598" spans="1:11" x14ac:dyDescent="0.25">
      <c r="A1598" s="116">
        <f>'5. Registrere Transaksjoner'!B605</f>
        <v>598</v>
      </c>
      <c r="B1598" s="72">
        <f>INDEX('5. Registrere Transaksjoner'!$K$8:$K$1006,MATCH('Underlag HB'!A1598,'5. Registrere Transaksjoner'!$B$8:$B$1006))</f>
        <v>0</v>
      </c>
      <c r="C1598" s="72">
        <f>INDEX('5. Registrere Transaksjoner'!$R$8:$R$1006,MATCH('Underlag HB'!A1598,'5. Registrere Transaksjoner'!$B$8:$B$1006))</f>
        <v>0</v>
      </c>
      <c r="D1598" s="307">
        <f>INDEX('5. Registrere Transaksjoner'!$D$8:$D$1006,MATCH('Underlag HB'!A1598,'5. Registrere Transaksjoner'!$B$8:$B$1006))</f>
        <v>0</v>
      </c>
      <c r="E1598" s="72" t="str">
        <f>IFERROR(INDEX(Kontoplan!$E$6:$E$1048576,MATCH(B1598,Kontoplan!$D$6:$D$125,0)),"")</f>
        <v/>
      </c>
      <c r="F1598" s="308">
        <f>INDEX('5. Registrere Transaksjoner'!$E$8:$E$1006,MATCH('Underlag HB'!A1598,'5. Registrere Transaksjoner'!$B$8:$B$1006,0))</f>
        <v>0</v>
      </c>
      <c r="G1598" s="72">
        <f>INDEX('5. Registrere Transaksjoner'!$F$8:$F$1006,MATCH('Underlag HB'!A1598,'5. Registrere Transaksjoner'!$B$8:$B$1006,0))</f>
        <v>0</v>
      </c>
      <c r="H1598" s="309" t="str">
        <f t="shared" si="24"/>
        <v/>
      </c>
      <c r="I1598" s="310">
        <f>INDEX('5. Registrere Transaksjoner'!$H$8:$H$1006,MATCH('Underlag HB'!A1598,'5. Registrere Transaksjoner'!$B$8:$B$1006,0))</f>
        <v>0</v>
      </c>
      <c r="J1598" s="72"/>
      <c r="K1598" s="72"/>
    </row>
    <row r="1599" spans="1:11" x14ac:dyDescent="0.25">
      <c r="A1599" s="116">
        <f>'5. Registrere Transaksjoner'!B606</f>
        <v>599</v>
      </c>
      <c r="B1599" s="72">
        <f>INDEX('5. Registrere Transaksjoner'!$K$8:$K$1006,MATCH('Underlag HB'!A1599,'5. Registrere Transaksjoner'!$B$8:$B$1006))</f>
        <v>0</v>
      </c>
      <c r="C1599" s="72">
        <f>INDEX('5. Registrere Transaksjoner'!$R$8:$R$1006,MATCH('Underlag HB'!A1599,'5. Registrere Transaksjoner'!$B$8:$B$1006))</f>
        <v>0</v>
      </c>
      <c r="D1599" s="307">
        <f>INDEX('5. Registrere Transaksjoner'!$D$8:$D$1006,MATCH('Underlag HB'!A1599,'5. Registrere Transaksjoner'!$B$8:$B$1006))</f>
        <v>0</v>
      </c>
      <c r="E1599" s="72" t="str">
        <f>IFERROR(INDEX(Kontoplan!$E$6:$E$1048576,MATCH(B1599,Kontoplan!$D$6:$D$125,0)),"")</f>
        <v/>
      </c>
      <c r="F1599" s="308">
        <f>INDEX('5. Registrere Transaksjoner'!$E$8:$E$1006,MATCH('Underlag HB'!A1599,'5. Registrere Transaksjoner'!$B$8:$B$1006,0))</f>
        <v>0</v>
      </c>
      <c r="G1599" s="72">
        <f>INDEX('5. Registrere Transaksjoner'!$F$8:$F$1006,MATCH('Underlag HB'!A1599,'5. Registrere Transaksjoner'!$B$8:$B$1006,0))</f>
        <v>0</v>
      </c>
      <c r="H1599" s="309" t="str">
        <f t="shared" si="24"/>
        <v/>
      </c>
      <c r="I1599" s="310">
        <f>INDEX('5. Registrere Transaksjoner'!$H$8:$H$1006,MATCH('Underlag HB'!A1599,'5. Registrere Transaksjoner'!$B$8:$B$1006,0))</f>
        <v>0</v>
      </c>
      <c r="J1599" s="72"/>
      <c r="K1599" s="72"/>
    </row>
    <row r="1600" spans="1:11" x14ac:dyDescent="0.25">
      <c r="A1600" s="116">
        <f>'5. Registrere Transaksjoner'!B607</f>
        <v>600</v>
      </c>
      <c r="B1600" s="72">
        <f>INDEX('5. Registrere Transaksjoner'!$K$8:$K$1006,MATCH('Underlag HB'!A1600,'5. Registrere Transaksjoner'!$B$8:$B$1006))</f>
        <v>0</v>
      </c>
      <c r="C1600" s="72">
        <f>INDEX('5. Registrere Transaksjoner'!$R$8:$R$1006,MATCH('Underlag HB'!A1600,'5. Registrere Transaksjoner'!$B$8:$B$1006))</f>
        <v>0</v>
      </c>
      <c r="D1600" s="307">
        <f>INDEX('5. Registrere Transaksjoner'!$D$8:$D$1006,MATCH('Underlag HB'!A1600,'5. Registrere Transaksjoner'!$B$8:$B$1006))</f>
        <v>0</v>
      </c>
      <c r="E1600" s="72" t="str">
        <f>IFERROR(INDEX(Kontoplan!$E$6:$E$1048576,MATCH(B1600,Kontoplan!$D$6:$D$125,0)),"")</f>
        <v/>
      </c>
      <c r="F1600" s="308">
        <f>INDEX('5. Registrere Transaksjoner'!$E$8:$E$1006,MATCH('Underlag HB'!A1600,'5. Registrere Transaksjoner'!$B$8:$B$1006,0))</f>
        <v>0</v>
      </c>
      <c r="G1600" s="72">
        <f>INDEX('5. Registrere Transaksjoner'!$F$8:$F$1006,MATCH('Underlag HB'!A1600,'5. Registrere Transaksjoner'!$B$8:$B$1006,0))</f>
        <v>0</v>
      </c>
      <c r="H1600" s="309" t="str">
        <f t="shared" si="24"/>
        <v/>
      </c>
      <c r="I1600" s="310">
        <f>INDEX('5. Registrere Transaksjoner'!$H$8:$H$1006,MATCH('Underlag HB'!A1600,'5. Registrere Transaksjoner'!$B$8:$B$1006,0))</f>
        <v>0</v>
      </c>
      <c r="J1600" s="72"/>
      <c r="K1600" s="72"/>
    </row>
    <row r="1601" spans="1:11" x14ac:dyDescent="0.25">
      <c r="A1601" s="116">
        <f>'5. Registrere Transaksjoner'!B608</f>
        <v>601</v>
      </c>
      <c r="B1601" s="72">
        <f>INDEX('5. Registrere Transaksjoner'!$K$8:$K$1006,MATCH('Underlag HB'!A1601,'5. Registrere Transaksjoner'!$B$8:$B$1006))</f>
        <v>0</v>
      </c>
      <c r="C1601" s="72">
        <f>INDEX('5. Registrere Transaksjoner'!$R$8:$R$1006,MATCH('Underlag HB'!A1601,'5. Registrere Transaksjoner'!$B$8:$B$1006))</f>
        <v>0</v>
      </c>
      <c r="D1601" s="307">
        <f>INDEX('5. Registrere Transaksjoner'!$D$8:$D$1006,MATCH('Underlag HB'!A1601,'5. Registrere Transaksjoner'!$B$8:$B$1006))</f>
        <v>0</v>
      </c>
      <c r="E1601" s="72" t="str">
        <f>IFERROR(INDEX(Kontoplan!$E$6:$E$1048576,MATCH(B1601,Kontoplan!$D$6:$D$125,0)),"")</f>
        <v/>
      </c>
      <c r="F1601" s="308">
        <f>INDEX('5. Registrere Transaksjoner'!$E$8:$E$1006,MATCH('Underlag HB'!A1601,'5. Registrere Transaksjoner'!$B$8:$B$1006,0))</f>
        <v>0</v>
      </c>
      <c r="G1601" s="72">
        <f>INDEX('5. Registrere Transaksjoner'!$F$8:$F$1006,MATCH('Underlag HB'!A1601,'5. Registrere Transaksjoner'!$B$8:$B$1006,0))</f>
        <v>0</v>
      </c>
      <c r="H1601" s="309" t="str">
        <f t="shared" si="24"/>
        <v/>
      </c>
      <c r="I1601" s="310">
        <f>INDEX('5. Registrere Transaksjoner'!$H$8:$H$1006,MATCH('Underlag HB'!A1601,'5. Registrere Transaksjoner'!$B$8:$B$1006,0))</f>
        <v>0</v>
      </c>
      <c r="J1601" s="72"/>
      <c r="K1601" s="72"/>
    </row>
    <row r="1602" spans="1:11" x14ac:dyDescent="0.25">
      <c r="A1602" s="116">
        <f>'5. Registrere Transaksjoner'!B609</f>
        <v>602</v>
      </c>
      <c r="B1602" s="72">
        <f>INDEX('5. Registrere Transaksjoner'!$K$8:$K$1006,MATCH('Underlag HB'!A1602,'5. Registrere Transaksjoner'!$B$8:$B$1006))</f>
        <v>0</v>
      </c>
      <c r="C1602" s="72">
        <f>INDEX('5. Registrere Transaksjoner'!$R$8:$R$1006,MATCH('Underlag HB'!A1602,'5. Registrere Transaksjoner'!$B$8:$B$1006))</f>
        <v>0</v>
      </c>
      <c r="D1602" s="307">
        <f>INDEX('5. Registrere Transaksjoner'!$D$8:$D$1006,MATCH('Underlag HB'!A1602,'5. Registrere Transaksjoner'!$B$8:$B$1006))</f>
        <v>0</v>
      </c>
      <c r="E1602" s="72" t="str">
        <f>IFERROR(INDEX(Kontoplan!$E$6:$E$1048576,MATCH(B1602,Kontoplan!$D$6:$D$125,0)),"")</f>
        <v/>
      </c>
      <c r="F1602" s="308">
        <f>INDEX('5. Registrere Transaksjoner'!$E$8:$E$1006,MATCH('Underlag HB'!A1602,'5. Registrere Transaksjoner'!$B$8:$B$1006,0))</f>
        <v>0</v>
      </c>
      <c r="G1602" s="72">
        <f>INDEX('5. Registrere Transaksjoner'!$F$8:$F$1006,MATCH('Underlag HB'!A1602,'5. Registrere Transaksjoner'!$B$8:$B$1006,0))</f>
        <v>0</v>
      </c>
      <c r="H1602" s="309" t="str">
        <f t="shared" si="24"/>
        <v/>
      </c>
      <c r="I1602" s="310">
        <f>INDEX('5. Registrere Transaksjoner'!$H$8:$H$1006,MATCH('Underlag HB'!A1602,'5. Registrere Transaksjoner'!$B$8:$B$1006,0))</f>
        <v>0</v>
      </c>
      <c r="J1602" s="72"/>
      <c r="K1602" s="72"/>
    </row>
    <row r="1603" spans="1:11" x14ac:dyDescent="0.25">
      <c r="A1603" s="116">
        <f>'5. Registrere Transaksjoner'!B610</f>
        <v>603</v>
      </c>
      <c r="B1603" s="72">
        <f>INDEX('5. Registrere Transaksjoner'!$K$8:$K$1006,MATCH('Underlag HB'!A1603,'5. Registrere Transaksjoner'!$B$8:$B$1006))</f>
        <v>0</v>
      </c>
      <c r="C1603" s="72">
        <f>INDEX('5. Registrere Transaksjoner'!$R$8:$R$1006,MATCH('Underlag HB'!A1603,'5. Registrere Transaksjoner'!$B$8:$B$1006))</f>
        <v>0</v>
      </c>
      <c r="D1603" s="307">
        <f>INDEX('5. Registrere Transaksjoner'!$D$8:$D$1006,MATCH('Underlag HB'!A1603,'5. Registrere Transaksjoner'!$B$8:$B$1006))</f>
        <v>0</v>
      </c>
      <c r="E1603" s="72" t="str">
        <f>IFERROR(INDEX(Kontoplan!$E$6:$E$1048576,MATCH(B1603,Kontoplan!$D$6:$D$125,0)),"")</f>
        <v/>
      </c>
      <c r="F1603" s="308">
        <f>INDEX('5. Registrere Transaksjoner'!$E$8:$E$1006,MATCH('Underlag HB'!A1603,'5. Registrere Transaksjoner'!$B$8:$B$1006,0))</f>
        <v>0</v>
      </c>
      <c r="G1603" s="72">
        <f>INDEX('5. Registrere Transaksjoner'!$F$8:$F$1006,MATCH('Underlag HB'!A1603,'5. Registrere Transaksjoner'!$B$8:$B$1006,0))</f>
        <v>0</v>
      </c>
      <c r="H1603" s="309" t="str">
        <f t="shared" ref="H1603:H1666" si="25">IF(I1603=0,"",I1603)</f>
        <v/>
      </c>
      <c r="I1603" s="310">
        <f>INDEX('5. Registrere Transaksjoner'!$H$8:$H$1006,MATCH('Underlag HB'!A1603,'5. Registrere Transaksjoner'!$B$8:$B$1006,0))</f>
        <v>0</v>
      </c>
      <c r="J1603" s="72"/>
      <c r="K1603" s="72"/>
    </row>
    <row r="1604" spans="1:11" x14ac:dyDescent="0.25">
      <c r="A1604" s="116">
        <f>'5. Registrere Transaksjoner'!B611</f>
        <v>604</v>
      </c>
      <c r="B1604" s="72">
        <f>INDEX('5. Registrere Transaksjoner'!$K$8:$K$1006,MATCH('Underlag HB'!A1604,'5. Registrere Transaksjoner'!$B$8:$B$1006))</f>
        <v>0</v>
      </c>
      <c r="C1604" s="72">
        <f>INDEX('5. Registrere Transaksjoner'!$R$8:$R$1006,MATCH('Underlag HB'!A1604,'5. Registrere Transaksjoner'!$B$8:$B$1006))</f>
        <v>0</v>
      </c>
      <c r="D1604" s="307">
        <f>INDEX('5. Registrere Transaksjoner'!$D$8:$D$1006,MATCH('Underlag HB'!A1604,'5. Registrere Transaksjoner'!$B$8:$B$1006))</f>
        <v>0</v>
      </c>
      <c r="E1604" s="72" t="str">
        <f>IFERROR(INDEX(Kontoplan!$E$6:$E$1048576,MATCH(B1604,Kontoplan!$D$6:$D$125,0)),"")</f>
        <v/>
      </c>
      <c r="F1604" s="308">
        <f>INDEX('5. Registrere Transaksjoner'!$E$8:$E$1006,MATCH('Underlag HB'!A1604,'5. Registrere Transaksjoner'!$B$8:$B$1006,0))</f>
        <v>0</v>
      </c>
      <c r="G1604" s="72">
        <f>INDEX('5. Registrere Transaksjoner'!$F$8:$F$1006,MATCH('Underlag HB'!A1604,'5. Registrere Transaksjoner'!$B$8:$B$1006,0))</f>
        <v>0</v>
      </c>
      <c r="H1604" s="309" t="str">
        <f t="shared" si="25"/>
        <v/>
      </c>
      <c r="I1604" s="310">
        <f>INDEX('5. Registrere Transaksjoner'!$H$8:$H$1006,MATCH('Underlag HB'!A1604,'5. Registrere Transaksjoner'!$B$8:$B$1006,0))</f>
        <v>0</v>
      </c>
      <c r="J1604" s="72"/>
      <c r="K1604" s="72"/>
    </row>
    <row r="1605" spans="1:11" x14ac:dyDescent="0.25">
      <c r="A1605" s="116">
        <f>'5. Registrere Transaksjoner'!B612</f>
        <v>605</v>
      </c>
      <c r="B1605" s="72">
        <f>INDEX('5. Registrere Transaksjoner'!$K$8:$K$1006,MATCH('Underlag HB'!A1605,'5. Registrere Transaksjoner'!$B$8:$B$1006))</f>
        <v>0</v>
      </c>
      <c r="C1605" s="72">
        <f>INDEX('5. Registrere Transaksjoner'!$R$8:$R$1006,MATCH('Underlag HB'!A1605,'5. Registrere Transaksjoner'!$B$8:$B$1006))</f>
        <v>0</v>
      </c>
      <c r="D1605" s="307">
        <f>INDEX('5. Registrere Transaksjoner'!$D$8:$D$1006,MATCH('Underlag HB'!A1605,'5. Registrere Transaksjoner'!$B$8:$B$1006))</f>
        <v>0</v>
      </c>
      <c r="E1605" s="72" t="str">
        <f>IFERROR(INDEX(Kontoplan!$E$6:$E$1048576,MATCH(B1605,Kontoplan!$D$6:$D$125,0)),"")</f>
        <v/>
      </c>
      <c r="F1605" s="308">
        <f>INDEX('5. Registrere Transaksjoner'!$E$8:$E$1006,MATCH('Underlag HB'!A1605,'5. Registrere Transaksjoner'!$B$8:$B$1006,0))</f>
        <v>0</v>
      </c>
      <c r="G1605" s="72">
        <f>INDEX('5. Registrere Transaksjoner'!$F$8:$F$1006,MATCH('Underlag HB'!A1605,'5. Registrere Transaksjoner'!$B$8:$B$1006,0))</f>
        <v>0</v>
      </c>
      <c r="H1605" s="309" t="str">
        <f t="shared" si="25"/>
        <v/>
      </c>
      <c r="I1605" s="310">
        <f>INDEX('5. Registrere Transaksjoner'!$H$8:$H$1006,MATCH('Underlag HB'!A1605,'5. Registrere Transaksjoner'!$B$8:$B$1006,0))</f>
        <v>0</v>
      </c>
      <c r="J1605" s="72"/>
      <c r="K1605" s="72"/>
    </row>
    <row r="1606" spans="1:11" x14ac:dyDescent="0.25">
      <c r="A1606" s="116">
        <f>'5. Registrere Transaksjoner'!B613</f>
        <v>606</v>
      </c>
      <c r="B1606" s="72">
        <f>INDEX('5. Registrere Transaksjoner'!$K$8:$K$1006,MATCH('Underlag HB'!A1606,'5. Registrere Transaksjoner'!$B$8:$B$1006))</f>
        <v>0</v>
      </c>
      <c r="C1606" s="72">
        <f>INDEX('5. Registrere Transaksjoner'!$R$8:$R$1006,MATCH('Underlag HB'!A1606,'5. Registrere Transaksjoner'!$B$8:$B$1006))</f>
        <v>0</v>
      </c>
      <c r="D1606" s="307">
        <f>INDEX('5. Registrere Transaksjoner'!$D$8:$D$1006,MATCH('Underlag HB'!A1606,'5. Registrere Transaksjoner'!$B$8:$B$1006))</f>
        <v>0</v>
      </c>
      <c r="E1606" s="72" t="str">
        <f>IFERROR(INDEX(Kontoplan!$E$6:$E$1048576,MATCH(B1606,Kontoplan!$D$6:$D$125,0)),"")</f>
        <v/>
      </c>
      <c r="F1606" s="308">
        <f>INDEX('5. Registrere Transaksjoner'!$E$8:$E$1006,MATCH('Underlag HB'!A1606,'5. Registrere Transaksjoner'!$B$8:$B$1006,0))</f>
        <v>0</v>
      </c>
      <c r="G1606" s="72">
        <f>INDEX('5. Registrere Transaksjoner'!$F$8:$F$1006,MATCH('Underlag HB'!A1606,'5. Registrere Transaksjoner'!$B$8:$B$1006,0))</f>
        <v>0</v>
      </c>
      <c r="H1606" s="309" t="str">
        <f t="shared" si="25"/>
        <v/>
      </c>
      <c r="I1606" s="310">
        <f>INDEX('5. Registrere Transaksjoner'!$H$8:$H$1006,MATCH('Underlag HB'!A1606,'5. Registrere Transaksjoner'!$B$8:$B$1006,0))</f>
        <v>0</v>
      </c>
      <c r="J1606" s="72"/>
      <c r="K1606" s="72"/>
    </row>
    <row r="1607" spans="1:11" x14ac:dyDescent="0.25">
      <c r="A1607" s="116">
        <f>'5. Registrere Transaksjoner'!B614</f>
        <v>607</v>
      </c>
      <c r="B1607" s="72">
        <f>INDEX('5. Registrere Transaksjoner'!$K$8:$K$1006,MATCH('Underlag HB'!A1607,'5. Registrere Transaksjoner'!$B$8:$B$1006))</f>
        <v>0</v>
      </c>
      <c r="C1607" s="72">
        <f>INDEX('5. Registrere Transaksjoner'!$R$8:$R$1006,MATCH('Underlag HB'!A1607,'5. Registrere Transaksjoner'!$B$8:$B$1006))</f>
        <v>0</v>
      </c>
      <c r="D1607" s="307">
        <f>INDEX('5. Registrere Transaksjoner'!$D$8:$D$1006,MATCH('Underlag HB'!A1607,'5. Registrere Transaksjoner'!$B$8:$B$1006))</f>
        <v>0</v>
      </c>
      <c r="E1607" s="72" t="str">
        <f>IFERROR(INDEX(Kontoplan!$E$6:$E$1048576,MATCH(B1607,Kontoplan!$D$6:$D$125,0)),"")</f>
        <v/>
      </c>
      <c r="F1607" s="308">
        <f>INDEX('5. Registrere Transaksjoner'!$E$8:$E$1006,MATCH('Underlag HB'!A1607,'5. Registrere Transaksjoner'!$B$8:$B$1006,0))</f>
        <v>0</v>
      </c>
      <c r="G1607" s="72">
        <f>INDEX('5. Registrere Transaksjoner'!$F$8:$F$1006,MATCH('Underlag HB'!A1607,'5. Registrere Transaksjoner'!$B$8:$B$1006,0))</f>
        <v>0</v>
      </c>
      <c r="H1607" s="309" t="str">
        <f t="shared" si="25"/>
        <v/>
      </c>
      <c r="I1607" s="310">
        <f>INDEX('5. Registrere Transaksjoner'!$H$8:$H$1006,MATCH('Underlag HB'!A1607,'5. Registrere Transaksjoner'!$B$8:$B$1006,0))</f>
        <v>0</v>
      </c>
      <c r="J1607" s="72"/>
      <c r="K1607" s="72"/>
    </row>
    <row r="1608" spans="1:11" x14ac:dyDescent="0.25">
      <c r="A1608" s="116">
        <f>'5. Registrere Transaksjoner'!B615</f>
        <v>608</v>
      </c>
      <c r="B1608" s="72">
        <f>INDEX('5. Registrere Transaksjoner'!$K$8:$K$1006,MATCH('Underlag HB'!A1608,'5. Registrere Transaksjoner'!$B$8:$B$1006))</f>
        <v>0</v>
      </c>
      <c r="C1608" s="72">
        <f>INDEX('5. Registrere Transaksjoner'!$R$8:$R$1006,MATCH('Underlag HB'!A1608,'5. Registrere Transaksjoner'!$B$8:$B$1006))</f>
        <v>0</v>
      </c>
      <c r="D1608" s="307">
        <f>INDEX('5. Registrere Transaksjoner'!$D$8:$D$1006,MATCH('Underlag HB'!A1608,'5. Registrere Transaksjoner'!$B$8:$B$1006))</f>
        <v>0</v>
      </c>
      <c r="E1608" s="72" t="str">
        <f>IFERROR(INDEX(Kontoplan!$E$6:$E$1048576,MATCH(B1608,Kontoplan!$D$6:$D$125,0)),"")</f>
        <v/>
      </c>
      <c r="F1608" s="308">
        <f>INDEX('5. Registrere Transaksjoner'!$E$8:$E$1006,MATCH('Underlag HB'!A1608,'5. Registrere Transaksjoner'!$B$8:$B$1006,0))</f>
        <v>0</v>
      </c>
      <c r="G1608" s="72">
        <f>INDEX('5. Registrere Transaksjoner'!$F$8:$F$1006,MATCH('Underlag HB'!A1608,'5. Registrere Transaksjoner'!$B$8:$B$1006,0))</f>
        <v>0</v>
      </c>
      <c r="H1608" s="309" t="str">
        <f t="shared" si="25"/>
        <v/>
      </c>
      <c r="I1608" s="310">
        <f>INDEX('5. Registrere Transaksjoner'!$H$8:$H$1006,MATCH('Underlag HB'!A1608,'5. Registrere Transaksjoner'!$B$8:$B$1006,0))</f>
        <v>0</v>
      </c>
      <c r="J1608" s="72"/>
      <c r="K1608" s="72"/>
    </row>
    <row r="1609" spans="1:11" x14ac:dyDescent="0.25">
      <c r="A1609" s="116">
        <f>'5. Registrere Transaksjoner'!B616</f>
        <v>609</v>
      </c>
      <c r="B1609" s="72">
        <f>INDEX('5. Registrere Transaksjoner'!$K$8:$K$1006,MATCH('Underlag HB'!A1609,'5. Registrere Transaksjoner'!$B$8:$B$1006))</f>
        <v>0</v>
      </c>
      <c r="C1609" s="72">
        <f>INDEX('5. Registrere Transaksjoner'!$R$8:$R$1006,MATCH('Underlag HB'!A1609,'5. Registrere Transaksjoner'!$B$8:$B$1006))</f>
        <v>0</v>
      </c>
      <c r="D1609" s="307">
        <f>INDEX('5. Registrere Transaksjoner'!$D$8:$D$1006,MATCH('Underlag HB'!A1609,'5. Registrere Transaksjoner'!$B$8:$B$1006))</f>
        <v>0</v>
      </c>
      <c r="E1609" s="72" t="str">
        <f>IFERROR(INDEX(Kontoplan!$E$6:$E$1048576,MATCH(B1609,Kontoplan!$D$6:$D$125,0)),"")</f>
        <v/>
      </c>
      <c r="F1609" s="308">
        <f>INDEX('5. Registrere Transaksjoner'!$E$8:$E$1006,MATCH('Underlag HB'!A1609,'5. Registrere Transaksjoner'!$B$8:$B$1006,0))</f>
        <v>0</v>
      </c>
      <c r="G1609" s="72">
        <f>INDEX('5. Registrere Transaksjoner'!$F$8:$F$1006,MATCH('Underlag HB'!A1609,'5. Registrere Transaksjoner'!$B$8:$B$1006,0))</f>
        <v>0</v>
      </c>
      <c r="H1609" s="309" t="str">
        <f t="shared" si="25"/>
        <v/>
      </c>
      <c r="I1609" s="310">
        <f>INDEX('5. Registrere Transaksjoner'!$H$8:$H$1006,MATCH('Underlag HB'!A1609,'5. Registrere Transaksjoner'!$B$8:$B$1006,0))</f>
        <v>0</v>
      </c>
      <c r="J1609" s="72"/>
      <c r="K1609" s="72"/>
    </row>
    <row r="1610" spans="1:11" x14ac:dyDescent="0.25">
      <c r="A1610" s="116">
        <f>'5. Registrere Transaksjoner'!B617</f>
        <v>610</v>
      </c>
      <c r="B1610" s="72">
        <f>INDEX('5. Registrere Transaksjoner'!$K$8:$K$1006,MATCH('Underlag HB'!A1610,'5. Registrere Transaksjoner'!$B$8:$B$1006))</f>
        <v>0</v>
      </c>
      <c r="C1610" s="72">
        <f>INDEX('5. Registrere Transaksjoner'!$R$8:$R$1006,MATCH('Underlag HB'!A1610,'5. Registrere Transaksjoner'!$B$8:$B$1006))</f>
        <v>0</v>
      </c>
      <c r="D1610" s="307">
        <f>INDEX('5. Registrere Transaksjoner'!$D$8:$D$1006,MATCH('Underlag HB'!A1610,'5. Registrere Transaksjoner'!$B$8:$B$1006))</f>
        <v>0</v>
      </c>
      <c r="E1610" s="72" t="str">
        <f>IFERROR(INDEX(Kontoplan!$E$6:$E$1048576,MATCH(B1610,Kontoplan!$D$6:$D$125,0)),"")</f>
        <v/>
      </c>
      <c r="F1610" s="308">
        <f>INDEX('5. Registrere Transaksjoner'!$E$8:$E$1006,MATCH('Underlag HB'!A1610,'5. Registrere Transaksjoner'!$B$8:$B$1006,0))</f>
        <v>0</v>
      </c>
      <c r="G1610" s="72">
        <f>INDEX('5. Registrere Transaksjoner'!$F$8:$F$1006,MATCH('Underlag HB'!A1610,'5. Registrere Transaksjoner'!$B$8:$B$1006,0))</f>
        <v>0</v>
      </c>
      <c r="H1610" s="309" t="str">
        <f t="shared" si="25"/>
        <v/>
      </c>
      <c r="I1610" s="310">
        <f>INDEX('5. Registrere Transaksjoner'!$H$8:$H$1006,MATCH('Underlag HB'!A1610,'5. Registrere Transaksjoner'!$B$8:$B$1006,0))</f>
        <v>0</v>
      </c>
      <c r="J1610" s="72"/>
      <c r="K1610" s="72"/>
    </row>
    <row r="1611" spans="1:11" x14ac:dyDescent="0.25">
      <c r="A1611" s="116">
        <f>'5. Registrere Transaksjoner'!B618</f>
        <v>611</v>
      </c>
      <c r="B1611" s="72">
        <f>INDEX('5. Registrere Transaksjoner'!$K$8:$K$1006,MATCH('Underlag HB'!A1611,'5. Registrere Transaksjoner'!$B$8:$B$1006))</f>
        <v>0</v>
      </c>
      <c r="C1611" s="72">
        <f>INDEX('5. Registrere Transaksjoner'!$R$8:$R$1006,MATCH('Underlag HB'!A1611,'5. Registrere Transaksjoner'!$B$8:$B$1006))</f>
        <v>0</v>
      </c>
      <c r="D1611" s="307">
        <f>INDEX('5. Registrere Transaksjoner'!$D$8:$D$1006,MATCH('Underlag HB'!A1611,'5. Registrere Transaksjoner'!$B$8:$B$1006))</f>
        <v>0</v>
      </c>
      <c r="E1611" s="72" t="str">
        <f>IFERROR(INDEX(Kontoplan!$E$6:$E$1048576,MATCH(B1611,Kontoplan!$D$6:$D$125,0)),"")</f>
        <v/>
      </c>
      <c r="F1611" s="308">
        <f>INDEX('5. Registrere Transaksjoner'!$E$8:$E$1006,MATCH('Underlag HB'!A1611,'5. Registrere Transaksjoner'!$B$8:$B$1006,0))</f>
        <v>0</v>
      </c>
      <c r="G1611" s="72">
        <f>INDEX('5. Registrere Transaksjoner'!$F$8:$F$1006,MATCH('Underlag HB'!A1611,'5. Registrere Transaksjoner'!$B$8:$B$1006,0))</f>
        <v>0</v>
      </c>
      <c r="H1611" s="309" t="str">
        <f t="shared" si="25"/>
        <v/>
      </c>
      <c r="I1611" s="310">
        <f>INDEX('5. Registrere Transaksjoner'!$H$8:$H$1006,MATCH('Underlag HB'!A1611,'5. Registrere Transaksjoner'!$B$8:$B$1006,0))</f>
        <v>0</v>
      </c>
      <c r="J1611" s="72"/>
      <c r="K1611" s="72"/>
    </row>
    <row r="1612" spans="1:11" x14ac:dyDescent="0.25">
      <c r="A1612" s="116">
        <f>'5. Registrere Transaksjoner'!B619</f>
        <v>612</v>
      </c>
      <c r="B1612" s="72">
        <f>INDEX('5. Registrere Transaksjoner'!$K$8:$K$1006,MATCH('Underlag HB'!A1612,'5. Registrere Transaksjoner'!$B$8:$B$1006))</f>
        <v>0</v>
      </c>
      <c r="C1612" s="72">
        <f>INDEX('5. Registrere Transaksjoner'!$R$8:$R$1006,MATCH('Underlag HB'!A1612,'5. Registrere Transaksjoner'!$B$8:$B$1006))</f>
        <v>0</v>
      </c>
      <c r="D1612" s="307">
        <f>INDEX('5. Registrere Transaksjoner'!$D$8:$D$1006,MATCH('Underlag HB'!A1612,'5. Registrere Transaksjoner'!$B$8:$B$1006))</f>
        <v>0</v>
      </c>
      <c r="E1612" s="72" t="str">
        <f>IFERROR(INDEX(Kontoplan!$E$6:$E$1048576,MATCH(B1612,Kontoplan!$D$6:$D$125,0)),"")</f>
        <v/>
      </c>
      <c r="F1612" s="308">
        <f>INDEX('5. Registrere Transaksjoner'!$E$8:$E$1006,MATCH('Underlag HB'!A1612,'5. Registrere Transaksjoner'!$B$8:$B$1006,0))</f>
        <v>0</v>
      </c>
      <c r="G1612" s="72">
        <f>INDEX('5. Registrere Transaksjoner'!$F$8:$F$1006,MATCH('Underlag HB'!A1612,'5. Registrere Transaksjoner'!$B$8:$B$1006,0))</f>
        <v>0</v>
      </c>
      <c r="H1612" s="309" t="str">
        <f t="shared" si="25"/>
        <v/>
      </c>
      <c r="I1612" s="310">
        <f>INDEX('5. Registrere Transaksjoner'!$H$8:$H$1006,MATCH('Underlag HB'!A1612,'5. Registrere Transaksjoner'!$B$8:$B$1006,0))</f>
        <v>0</v>
      </c>
      <c r="J1612" s="72"/>
      <c r="K1612" s="72"/>
    </row>
    <row r="1613" spans="1:11" x14ac:dyDescent="0.25">
      <c r="A1613" s="116">
        <f>'5. Registrere Transaksjoner'!B620</f>
        <v>613</v>
      </c>
      <c r="B1613" s="72">
        <f>INDEX('5. Registrere Transaksjoner'!$K$8:$K$1006,MATCH('Underlag HB'!A1613,'5. Registrere Transaksjoner'!$B$8:$B$1006))</f>
        <v>0</v>
      </c>
      <c r="C1613" s="72">
        <f>INDEX('5. Registrere Transaksjoner'!$R$8:$R$1006,MATCH('Underlag HB'!A1613,'5. Registrere Transaksjoner'!$B$8:$B$1006))</f>
        <v>0</v>
      </c>
      <c r="D1613" s="307">
        <f>INDEX('5. Registrere Transaksjoner'!$D$8:$D$1006,MATCH('Underlag HB'!A1613,'5. Registrere Transaksjoner'!$B$8:$B$1006))</f>
        <v>0</v>
      </c>
      <c r="E1613" s="72" t="str">
        <f>IFERROR(INDEX(Kontoplan!$E$6:$E$1048576,MATCH(B1613,Kontoplan!$D$6:$D$125,0)),"")</f>
        <v/>
      </c>
      <c r="F1613" s="308">
        <f>INDEX('5. Registrere Transaksjoner'!$E$8:$E$1006,MATCH('Underlag HB'!A1613,'5. Registrere Transaksjoner'!$B$8:$B$1006,0))</f>
        <v>0</v>
      </c>
      <c r="G1613" s="72">
        <f>INDEX('5. Registrere Transaksjoner'!$F$8:$F$1006,MATCH('Underlag HB'!A1613,'5. Registrere Transaksjoner'!$B$8:$B$1006,0))</f>
        <v>0</v>
      </c>
      <c r="H1613" s="309" t="str">
        <f t="shared" si="25"/>
        <v/>
      </c>
      <c r="I1613" s="310">
        <f>INDEX('5. Registrere Transaksjoner'!$H$8:$H$1006,MATCH('Underlag HB'!A1613,'5. Registrere Transaksjoner'!$B$8:$B$1006,0))</f>
        <v>0</v>
      </c>
      <c r="J1613" s="72"/>
      <c r="K1613" s="72"/>
    </row>
    <row r="1614" spans="1:11" x14ac:dyDescent="0.25">
      <c r="A1614" s="116">
        <f>'5. Registrere Transaksjoner'!B621</f>
        <v>614</v>
      </c>
      <c r="B1614" s="72">
        <f>INDEX('5. Registrere Transaksjoner'!$K$8:$K$1006,MATCH('Underlag HB'!A1614,'5. Registrere Transaksjoner'!$B$8:$B$1006))</f>
        <v>0</v>
      </c>
      <c r="C1614" s="72">
        <f>INDEX('5. Registrere Transaksjoner'!$R$8:$R$1006,MATCH('Underlag HB'!A1614,'5. Registrere Transaksjoner'!$B$8:$B$1006))</f>
        <v>0</v>
      </c>
      <c r="D1614" s="307">
        <f>INDEX('5. Registrere Transaksjoner'!$D$8:$D$1006,MATCH('Underlag HB'!A1614,'5. Registrere Transaksjoner'!$B$8:$B$1006))</f>
        <v>0</v>
      </c>
      <c r="E1614" s="72" t="str">
        <f>IFERROR(INDEX(Kontoplan!$E$6:$E$1048576,MATCH(B1614,Kontoplan!$D$6:$D$125,0)),"")</f>
        <v/>
      </c>
      <c r="F1614" s="308">
        <f>INDEX('5. Registrere Transaksjoner'!$E$8:$E$1006,MATCH('Underlag HB'!A1614,'5. Registrere Transaksjoner'!$B$8:$B$1006,0))</f>
        <v>0</v>
      </c>
      <c r="G1614" s="72">
        <f>INDEX('5. Registrere Transaksjoner'!$F$8:$F$1006,MATCH('Underlag HB'!A1614,'5. Registrere Transaksjoner'!$B$8:$B$1006,0))</f>
        <v>0</v>
      </c>
      <c r="H1614" s="309" t="str">
        <f t="shared" si="25"/>
        <v/>
      </c>
      <c r="I1614" s="310">
        <f>INDEX('5. Registrere Transaksjoner'!$H$8:$H$1006,MATCH('Underlag HB'!A1614,'5. Registrere Transaksjoner'!$B$8:$B$1006,0))</f>
        <v>0</v>
      </c>
      <c r="J1614" s="72"/>
      <c r="K1614" s="72"/>
    </row>
    <row r="1615" spans="1:11" x14ac:dyDescent="0.25">
      <c r="A1615" s="116">
        <f>'5. Registrere Transaksjoner'!B622</f>
        <v>615</v>
      </c>
      <c r="B1615" s="72">
        <f>INDEX('5. Registrere Transaksjoner'!$K$8:$K$1006,MATCH('Underlag HB'!A1615,'5. Registrere Transaksjoner'!$B$8:$B$1006))</f>
        <v>0</v>
      </c>
      <c r="C1615" s="72">
        <f>INDEX('5. Registrere Transaksjoner'!$R$8:$R$1006,MATCH('Underlag HB'!A1615,'5. Registrere Transaksjoner'!$B$8:$B$1006))</f>
        <v>0</v>
      </c>
      <c r="D1615" s="307">
        <f>INDEX('5. Registrere Transaksjoner'!$D$8:$D$1006,MATCH('Underlag HB'!A1615,'5. Registrere Transaksjoner'!$B$8:$B$1006))</f>
        <v>0</v>
      </c>
      <c r="E1615" s="72" t="str">
        <f>IFERROR(INDEX(Kontoplan!$E$6:$E$1048576,MATCH(B1615,Kontoplan!$D$6:$D$125,0)),"")</f>
        <v/>
      </c>
      <c r="F1615" s="308">
        <f>INDEX('5. Registrere Transaksjoner'!$E$8:$E$1006,MATCH('Underlag HB'!A1615,'5. Registrere Transaksjoner'!$B$8:$B$1006,0))</f>
        <v>0</v>
      </c>
      <c r="G1615" s="72">
        <f>INDEX('5. Registrere Transaksjoner'!$F$8:$F$1006,MATCH('Underlag HB'!A1615,'5. Registrere Transaksjoner'!$B$8:$B$1006,0))</f>
        <v>0</v>
      </c>
      <c r="H1615" s="309" t="str">
        <f t="shared" si="25"/>
        <v/>
      </c>
      <c r="I1615" s="310">
        <f>INDEX('5. Registrere Transaksjoner'!$H$8:$H$1006,MATCH('Underlag HB'!A1615,'5. Registrere Transaksjoner'!$B$8:$B$1006,0))</f>
        <v>0</v>
      </c>
      <c r="J1615" s="72"/>
      <c r="K1615" s="72"/>
    </row>
    <row r="1616" spans="1:11" x14ac:dyDescent="0.25">
      <c r="A1616" s="116">
        <f>'5. Registrere Transaksjoner'!B623</f>
        <v>616</v>
      </c>
      <c r="B1616" s="72">
        <f>INDEX('5. Registrere Transaksjoner'!$K$8:$K$1006,MATCH('Underlag HB'!A1616,'5. Registrere Transaksjoner'!$B$8:$B$1006))</f>
        <v>0</v>
      </c>
      <c r="C1616" s="72">
        <f>INDEX('5. Registrere Transaksjoner'!$R$8:$R$1006,MATCH('Underlag HB'!A1616,'5. Registrere Transaksjoner'!$B$8:$B$1006))</f>
        <v>0</v>
      </c>
      <c r="D1616" s="307">
        <f>INDEX('5. Registrere Transaksjoner'!$D$8:$D$1006,MATCH('Underlag HB'!A1616,'5. Registrere Transaksjoner'!$B$8:$B$1006))</f>
        <v>0</v>
      </c>
      <c r="E1616" s="72" t="str">
        <f>IFERROR(INDEX(Kontoplan!$E$6:$E$1048576,MATCH(B1616,Kontoplan!$D$6:$D$125,0)),"")</f>
        <v/>
      </c>
      <c r="F1616" s="308">
        <f>INDEX('5. Registrere Transaksjoner'!$E$8:$E$1006,MATCH('Underlag HB'!A1616,'5. Registrere Transaksjoner'!$B$8:$B$1006,0))</f>
        <v>0</v>
      </c>
      <c r="G1616" s="72">
        <f>INDEX('5. Registrere Transaksjoner'!$F$8:$F$1006,MATCH('Underlag HB'!A1616,'5. Registrere Transaksjoner'!$B$8:$B$1006,0))</f>
        <v>0</v>
      </c>
      <c r="H1616" s="309" t="str">
        <f t="shared" si="25"/>
        <v/>
      </c>
      <c r="I1616" s="310">
        <f>INDEX('5. Registrere Transaksjoner'!$H$8:$H$1006,MATCH('Underlag HB'!A1616,'5. Registrere Transaksjoner'!$B$8:$B$1006,0))</f>
        <v>0</v>
      </c>
      <c r="J1616" s="72"/>
      <c r="K1616" s="72"/>
    </row>
    <row r="1617" spans="1:11" x14ac:dyDescent="0.25">
      <c r="A1617" s="116">
        <f>'5. Registrere Transaksjoner'!B624</f>
        <v>617</v>
      </c>
      <c r="B1617" s="72">
        <f>INDEX('5. Registrere Transaksjoner'!$K$8:$K$1006,MATCH('Underlag HB'!A1617,'5. Registrere Transaksjoner'!$B$8:$B$1006))</f>
        <v>0</v>
      </c>
      <c r="C1617" s="72">
        <f>INDEX('5. Registrere Transaksjoner'!$R$8:$R$1006,MATCH('Underlag HB'!A1617,'5. Registrere Transaksjoner'!$B$8:$B$1006))</f>
        <v>0</v>
      </c>
      <c r="D1617" s="307">
        <f>INDEX('5. Registrere Transaksjoner'!$D$8:$D$1006,MATCH('Underlag HB'!A1617,'5. Registrere Transaksjoner'!$B$8:$B$1006))</f>
        <v>0</v>
      </c>
      <c r="E1617" s="72" t="str">
        <f>IFERROR(INDEX(Kontoplan!$E$6:$E$1048576,MATCH(B1617,Kontoplan!$D$6:$D$125,0)),"")</f>
        <v/>
      </c>
      <c r="F1617" s="308">
        <f>INDEX('5. Registrere Transaksjoner'!$E$8:$E$1006,MATCH('Underlag HB'!A1617,'5. Registrere Transaksjoner'!$B$8:$B$1006,0))</f>
        <v>0</v>
      </c>
      <c r="G1617" s="72">
        <f>INDEX('5. Registrere Transaksjoner'!$F$8:$F$1006,MATCH('Underlag HB'!A1617,'5. Registrere Transaksjoner'!$B$8:$B$1006,0))</f>
        <v>0</v>
      </c>
      <c r="H1617" s="309" t="str">
        <f t="shared" si="25"/>
        <v/>
      </c>
      <c r="I1617" s="310">
        <f>INDEX('5. Registrere Transaksjoner'!$H$8:$H$1006,MATCH('Underlag HB'!A1617,'5. Registrere Transaksjoner'!$B$8:$B$1006,0))</f>
        <v>0</v>
      </c>
      <c r="J1617" s="72"/>
      <c r="K1617" s="72"/>
    </row>
    <row r="1618" spans="1:11" x14ac:dyDescent="0.25">
      <c r="A1618" s="116">
        <f>'5. Registrere Transaksjoner'!B625</f>
        <v>618</v>
      </c>
      <c r="B1618" s="72">
        <f>INDEX('5. Registrere Transaksjoner'!$K$8:$K$1006,MATCH('Underlag HB'!A1618,'5. Registrere Transaksjoner'!$B$8:$B$1006))</f>
        <v>0</v>
      </c>
      <c r="C1618" s="72">
        <f>INDEX('5. Registrere Transaksjoner'!$R$8:$R$1006,MATCH('Underlag HB'!A1618,'5. Registrere Transaksjoner'!$B$8:$B$1006))</f>
        <v>0</v>
      </c>
      <c r="D1618" s="307">
        <f>INDEX('5. Registrere Transaksjoner'!$D$8:$D$1006,MATCH('Underlag HB'!A1618,'5. Registrere Transaksjoner'!$B$8:$B$1006))</f>
        <v>0</v>
      </c>
      <c r="E1618" s="72" t="str">
        <f>IFERROR(INDEX(Kontoplan!$E$6:$E$1048576,MATCH(B1618,Kontoplan!$D$6:$D$125,0)),"")</f>
        <v/>
      </c>
      <c r="F1618" s="308">
        <f>INDEX('5. Registrere Transaksjoner'!$E$8:$E$1006,MATCH('Underlag HB'!A1618,'5. Registrere Transaksjoner'!$B$8:$B$1006,0))</f>
        <v>0</v>
      </c>
      <c r="G1618" s="72">
        <f>INDEX('5. Registrere Transaksjoner'!$F$8:$F$1006,MATCH('Underlag HB'!A1618,'5. Registrere Transaksjoner'!$B$8:$B$1006,0))</f>
        <v>0</v>
      </c>
      <c r="H1618" s="309" t="str">
        <f t="shared" si="25"/>
        <v/>
      </c>
      <c r="I1618" s="310">
        <f>INDEX('5. Registrere Transaksjoner'!$H$8:$H$1006,MATCH('Underlag HB'!A1618,'5. Registrere Transaksjoner'!$B$8:$B$1006,0))</f>
        <v>0</v>
      </c>
      <c r="J1618" s="72"/>
      <c r="K1618" s="72"/>
    </row>
    <row r="1619" spans="1:11" x14ac:dyDescent="0.25">
      <c r="A1619" s="116">
        <f>'5. Registrere Transaksjoner'!B626</f>
        <v>619</v>
      </c>
      <c r="B1619" s="72">
        <f>INDEX('5. Registrere Transaksjoner'!$K$8:$K$1006,MATCH('Underlag HB'!A1619,'5. Registrere Transaksjoner'!$B$8:$B$1006))</f>
        <v>0</v>
      </c>
      <c r="C1619" s="72">
        <f>INDEX('5. Registrere Transaksjoner'!$R$8:$R$1006,MATCH('Underlag HB'!A1619,'5. Registrere Transaksjoner'!$B$8:$B$1006))</f>
        <v>0</v>
      </c>
      <c r="D1619" s="307">
        <f>INDEX('5. Registrere Transaksjoner'!$D$8:$D$1006,MATCH('Underlag HB'!A1619,'5. Registrere Transaksjoner'!$B$8:$B$1006))</f>
        <v>0</v>
      </c>
      <c r="E1619" s="72" t="str">
        <f>IFERROR(INDEX(Kontoplan!$E$6:$E$1048576,MATCH(B1619,Kontoplan!$D$6:$D$125,0)),"")</f>
        <v/>
      </c>
      <c r="F1619" s="308">
        <f>INDEX('5. Registrere Transaksjoner'!$E$8:$E$1006,MATCH('Underlag HB'!A1619,'5. Registrere Transaksjoner'!$B$8:$B$1006,0))</f>
        <v>0</v>
      </c>
      <c r="G1619" s="72">
        <f>INDEX('5. Registrere Transaksjoner'!$F$8:$F$1006,MATCH('Underlag HB'!A1619,'5. Registrere Transaksjoner'!$B$8:$B$1006,0))</f>
        <v>0</v>
      </c>
      <c r="H1619" s="309" t="str">
        <f t="shared" si="25"/>
        <v/>
      </c>
      <c r="I1619" s="310">
        <f>INDEX('5. Registrere Transaksjoner'!$H$8:$H$1006,MATCH('Underlag HB'!A1619,'5. Registrere Transaksjoner'!$B$8:$B$1006,0))</f>
        <v>0</v>
      </c>
      <c r="J1619" s="72"/>
      <c r="K1619" s="72"/>
    </row>
    <row r="1620" spans="1:11" x14ac:dyDescent="0.25">
      <c r="A1620" s="116">
        <f>'5. Registrere Transaksjoner'!B627</f>
        <v>620</v>
      </c>
      <c r="B1620" s="72">
        <f>INDEX('5. Registrere Transaksjoner'!$K$8:$K$1006,MATCH('Underlag HB'!A1620,'5. Registrere Transaksjoner'!$B$8:$B$1006))</f>
        <v>0</v>
      </c>
      <c r="C1620" s="72">
        <f>INDEX('5. Registrere Transaksjoner'!$R$8:$R$1006,MATCH('Underlag HB'!A1620,'5. Registrere Transaksjoner'!$B$8:$B$1006))</f>
        <v>0</v>
      </c>
      <c r="D1620" s="307">
        <f>INDEX('5. Registrere Transaksjoner'!$D$8:$D$1006,MATCH('Underlag HB'!A1620,'5. Registrere Transaksjoner'!$B$8:$B$1006))</f>
        <v>0</v>
      </c>
      <c r="E1620" s="72" t="str">
        <f>IFERROR(INDEX(Kontoplan!$E$6:$E$1048576,MATCH(B1620,Kontoplan!$D$6:$D$125,0)),"")</f>
        <v/>
      </c>
      <c r="F1620" s="308">
        <f>INDEX('5. Registrere Transaksjoner'!$E$8:$E$1006,MATCH('Underlag HB'!A1620,'5. Registrere Transaksjoner'!$B$8:$B$1006,0))</f>
        <v>0</v>
      </c>
      <c r="G1620" s="72">
        <f>INDEX('5. Registrere Transaksjoner'!$F$8:$F$1006,MATCH('Underlag HB'!A1620,'5. Registrere Transaksjoner'!$B$8:$B$1006,0))</f>
        <v>0</v>
      </c>
      <c r="H1620" s="309" t="str">
        <f t="shared" si="25"/>
        <v/>
      </c>
      <c r="I1620" s="310">
        <f>INDEX('5. Registrere Transaksjoner'!$H$8:$H$1006,MATCH('Underlag HB'!A1620,'5. Registrere Transaksjoner'!$B$8:$B$1006,0))</f>
        <v>0</v>
      </c>
      <c r="J1620" s="72"/>
      <c r="K1620" s="72"/>
    </row>
    <row r="1621" spans="1:11" x14ac:dyDescent="0.25">
      <c r="A1621" s="116">
        <f>'5. Registrere Transaksjoner'!B628</f>
        <v>621</v>
      </c>
      <c r="B1621" s="72">
        <f>INDEX('5. Registrere Transaksjoner'!$K$8:$K$1006,MATCH('Underlag HB'!A1621,'5. Registrere Transaksjoner'!$B$8:$B$1006))</f>
        <v>0</v>
      </c>
      <c r="C1621" s="72">
        <f>INDEX('5. Registrere Transaksjoner'!$R$8:$R$1006,MATCH('Underlag HB'!A1621,'5. Registrere Transaksjoner'!$B$8:$B$1006))</f>
        <v>0</v>
      </c>
      <c r="D1621" s="307">
        <f>INDEX('5. Registrere Transaksjoner'!$D$8:$D$1006,MATCH('Underlag HB'!A1621,'5. Registrere Transaksjoner'!$B$8:$B$1006))</f>
        <v>0</v>
      </c>
      <c r="E1621" s="72" t="str">
        <f>IFERROR(INDEX(Kontoplan!$E$6:$E$1048576,MATCH(B1621,Kontoplan!$D$6:$D$125,0)),"")</f>
        <v/>
      </c>
      <c r="F1621" s="308">
        <f>INDEX('5. Registrere Transaksjoner'!$E$8:$E$1006,MATCH('Underlag HB'!A1621,'5. Registrere Transaksjoner'!$B$8:$B$1006,0))</f>
        <v>0</v>
      </c>
      <c r="G1621" s="72">
        <f>INDEX('5. Registrere Transaksjoner'!$F$8:$F$1006,MATCH('Underlag HB'!A1621,'5. Registrere Transaksjoner'!$B$8:$B$1006,0))</f>
        <v>0</v>
      </c>
      <c r="H1621" s="309" t="str">
        <f t="shared" si="25"/>
        <v/>
      </c>
      <c r="I1621" s="310">
        <f>INDEX('5. Registrere Transaksjoner'!$H$8:$H$1006,MATCH('Underlag HB'!A1621,'5. Registrere Transaksjoner'!$B$8:$B$1006,0))</f>
        <v>0</v>
      </c>
      <c r="J1621" s="72"/>
      <c r="K1621" s="72"/>
    </row>
    <row r="1622" spans="1:11" x14ac:dyDescent="0.25">
      <c r="A1622" s="116">
        <f>'5. Registrere Transaksjoner'!B629</f>
        <v>622</v>
      </c>
      <c r="B1622" s="72">
        <f>INDEX('5. Registrere Transaksjoner'!$K$8:$K$1006,MATCH('Underlag HB'!A1622,'5. Registrere Transaksjoner'!$B$8:$B$1006))</f>
        <v>0</v>
      </c>
      <c r="C1622" s="72">
        <f>INDEX('5. Registrere Transaksjoner'!$R$8:$R$1006,MATCH('Underlag HB'!A1622,'5. Registrere Transaksjoner'!$B$8:$B$1006))</f>
        <v>0</v>
      </c>
      <c r="D1622" s="307">
        <f>INDEX('5. Registrere Transaksjoner'!$D$8:$D$1006,MATCH('Underlag HB'!A1622,'5. Registrere Transaksjoner'!$B$8:$B$1006))</f>
        <v>0</v>
      </c>
      <c r="E1622" s="72" t="str">
        <f>IFERROR(INDEX(Kontoplan!$E$6:$E$1048576,MATCH(B1622,Kontoplan!$D$6:$D$125,0)),"")</f>
        <v/>
      </c>
      <c r="F1622" s="308">
        <f>INDEX('5. Registrere Transaksjoner'!$E$8:$E$1006,MATCH('Underlag HB'!A1622,'5. Registrere Transaksjoner'!$B$8:$B$1006,0))</f>
        <v>0</v>
      </c>
      <c r="G1622" s="72">
        <f>INDEX('5. Registrere Transaksjoner'!$F$8:$F$1006,MATCH('Underlag HB'!A1622,'5. Registrere Transaksjoner'!$B$8:$B$1006,0))</f>
        <v>0</v>
      </c>
      <c r="H1622" s="309" t="str">
        <f t="shared" si="25"/>
        <v/>
      </c>
      <c r="I1622" s="310">
        <f>INDEX('5. Registrere Transaksjoner'!$H$8:$H$1006,MATCH('Underlag HB'!A1622,'5. Registrere Transaksjoner'!$B$8:$B$1006,0))</f>
        <v>0</v>
      </c>
      <c r="J1622" s="72"/>
      <c r="K1622" s="72"/>
    </row>
    <row r="1623" spans="1:11" x14ac:dyDescent="0.25">
      <c r="A1623" s="116">
        <f>'5. Registrere Transaksjoner'!B630</f>
        <v>623</v>
      </c>
      <c r="B1623" s="72">
        <f>INDEX('5. Registrere Transaksjoner'!$K$8:$K$1006,MATCH('Underlag HB'!A1623,'5. Registrere Transaksjoner'!$B$8:$B$1006))</f>
        <v>0</v>
      </c>
      <c r="C1623" s="72">
        <f>INDEX('5. Registrere Transaksjoner'!$R$8:$R$1006,MATCH('Underlag HB'!A1623,'5. Registrere Transaksjoner'!$B$8:$B$1006))</f>
        <v>0</v>
      </c>
      <c r="D1623" s="307">
        <f>INDEX('5. Registrere Transaksjoner'!$D$8:$D$1006,MATCH('Underlag HB'!A1623,'5. Registrere Transaksjoner'!$B$8:$B$1006))</f>
        <v>0</v>
      </c>
      <c r="E1623" s="72" t="str">
        <f>IFERROR(INDEX(Kontoplan!$E$6:$E$1048576,MATCH(B1623,Kontoplan!$D$6:$D$125,0)),"")</f>
        <v/>
      </c>
      <c r="F1623" s="308">
        <f>INDEX('5. Registrere Transaksjoner'!$E$8:$E$1006,MATCH('Underlag HB'!A1623,'5. Registrere Transaksjoner'!$B$8:$B$1006,0))</f>
        <v>0</v>
      </c>
      <c r="G1623" s="72">
        <f>INDEX('5. Registrere Transaksjoner'!$F$8:$F$1006,MATCH('Underlag HB'!A1623,'5. Registrere Transaksjoner'!$B$8:$B$1006,0))</f>
        <v>0</v>
      </c>
      <c r="H1623" s="309" t="str">
        <f t="shared" si="25"/>
        <v/>
      </c>
      <c r="I1623" s="310">
        <f>INDEX('5. Registrere Transaksjoner'!$H$8:$H$1006,MATCH('Underlag HB'!A1623,'5. Registrere Transaksjoner'!$B$8:$B$1006,0))</f>
        <v>0</v>
      </c>
      <c r="J1623" s="72"/>
      <c r="K1623" s="72"/>
    </row>
    <row r="1624" spans="1:11" x14ac:dyDescent="0.25">
      <c r="A1624" s="116">
        <f>'5. Registrere Transaksjoner'!B631</f>
        <v>624</v>
      </c>
      <c r="B1624" s="72">
        <f>INDEX('5. Registrere Transaksjoner'!$K$8:$K$1006,MATCH('Underlag HB'!A1624,'5. Registrere Transaksjoner'!$B$8:$B$1006))</f>
        <v>0</v>
      </c>
      <c r="C1624" s="72">
        <f>INDEX('5. Registrere Transaksjoner'!$R$8:$R$1006,MATCH('Underlag HB'!A1624,'5. Registrere Transaksjoner'!$B$8:$B$1006))</f>
        <v>0</v>
      </c>
      <c r="D1624" s="307">
        <f>INDEX('5. Registrere Transaksjoner'!$D$8:$D$1006,MATCH('Underlag HB'!A1624,'5. Registrere Transaksjoner'!$B$8:$B$1006))</f>
        <v>0</v>
      </c>
      <c r="E1624" s="72" t="str">
        <f>IFERROR(INDEX(Kontoplan!$E$6:$E$1048576,MATCH(B1624,Kontoplan!$D$6:$D$125,0)),"")</f>
        <v/>
      </c>
      <c r="F1624" s="308">
        <f>INDEX('5. Registrere Transaksjoner'!$E$8:$E$1006,MATCH('Underlag HB'!A1624,'5. Registrere Transaksjoner'!$B$8:$B$1006,0))</f>
        <v>0</v>
      </c>
      <c r="G1624" s="72">
        <f>INDEX('5. Registrere Transaksjoner'!$F$8:$F$1006,MATCH('Underlag HB'!A1624,'5. Registrere Transaksjoner'!$B$8:$B$1006,0))</f>
        <v>0</v>
      </c>
      <c r="H1624" s="309" t="str">
        <f t="shared" si="25"/>
        <v/>
      </c>
      <c r="I1624" s="310">
        <f>INDEX('5. Registrere Transaksjoner'!$H$8:$H$1006,MATCH('Underlag HB'!A1624,'5. Registrere Transaksjoner'!$B$8:$B$1006,0))</f>
        <v>0</v>
      </c>
      <c r="J1624" s="72"/>
      <c r="K1624" s="72"/>
    </row>
    <row r="1625" spans="1:11" x14ac:dyDescent="0.25">
      <c r="A1625" s="116">
        <f>'5. Registrere Transaksjoner'!B632</f>
        <v>625</v>
      </c>
      <c r="B1625" s="72">
        <f>INDEX('5. Registrere Transaksjoner'!$K$8:$K$1006,MATCH('Underlag HB'!A1625,'5. Registrere Transaksjoner'!$B$8:$B$1006))</f>
        <v>0</v>
      </c>
      <c r="C1625" s="72">
        <f>INDEX('5. Registrere Transaksjoner'!$R$8:$R$1006,MATCH('Underlag HB'!A1625,'5. Registrere Transaksjoner'!$B$8:$B$1006))</f>
        <v>0</v>
      </c>
      <c r="D1625" s="307">
        <f>INDEX('5. Registrere Transaksjoner'!$D$8:$D$1006,MATCH('Underlag HB'!A1625,'5. Registrere Transaksjoner'!$B$8:$B$1006))</f>
        <v>0</v>
      </c>
      <c r="E1625" s="72" t="str">
        <f>IFERROR(INDEX(Kontoplan!$E$6:$E$1048576,MATCH(B1625,Kontoplan!$D$6:$D$125,0)),"")</f>
        <v/>
      </c>
      <c r="F1625" s="308">
        <f>INDEX('5. Registrere Transaksjoner'!$E$8:$E$1006,MATCH('Underlag HB'!A1625,'5. Registrere Transaksjoner'!$B$8:$B$1006,0))</f>
        <v>0</v>
      </c>
      <c r="G1625" s="72">
        <f>INDEX('5. Registrere Transaksjoner'!$F$8:$F$1006,MATCH('Underlag HB'!A1625,'5. Registrere Transaksjoner'!$B$8:$B$1006,0))</f>
        <v>0</v>
      </c>
      <c r="H1625" s="309" t="str">
        <f t="shared" si="25"/>
        <v/>
      </c>
      <c r="I1625" s="310">
        <f>INDEX('5. Registrere Transaksjoner'!$H$8:$H$1006,MATCH('Underlag HB'!A1625,'5. Registrere Transaksjoner'!$B$8:$B$1006,0))</f>
        <v>0</v>
      </c>
      <c r="J1625" s="72"/>
      <c r="K1625" s="72"/>
    </row>
    <row r="1626" spans="1:11" x14ac:dyDescent="0.25">
      <c r="A1626" s="116">
        <f>'5. Registrere Transaksjoner'!B633</f>
        <v>626</v>
      </c>
      <c r="B1626" s="72">
        <f>INDEX('5. Registrere Transaksjoner'!$K$8:$K$1006,MATCH('Underlag HB'!A1626,'5. Registrere Transaksjoner'!$B$8:$B$1006))</f>
        <v>0</v>
      </c>
      <c r="C1626" s="72">
        <f>INDEX('5. Registrere Transaksjoner'!$R$8:$R$1006,MATCH('Underlag HB'!A1626,'5. Registrere Transaksjoner'!$B$8:$B$1006))</f>
        <v>0</v>
      </c>
      <c r="D1626" s="307">
        <f>INDEX('5. Registrere Transaksjoner'!$D$8:$D$1006,MATCH('Underlag HB'!A1626,'5. Registrere Transaksjoner'!$B$8:$B$1006))</f>
        <v>0</v>
      </c>
      <c r="E1626" s="72" t="str">
        <f>IFERROR(INDEX(Kontoplan!$E$6:$E$1048576,MATCH(B1626,Kontoplan!$D$6:$D$125,0)),"")</f>
        <v/>
      </c>
      <c r="F1626" s="308">
        <f>INDEX('5. Registrere Transaksjoner'!$E$8:$E$1006,MATCH('Underlag HB'!A1626,'5. Registrere Transaksjoner'!$B$8:$B$1006,0))</f>
        <v>0</v>
      </c>
      <c r="G1626" s="72">
        <f>INDEX('5. Registrere Transaksjoner'!$F$8:$F$1006,MATCH('Underlag HB'!A1626,'5. Registrere Transaksjoner'!$B$8:$B$1006,0))</f>
        <v>0</v>
      </c>
      <c r="H1626" s="309" t="str">
        <f t="shared" si="25"/>
        <v/>
      </c>
      <c r="I1626" s="310">
        <f>INDEX('5. Registrere Transaksjoner'!$H$8:$H$1006,MATCH('Underlag HB'!A1626,'5. Registrere Transaksjoner'!$B$8:$B$1006,0))</f>
        <v>0</v>
      </c>
      <c r="J1626" s="72"/>
      <c r="K1626" s="72"/>
    </row>
    <row r="1627" spans="1:11" x14ac:dyDescent="0.25">
      <c r="A1627" s="116">
        <f>'5. Registrere Transaksjoner'!B634</f>
        <v>627</v>
      </c>
      <c r="B1627" s="72">
        <f>INDEX('5. Registrere Transaksjoner'!$K$8:$K$1006,MATCH('Underlag HB'!A1627,'5. Registrere Transaksjoner'!$B$8:$B$1006))</f>
        <v>0</v>
      </c>
      <c r="C1627" s="72">
        <f>INDEX('5. Registrere Transaksjoner'!$R$8:$R$1006,MATCH('Underlag HB'!A1627,'5. Registrere Transaksjoner'!$B$8:$B$1006))</f>
        <v>0</v>
      </c>
      <c r="D1627" s="307">
        <f>INDEX('5. Registrere Transaksjoner'!$D$8:$D$1006,MATCH('Underlag HB'!A1627,'5. Registrere Transaksjoner'!$B$8:$B$1006))</f>
        <v>0</v>
      </c>
      <c r="E1627" s="72" t="str">
        <f>IFERROR(INDEX(Kontoplan!$E$6:$E$1048576,MATCH(B1627,Kontoplan!$D$6:$D$125,0)),"")</f>
        <v/>
      </c>
      <c r="F1627" s="308">
        <f>INDEX('5. Registrere Transaksjoner'!$E$8:$E$1006,MATCH('Underlag HB'!A1627,'5. Registrere Transaksjoner'!$B$8:$B$1006,0))</f>
        <v>0</v>
      </c>
      <c r="G1627" s="72">
        <f>INDEX('5. Registrere Transaksjoner'!$F$8:$F$1006,MATCH('Underlag HB'!A1627,'5. Registrere Transaksjoner'!$B$8:$B$1006,0))</f>
        <v>0</v>
      </c>
      <c r="H1627" s="309" t="str">
        <f t="shared" si="25"/>
        <v/>
      </c>
      <c r="I1627" s="310">
        <f>INDEX('5. Registrere Transaksjoner'!$H$8:$H$1006,MATCH('Underlag HB'!A1627,'5. Registrere Transaksjoner'!$B$8:$B$1006,0))</f>
        <v>0</v>
      </c>
      <c r="J1627" s="72"/>
      <c r="K1627" s="72"/>
    </row>
    <row r="1628" spans="1:11" x14ac:dyDescent="0.25">
      <c r="A1628" s="116">
        <f>'5. Registrere Transaksjoner'!B635</f>
        <v>628</v>
      </c>
      <c r="B1628" s="72">
        <f>INDEX('5. Registrere Transaksjoner'!$K$8:$K$1006,MATCH('Underlag HB'!A1628,'5. Registrere Transaksjoner'!$B$8:$B$1006))</f>
        <v>0</v>
      </c>
      <c r="C1628" s="72">
        <f>INDEX('5. Registrere Transaksjoner'!$R$8:$R$1006,MATCH('Underlag HB'!A1628,'5. Registrere Transaksjoner'!$B$8:$B$1006))</f>
        <v>0</v>
      </c>
      <c r="D1628" s="307">
        <f>INDEX('5. Registrere Transaksjoner'!$D$8:$D$1006,MATCH('Underlag HB'!A1628,'5. Registrere Transaksjoner'!$B$8:$B$1006))</f>
        <v>0</v>
      </c>
      <c r="E1628" s="72" t="str">
        <f>IFERROR(INDEX(Kontoplan!$E$6:$E$1048576,MATCH(B1628,Kontoplan!$D$6:$D$125,0)),"")</f>
        <v/>
      </c>
      <c r="F1628" s="308">
        <f>INDEX('5. Registrere Transaksjoner'!$E$8:$E$1006,MATCH('Underlag HB'!A1628,'5. Registrere Transaksjoner'!$B$8:$B$1006,0))</f>
        <v>0</v>
      </c>
      <c r="G1628" s="72">
        <f>INDEX('5. Registrere Transaksjoner'!$F$8:$F$1006,MATCH('Underlag HB'!A1628,'5. Registrere Transaksjoner'!$B$8:$B$1006,0))</f>
        <v>0</v>
      </c>
      <c r="H1628" s="309" t="str">
        <f t="shared" si="25"/>
        <v/>
      </c>
      <c r="I1628" s="310">
        <f>INDEX('5. Registrere Transaksjoner'!$H$8:$H$1006,MATCH('Underlag HB'!A1628,'5. Registrere Transaksjoner'!$B$8:$B$1006,0))</f>
        <v>0</v>
      </c>
      <c r="J1628" s="72"/>
      <c r="K1628" s="72"/>
    </row>
    <row r="1629" spans="1:11" x14ac:dyDescent="0.25">
      <c r="A1629" s="116">
        <f>'5. Registrere Transaksjoner'!B636</f>
        <v>629</v>
      </c>
      <c r="B1629" s="72">
        <f>INDEX('5. Registrere Transaksjoner'!$K$8:$K$1006,MATCH('Underlag HB'!A1629,'5. Registrere Transaksjoner'!$B$8:$B$1006))</f>
        <v>0</v>
      </c>
      <c r="C1629" s="72">
        <f>INDEX('5. Registrere Transaksjoner'!$R$8:$R$1006,MATCH('Underlag HB'!A1629,'5. Registrere Transaksjoner'!$B$8:$B$1006))</f>
        <v>0</v>
      </c>
      <c r="D1629" s="307">
        <f>INDEX('5. Registrere Transaksjoner'!$D$8:$D$1006,MATCH('Underlag HB'!A1629,'5. Registrere Transaksjoner'!$B$8:$B$1006))</f>
        <v>0</v>
      </c>
      <c r="E1629" s="72" t="str">
        <f>IFERROR(INDEX(Kontoplan!$E$6:$E$1048576,MATCH(B1629,Kontoplan!$D$6:$D$125,0)),"")</f>
        <v/>
      </c>
      <c r="F1629" s="308">
        <f>INDEX('5. Registrere Transaksjoner'!$E$8:$E$1006,MATCH('Underlag HB'!A1629,'5. Registrere Transaksjoner'!$B$8:$B$1006,0))</f>
        <v>0</v>
      </c>
      <c r="G1629" s="72">
        <f>INDEX('5. Registrere Transaksjoner'!$F$8:$F$1006,MATCH('Underlag HB'!A1629,'5. Registrere Transaksjoner'!$B$8:$B$1006,0))</f>
        <v>0</v>
      </c>
      <c r="H1629" s="309" t="str">
        <f t="shared" si="25"/>
        <v/>
      </c>
      <c r="I1629" s="310">
        <f>INDEX('5. Registrere Transaksjoner'!$H$8:$H$1006,MATCH('Underlag HB'!A1629,'5. Registrere Transaksjoner'!$B$8:$B$1006,0))</f>
        <v>0</v>
      </c>
      <c r="J1629" s="72"/>
      <c r="K1629" s="72"/>
    </row>
    <row r="1630" spans="1:11" x14ac:dyDescent="0.25">
      <c r="A1630" s="116">
        <f>'5. Registrere Transaksjoner'!B637</f>
        <v>630</v>
      </c>
      <c r="B1630" s="72">
        <f>INDEX('5. Registrere Transaksjoner'!$K$8:$K$1006,MATCH('Underlag HB'!A1630,'5. Registrere Transaksjoner'!$B$8:$B$1006))</f>
        <v>0</v>
      </c>
      <c r="C1630" s="72">
        <f>INDEX('5. Registrere Transaksjoner'!$R$8:$R$1006,MATCH('Underlag HB'!A1630,'5. Registrere Transaksjoner'!$B$8:$B$1006))</f>
        <v>0</v>
      </c>
      <c r="D1630" s="307">
        <f>INDEX('5. Registrere Transaksjoner'!$D$8:$D$1006,MATCH('Underlag HB'!A1630,'5. Registrere Transaksjoner'!$B$8:$B$1006))</f>
        <v>0</v>
      </c>
      <c r="E1630" s="72" t="str">
        <f>IFERROR(INDEX(Kontoplan!$E$6:$E$1048576,MATCH(B1630,Kontoplan!$D$6:$D$125,0)),"")</f>
        <v/>
      </c>
      <c r="F1630" s="308">
        <f>INDEX('5. Registrere Transaksjoner'!$E$8:$E$1006,MATCH('Underlag HB'!A1630,'5. Registrere Transaksjoner'!$B$8:$B$1006,0))</f>
        <v>0</v>
      </c>
      <c r="G1630" s="72">
        <f>INDEX('5. Registrere Transaksjoner'!$F$8:$F$1006,MATCH('Underlag HB'!A1630,'5. Registrere Transaksjoner'!$B$8:$B$1006,0))</f>
        <v>0</v>
      </c>
      <c r="H1630" s="309" t="str">
        <f t="shared" si="25"/>
        <v/>
      </c>
      <c r="I1630" s="310">
        <f>INDEX('5. Registrere Transaksjoner'!$H$8:$H$1006,MATCH('Underlag HB'!A1630,'5. Registrere Transaksjoner'!$B$8:$B$1006,0))</f>
        <v>0</v>
      </c>
      <c r="J1630" s="72"/>
      <c r="K1630" s="72"/>
    </row>
    <row r="1631" spans="1:11" x14ac:dyDescent="0.25">
      <c r="A1631" s="116">
        <f>'5. Registrere Transaksjoner'!B638</f>
        <v>631</v>
      </c>
      <c r="B1631" s="72">
        <f>INDEX('5. Registrere Transaksjoner'!$K$8:$K$1006,MATCH('Underlag HB'!A1631,'5. Registrere Transaksjoner'!$B$8:$B$1006))</f>
        <v>0</v>
      </c>
      <c r="C1631" s="72">
        <f>INDEX('5. Registrere Transaksjoner'!$R$8:$R$1006,MATCH('Underlag HB'!A1631,'5. Registrere Transaksjoner'!$B$8:$B$1006))</f>
        <v>0</v>
      </c>
      <c r="D1631" s="307">
        <f>INDEX('5. Registrere Transaksjoner'!$D$8:$D$1006,MATCH('Underlag HB'!A1631,'5. Registrere Transaksjoner'!$B$8:$B$1006))</f>
        <v>0</v>
      </c>
      <c r="E1631" s="72" t="str">
        <f>IFERROR(INDEX(Kontoplan!$E$6:$E$1048576,MATCH(B1631,Kontoplan!$D$6:$D$125,0)),"")</f>
        <v/>
      </c>
      <c r="F1631" s="308">
        <f>INDEX('5. Registrere Transaksjoner'!$E$8:$E$1006,MATCH('Underlag HB'!A1631,'5. Registrere Transaksjoner'!$B$8:$B$1006,0))</f>
        <v>0</v>
      </c>
      <c r="G1631" s="72">
        <f>INDEX('5. Registrere Transaksjoner'!$F$8:$F$1006,MATCH('Underlag HB'!A1631,'5. Registrere Transaksjoner'!$B$8:$B$1006,0))</f>
        <v>0</v>
      </c>
      <c r="H1631" s="309" t="str">
        <f t="shared" si="25"/>
        <v/>
      </c>
      <c r="I1631" s="310">
        <f>INDEX('5. Registrere Transaksjoner'!$H$8:$H$1006,MATCH('Underlag HB'!A1631,'5. Registrere Transaksjoner'!$B$8:$B$1006,0))</f>
        <v>0</v>
      </c>
      <c r="J1631" s="72"/>
      <c r="K1631" s="72"/>
    </row>
    <row r="1632" spans="1:11" x14ac:dyDescent="0.25">
      <c r="A1632" s="116">
        <f>'5. Registrere Transaksjoner'!B639</f>
        <v>632</v>
      </c>
      <c r="B1632" s="72">
        <f>INDEX('5. Registrere Transaksjoner'!$K$8:$K$1006,MATCH('Underlag HB'!A1632,'5. Registrere Transaksjoner'!$B$8:$B$1006))</f>
        <v>0</v>
      </c>
      <c r="C1632" s="72">
        <f>INDEX('5. Registrere Transaksjoner'!$R$8:$R$1006,MATCH('Underlag HB'!A1632,'5. Registrere Transaksjoner'!$B$8:$B$1006))</f>
        <v>0</v>
      </c>
      <c r="D1632" s="307">
        <f>INDEX('5. Registrere Transaksjoner'!$D$8:$D$1006,MATCH('Underlag HB'!A1632,'5. Registrere Transaksjoner'!$B$8:$B$1006))</f>
        <v>0</v>
      </c>
      <c r="E1632" s="72" t="str">
        <f>IFERROR(INDEX(Kontoplan!$E$6:$E$1048576,MATCH(B1632,Kontoplan!$D$6:$D$125,0)),"")</f>
        <v/>
      </c>
      <c r="F1632" s="308">
        <f>INDEX('5. Registrere Transaksjoner'!$E$8:$E$1006,MATCH('Underlag HB'!A1632,'5. Registrere Transaksjoner'!$B$8:$B$1006,0))</f>
        <v>0</v>
      </c>
      <c r="G1632" s="72">
        <f>INDEX('5. Registrere Transaksjoner'!$F$8:$F$1006,MATCH('Underlag HB'!A1632,'5. Registrere Transaksjoner'!$B$8:$B$1006,0))</f>
        <v>0</v>
      </c>
      <c r="H1632" s="309" t="str">
        <f t="shared" si="25"/>
        <v/>
      </c>
      <c r="I1632" s="310">
        <f>INDEX('5. Registrere Transaksjoner'!$H$8:$H$1006,MATCH('Underlag HB'!A1632,'5. Registrere Transaksjoner'!$B$8:$B$1006,0))</f>
        <v>0</v>
      </c>
      <c r="J1632" s="72"/>
      <c r="K1632" s="72"/>
    </row>
    <row r="1633" spans="1:11" x14ac:dyDescent="0.25">
      <c r="A1633" s="116">
        <f>'5. Registrere Transaksjoner'!B640</f>
        <v>633</v>
      </c>
      <c r="B1633" s="72">
        <f>INDEX('5. Registrere Transaksjoner'!$K$8:$K$1006,MATCH('Underlag HB'!A1633,'5. Registrere Transaksjoner'!$B$8:$B$1006))</f>
        <v>0</v>
      </c>
      <c r="C1633" s="72">
        <f>INDEX('5. Registrere Transaksjoner'!$R$8:$R$1006,MATCH('Underlag HB'!A1633,'5. Registrere Transaksjoner'!$B$8:$B$1006))</f>
        <v>0</v>
      </c>
      <c r="D1633" s="307">
        <f>INDEX('5. Registrere Transaksjoner'!$D$8:$D$1006,MATCH('Underlag HB'!A1633,'5. Registrere Transaksjoner'!$B$8:$B$1006))</f>
        <v>0</v>
      </c>
      <c r="E1633" s="72" t="str">
        <f>IFERROR(INDEX(Kontoplan!$E$6:$E$1048576,MATCH(B1633,Kontoplan!$D$6:$D$125,0)),"")</f>
        <v/>
      </c>
      <c r="F1633" s="308">
        <f>INDEX('5. Registrere Transaksjoner'!$E$8:$E$1006,MATCH('Underlag HB'!A1633,'5. Registrere Transaksjoner'!$B$8:$B$1006,0))</f>
        <v>0</v>
      </c>
      <c r="G1633" s="72">
        <f>INDEX('5. Registrere Transaksjoner'!$F$8:$F$1006,MATCH('Underlag HB'!A1633,'5. Registrere Transaksjoner'!$B$8:$B$1006,0))</f>
        <v>0</v>
      </c>
      <c r="H1633" s="309" t="str">
        <f t="shared" si="25"/>
        <v/>
      </c>
      <c r="I1633" s="310">
        <f>INDEX('5. Registrere Transaksjoner'!$H$8:$H$1006,MATCH('Underlag HB'!A1633,'5. Registrere Transaksjoner'!$B$8:$B$1006,0))</f>
        <v>0</v>
      </c>
      <c r="J1633" s="72"/>
      <c r="K1633" s="72"/>
    </row>
    <row r="1634" spans="1:11" x14ac:dyDescent="0.25">
      <c r="A1634" s="116">
        <f>'5. Registrere Transaksjoner'!B641</f>
        <v>634</v>
      </c>
      <c r="B1634" s="72">
        <f>INDEX('5. Registrere Transaksjoner'!$K$8:$K$1006,MATCH('Underlag HB'!A1634,'5. Registrere Transaksjoner'!$B$8:$B$1006))</f>
        <v>0</v>
      </c>
      <c r="C1634" s="72">
        <f>INDEX('5. Registrere Transaksjoner'!$R$8:$R$1006,MATCH('Underlag HB'!A1634,'5. Registrere Transaksjoner'!$B$8:$B$1006))</f>
        <v>0</v>
      </c>
      <c r="D1634" s="307">
        <f>INDEX('5. Registrere Transaksjoner'!$D$8:$D$1006,MATCH('Underlag HB'!A1634,'5. Registrere Transaksjoner'!$B$8:$B$1006))</f>
        <v>0</v>
      </c>
      <c r="E1634" s="72" t="str">
        <f>IFERROR(INDEX(Kontoplan!$E$6:$E$1048576,MATCH(B1634,Kontoplan!$D$6:$D$125,0)),"")</f>
        <v/>
      </c>
      <c r="F1634" s="308">
        <f>INDEX('5. Registrere Transaksjoner'!$E$8:$E$1006,MATCH('Underlag HB'!A1634,'5. Registrere Transaksjoner'!$B$8:$B$1006,0))</f>
        <v>0</v>
      </c>
      <c r="G1634" s="72">
        <f>INDEX('5. Registrere Transaksjoner'!$F$8:$F$1006,MATCH('Underlag HB'!A1634,'5. Registrere Transaksjoner'!$B$8:$B$1006,0))</f>
        <v>0</v>
      </c>
      <c r="H1634" s="309" t="str">
        <f t="shared" si="25"/>
        <v/>
      </c>
      <c r="I1634" s="310">
        <f>INDEX('5. Registrere Transaksjoner'!$H$8:$H$1006,MATCH('Underlag HB'!A1634,'5. Registrere Transaksjoner'!$B$8:$B$1006,0))</f>
        <v>0</v>
      </c>
      <c r="J1634" s="72"/>
      <c r="K1634" s="72"/>
    </row>
    <row r="1635" spans="1:11" x14ac:dyDescent="0.25">
      <c r="A1635" s="116">
        <f>'5. Registrere Transaksjoner'!B642</f>
        <v>635</v>
      </c>
      <c r="B1635" s="72">
        <f>INDEX('5. Registrere Transaksjoner'!$K$8:$K$1006,MATCH('Underlag HB'!A1635,'5. Registrere Transaksjoner'!$B$8:$B$1006))</f>
        <v>0</v>
      </c>
      <c r="C1635" s="72">
        <f>INDEX('5. Registrere Transaksjoner'!$R$8:$R$1006,MATCH('Underlag HB'!A1635,'5. Registrere Transaksjoner'!$B$8:$B$1006))</f>
        <v>0</v>
      </c>
      <c r="D1635" s="307">
        <f>INDEX('5. Registrere Transaksjoner'!$D$8:$D$1006,MATCH('Underlag HB'!A1635,'5. Registrere Transaksjoner'!$B$8:$B$1006))</f>
        <v>0</v>
      </c>
      <c r="E1635" s="72" t="str">
        <f>IFERROR(INDEX(Kontoplan!$E$6:$E$1048576,MATCH(B1635,Kontoplan!$D$6:$D$125,0)),"")</f>
        <v/>
      </c>
      <c r="F1635" s="308">
        <f>INDEX('5. Registrere Transaksjoner'!$E$8:$E$1006,MATCH('Underlag HB'!A1635,'5. Registrere Transaksjoner'!$B$8:$B$1006,0))</f>
        <v>0</v>
      </c>
      <c r="G1635" s="72">
        <f>INDEX('5. Registrere Transaksjoner'!$F$8:$F$1006,MATCH('Underlag HB'!A1635,'5. Registrere Transaksjoner'!$B$8:$B$1006,0))</f>
        <v>0</v>
      </c>
      <c r="H1635" s="309" t="str">
        <f t="shared" si="25"/>
        <v/>
      </c>
      <c r="I1635" s="310">
        <f>INDEX('5. Registrere Transaksjoner'!$H$8:$H$1006,MATCH('Underlag HB'!A1635,'5. Registrere Transaksjoner'!$B$8:$B$1006,0))</f>
        <v>0</v>
      </c>
      <c r="J1635" s="72"/>
      <c r="K1635" s="72"/>
    </row>
    <row r="1636" spans="1:11" x14ac:dyDescent="0.25">
      <c r="A1636" s="116">
        <f>'5. Registrere Transaksjoner'!B643</f>
        <v>636</v>
      </c>
      <c r="B1636" s="72">
        <f>INDEX('5. Registrere Transaksjoner'!$K$8:$K$1006,MATCH('Underlag HB'!A1636,'5. Registrere Transaksjoner'!$B$8:$B$1006))</f>
        <v>0</v>
      </c>
      <c r="C1636" s="72">
        <f>INDEX('5. Registrere Transaksjoner'!$R$8:$R$1006,MATCH('Underlag HB'!A1636,'5. Registrere Transaksjoner'!$B$8:$B$1006))</f>
        <v>0</v>
      </c>
      <c r="D1636" s="307">
        <f>INDEX('5. Registrere Transaksjoner'!$D$8:$D$1006,MATCH('Underlag HB'!A1636,'5. Registrere Transaksjoner'!$B$8:$B$1006))</f>
        <v>0</v>
      </c>
      <c r="E1636" s="72" t="str">
        <f>IFERROR(INDEX(Kontoplan!$E$6:$E$1048576,MATCH(B1636,Kontoplan!$D$6:$D$125,0)),"")</f>
        <v/>
      </c>
      <c r="F1636" s="308">
        <f>INDEX('5. Registrere Transaksjoner'!$E$8:$E$1006,MATCH('Underlag HB'!A1636,'5. Registrere Transaksjoner'!$B$8:$B$1006,0))</f>
        <v>0</v>
      </c>
      <c r="G1636" s="72">
        <f>INDEX('5. Registrere Transaksjoner'!$F$8:$F$1006,MATCH('Underlag HB'!A1636,'5. Registrere Transaksjoner'!$B$8:$B$1006,0))</f>
        <v>0</v>
      </c>
      <c r="H1636" s="309" t="str">
        <f t="shared" si="25"/>
        <v/>
      </c>
      <c r="I1636" s="310">
        <f>INDEX('5. Registrere Transaksjoner'!$H$8:$H$1006,MATCH('Underlag HB'!A1636,'5. Registrere Transaksjoner'!$B$8:$B$1006,0))</f>
        <v>0</v>
      </c>
      <c r="J1636" s="72"/>
      <c r="K1636" s="72"/>
    </row>
    <row r="1637" spans="1:11" x14ac:dyDescent="0.25">
      <c r="A1637" s="116">
        <f>'5. Registrere Transaksjoner'!B644</f>
        <v>637</v>
      </c>
      <c r="B1637" s="72">
        <f>INDEX('5. Registrere Transaksjoner'!$K$8:$K$1006,MATCH('Underlag HB'!A1637,'5. Registrere Transaksjoner'!$B$8:$B$1006))</f>
        <v>0</v>
      </c>
      <c r="C1637" s="72">
        <f>INDEX('5. Registrere Transaksjoner'!$R$8:$R$1006,MATCH('Underlag HB'!A1637,'5. Registrere Transaksjoner'!$B$8:$B$1006))</f>
        <v>0</v>
      </c>
      <c r="D1637" s="307">
        <f>INDEX('5. Registrere Transaksjoner'!$D$8:$D$1006,MATCH('Underlag HB'!A1637,'5. Registrere Transaksjoner'!$B$8:$B$1006))</f>
        <v>0</v>
      </c>
      <c r="E1637" s="72" t="str">
        <f>IFERROR(INDEX(Kontoplan!$E$6:$E$1048576,MATCH(B1637,Kontoplan!$D$6:$D$125,0)),"")</f>
        <v/>
      </c>
      <c r="F1637" s="308">
        <f>INDEX('5. Registrere Transaksjoner'!$E$8:$E$1006,MATCH('Underlag HB'!A1637,'5. Registrere Transaksjoner'!$B$8:$B$1006,0))</f>
        <v>0</v>
      </c>
      <c r="G1637" s="72">
        <f>INDEX('5. Registrere Transaksjoner'!$F$8:$F$1006,MATCH('Underlag HB'!A1637,'5. Registrere Transaksjoner'!$B$8:$B$1006,0))</f>
        <v>0</v>
      </c>
      <c r="H1637" s="309" t="str">
        <f t="shared" si="25"/>
        <v/>
      </c>
      <c r="I1637" s="310">
        <f>INDEX('5. Registrere Transaksjoner'!$H$8:$H$1006,MATCH('Underlag HB'!A1637,'5. Registrere Transaksjoner'!$B$8:$B$1006,0))</f>
        <v>0</v>
      </c>
      <c r="J1637" s="72"/>
      <c r="K1637" s="72"/>
    </row>
    <row r="1638" spans="1:11" x14ac:dyDescent="0.25">
      <c r="A1638" s="116">
        <f>'5. Registrere Transaksjoner'!B645</f>
        <v>638</v>
      </c>
      <c r="B1638" s="72">
        <f>INDEX('5. Registrere Transaksjoner'!$K$8:$K$1006,MATCH('Underlag HB'!A1638,'5. Registrere Transaksjoner'!$B$8:$B$1006))</f>
        <v>0</v>
      </c>
      <c r="C1638" s="72">
        <f>INDEX('5. Registrere Transaksjoner'!$R$8:$R$1006,MATCH('Underlag HB'!A1638,'5. Registrere Transaksjoner'!$B$8:$B$1006))</f>
        <v>0</v>
      </c>
      <c r="D1638" s="307">
        <f>INDEX('5. Registrere Transaksjoner'!$D$8:$D$1006,MATCH('Underlag HB'!A1638,'5. Registrere Transaksjoner'!$B$8:$B$1006))</f>
        <v>0</v>
      </c>
      <c r="E1638" s="72" t="str">
        <f>IFERROR(INDEX(Kontoplan!$E$6:$E$1048576,MATCH(B1638,Kontoplan!$D$6:$D$125,0)),"")</f>
        <v/>
      </c>
      <c r="F1638" s="308">
        <f>INDEX('5. Registrere Transaksjoner'!$E$8:$E$1006,MATCH('Underlag HB'!A1638,'5. Registrere Transaksjoner'!$B$8:$B$1006,0))</f>
        <v>0</v>
      </c>
      <c r="G1638" s="72">
        <f>INDEX('5. Registrere Transaksjoner'!$F$8:$F$1006,MATCH('Underlag HB'!A1638,'5. Registrere Transaksjoner'!$B$8:$B$1006,0))</f>
        <v>0</v>
      </c>
      <c r="H1638" s="309" t="str">
        <f t="shared" si="25"/>
        <v/>
      </c>
      <c r="I1638" s="310">
        <f>INDEX('5. Registrere Transaksjoner'!$H$8:$H$1006,MATCH('Underlag HB'!A1638,'5. Registrere Transaksjoner'!$B$8:$B$1006,0))</f>
        <v>0</v>
      </c>
      <c r="J1638" s="72"/>
      <c r="K1638" s="72"/>
    </row>
    <row r="1639" spans="1:11" x14ac:dyDescent="0.25">
      <c r="A1639" s="116">
        <f>'5. Registrere Transaksjoner'!B646</f>
        <v>639</v>
      </c>
      <c r="B1639" s="72">
        <f>INDEX('5. Registrere Transaksjoner'!$K$8:$K$1006,MATCH('Underlag HB'!A1639,'5. Registrere Transaksjoner'!$B$8:$B$1006))</f>
        <v>0</v>
      </c>
      <c r="C1639" s="72">
        <f>INDEX('5. Registrere Transaksjoner'!$R$8:$R$1006,MATCH('Underlag HB'!A1639,'5. Registrere Transaksjoner'!$B$8:$B$1006))</f>
        <v>0</v>
      </c>
      <c r="D1639" s="307">
        <f>INDEX('5. Registrere Transaksjoner'!$D$8:$D$1006,MATCH('Underlag HB'!A1639,'5. Registrere Transaksjoner'!$B$8:$B$1006))</f>
        <v>0</v>
      </c>
      <c r="E1639" s="72" t="str">
        <f>IFERROR(INDEX(Kontoplan!$E$6:$E$1048576,MATCH(B1639,Kontoplan!$D$6:$D$125,0)),"")</f>
        <v/>
      </c>
      <c r="F1639" s="308">
        <f>INDEX('5. Registrere Transaksjoner'!$E$8:$E$1006,MATCH('Underlag HB'!A1639,'5. Registrere Transaksjoner'!$B$8:$B$1006,0))</f>
        <v>0</v>
      </c>
      <c r="G1639" s="72">
        <f>INDEX('5. Registrere Transaksjoner'!$F$8:$F$1006,MATCH('Underlag HB'!A1639,'5. Registrere Transaksjoner'!$B$8:$B$1006,0))</f>
        <v>0</v>
      </c>
      <c r="H1639" s="309" t="str">
        <f t="shared" si="25"/>
        <v/>
      </c>
      <c r="I1639" s="310">
        <f>INDEX('5. Registrere Transaksjoner'!$H$8:$H$1006,MATCH('Underlag HB'!A1639,'5. Registrere Transaksjoner'!$B$8:$B$1006,0))</f>
        <v>0</v>
      </c>
      <c r="J1639" s="72"/>
      <c r="K1639" s="72"/>
    </row>
    <row r="1640" spans="1:11" x14ac:dyDescent="0.25">
      <c r="A1640" s="116">
        <f>'5. Registrere Transaksjoner'!B647</f>
        <v>640</v>
      </c>
      <c r="B1640" s="72">
        <f>INDEX('5. Registrere Transaksjoner'!$K$8:$K$1006,MATCH('Underlag HB'!A1640,'5. Registrere Transaksjoner'!$B$8:$B$1006))</f>
        <v>0</v>
      </c>
      <c r="C1640" s="72">
        <f>INDEX('5. Registrere Transaksjoner'!$R$8:$R$1006,MATCH('Underlag HB'!A1640,'5. Registrere Transaksjoner'!$B$8:$B$1006))</f>
        <v>0</v>
      </c>
      <c r="D1640" s="307">
        <f>INDEX('5. Registrere Transaksjoner'!$D$8:$D$1006,MATCH('Underlag HB'!A1640,'5. Registrere Transaksjoner'!$B$8:$B$1006))</f>
        <v>0</v>
      </c>
      <c r="E1640" s="72" t="str">
        <f>IFERROR(INDEX(Kontoplan!$E$6:$E$1048576,MATCH(B1640,Kontoplan!$D$6:$D$125,0)),"")</f>
        <v/>
      </c>
      <c r="F1640" s="308">
        <f>INDEX('5. Registrere Transaksjoner'!$E$8:$E$1006,MATCH('Underlag HB'!A1640,'5. Registrere Transaksjoner'!$B$8:$B$1006,0))</f>
        <v>0</v>
      </c>
      <c r="G1640" s="72">
        <f>INDEX('5. Registrere Transaksjoner'!$F$8:$F$1006,MATCH('Underlag HB'!A1640,'5. Registrere Transaksjoner'!$B$8:$B$1006,0))</f>
        <v>0</v>
      </c>
      <c r="H1640" s="309" t="str">
        <f t="shared" si="25"/>
        <v/>
      </c>
      <c r="I1640" s="310">
        <f>INDEX('5. Registrere Transaksjoner'!$H$8:$H$1006,MATCH('Underlag HB'!A1640,'5. Registrere Transaksjoner'!$B$8:$B$1006,0))</f>
        <v>0</v>
      </c>
      <c r="J1640" s="72"/>
      <c r="K1640" s="72"/>
    </row>
    <row r="1641" spans="1:11" x14ac:dyDescent="0.25">
      <c r="A1641" s="116">
        <f>'5. Registrere Transaksjoner'!B648</f>
        <v>641</v>
      </c>
      <c r="B1641" s="72">
        <f>INDEX('5. Registrere Transaksjoner'!$K$8:$K$1006,MATCH('Underlag HB'!A1641,'5. Registrere Transaksjoner'!$B$8:$B$1006))</f>
        <v>0</v>
      </c>
      <c r="C1641" s="72">
        <f>INDEX('5. Registrere Transaksjoner'!$R$8:$R$1006,MATCH('Underlag HB'!A1641,'5. Registrere Transaksjoner'!$B$8:$B$1006))</f>
        <v>0</v>
      </c>
      <c r="D1641" s="307">
        <f>INDEX('5. Registrere Transaksjoner'!$D$8:$D$1006,MATCH('Underlag HB'!A1641,'5. Registrere Transaksjoner'!$B$8:$B$1006))</f>
        <v>0</v>
      </c>
      <c r="E1641" s="72" t="str">
        <f>IFERROR(INDEX(Kontoplan!$E$6:$E$1048576,MATCH(B1641,Kontoplan!$D$6:$D$125,0)),"")</f>
        <v/>
      </c>
      <c r="F1641" s="308">
        <f>INDEX('5. Registrere Transaksjoner'!$E$8:$E$1006,MATCH('Underlag HB'!A1641,'5. Registrere Transaksjoner'!$B$8:$B$1006,0))</f>
        <v>0</v>
      </c>
      <c r="G1641" s="72">
        <f>INDEX('5. Registrere Transaksjoner'!$F$8:$F$1006,MATCH('Underlag HB'!A1641,'5. Registrere Transaksjoner'!$B$8:$B$1006,0))</f>
        <v>0</v>
      </c>
      <c r="H1641" s="309" t="str">
        <f t="shared" si="25"/>
        <v/>
      </c>
      <c r="I1641" s="310">
        <f>INDEX('5. Registrere Transaksjoner'!$H$8:$H$1006,MATCH('Underlag HB'!A1641,'5. Registrere Transaksjoner'!$B$8:$B$1006,0))</f>
        <v>0</v>
      </c>
      <c r="J1641" s="72"/>
      <c r="K1641" s="72"/>
    </row>
    <row r="1642" spans="1:11" x14ac:dyDescent="0.25">
      <c r="A1642" s="116">
        <f>'5. Registrere Transaksjoner'!B649</f>
        <v>642</v>
      </c>
      <c r="B1642" s="72">
        <f>INDEX('5. Registrere Transaksjoner'!$K$8:$K$1006,MATCH('Underlag HB'!A1642,'5. Registrere Transaksjoner'!$B$8:$B$1006))</f>
        <v>0</v>
      </c>
      <c r="C1642" s="72">
        <f>INDEX('5. Registrere Transaksjoner'!$R$8:$R$1006,MATCH('Underlag HB'!A1642,'5. Registrere Transaksjoner'!$B$8:$B$1006))</f>
        <v>0</v>
      </c>
      <c r="D1642" s="307">
        <f>INDEX('5. Registrere Transaksjoner'!$D$8:$D$1006,MATCH('Underlag HB'!A1642,'5. Registrere Transaksjoner'!$B$8:$B$1006))</f>
        <v>0</v>
      </c>
      <c r="E1642" s="72" t="str">
        <f>IFERROR(INDEX(Kontoplan!$E$6:$E$1048576,MATCH(B1642,Kontoplan!$D$6:$D$125,0)),"")</f>
        <v/>
      </c>
      <c r="F1642" s="308">
        <f>INDEX('5. Registrere Transaksjoner'!$E$8:$E$1006,MATCH('Underlag HB'!A1642,'5. Registrere Transaksjoner'!$B$8:$B$1006,0))</f>
        <v>0</v>
      </c>
      <c r="G1642" s="72">
        <f>INDEX('5. Registrere Transaksjoner'!$F$8:$F$1006,MATCH('Underlag HB'!A1642,'5. Registrere Transaksjoner'!$B$8:$B$1006,0))</f>
        <v>0</v>
      </c>
      <c r="H1642" s="309" t="str">
        <f t="shared" si="25"/>
        <v/>
      </c>
      <c r="I1642" s="310">
        <f>INDEX('5. Registrere Transaksjoner'!$H$8:$H$1006,MATCH('Underlag HB'!A1642,'5. Registrere Transaksjoner'!$B$8:$B$1006,0))</f>
        <v>0</v>
      </c>
      <c r="J1642" s="72"/>
      <c r="K1642" s="72"/>
    </row>
    <row r="1643" spans="1:11" x14ac:dyDescent="0.25">
      <c r="A1643" s="116">
        <f>'5. Registrere Transaksjoner'!B650</f>
        <v>643</v>
      </c>
      <c r="B1643" s="72">
        <f>INDEX('5. Registrere Transaksjoner'!$K$8:$K$1006,MATCH('Underlag HB'!A1643,'5. Registrere Transaksjoner'!$B$8:$B$1006))</f>
        <v>0</v>
      </c>
      <c r="C1643" s="72">
        <f>INDEX('5. Registrere Transaksjoner'!$R$8:$R$1006,MATCH('Underlag HB'!A1643,'5. Registrere Transaksjoner'!$B$8:$B$1006))</f>
        <v>0</v>
      </c>
      <c r="D1643" s="307">
        <f>INDEX('5. Registrere Transaksjoner'!$D$8:$D$1006,MATCH('Underlag HB'!A1643,'5. Registrere Transaksjoner'!$B$8:$B$1006))</f>
        <v>0</v>
      </c>
      <c r="E1643" s="72" t="str">
        <f>IFERROR(INDEX(Kontoplan!$E$6:$E$1048576,MATCH(B1643,Kontoplan!$D$6:$D$125,0)),"")</f>
        <v/>
      </c>
      <c r="F1643" s="308">
        <f>INDEX('5. Registrere Transaksjoner'!$E$8:$E$1006,MATCH('Underlag HB'!A1643,'5. Registrere Transaksjoner'!$B$8:$B$1006,0))</f>
        <v>0</v>
      </c>
      <c r="G1643" s="72">
        <f>INDEX('5. Registrere Transaksjoner'!$F$8:$F$1006,MATCH('Underlag HB'!A1643,'5. Registrere Transaksjoner'!$B$8:$B$1006,0))</f>
        <v>0</v>
      </c>
      <c r="H1643" s="309" t="str">
        <f t="shared" si="25"/>
        <v/>
      </c>
      <c r="I1643" s="310">
        <f>INDEX('5. Registrere Transaksjoner'!$H$8:$H$1006,MATCH('Underlag HB'!A1643,'5. Registrere Transaksjoner'!$B$8:$B$1006,0))</f>
        <v>0</v>
      </c>
      <c r="J1643" s="72"/>
      <c r="K1643" s="72"/>
    </row>
    <row r="1644" spans="1:11" x14ac:dyDescent="0.25">
      <c r="A1644" s="116">
        <f>'5. Registrere Transaksjoner'!B651</f>
        <v>644</v>
      </c>
      <c r="B1644" s="72">
        <f>INDEX('5. Registrere Transaksjoner'!$K$8:$K$1006,MATCH('Underlag HB'!A1644,'5. Registrere Transaksjoner'!$B$8:$B$1006))</f>
        <v>0</v>
      </c>
      <c r="C1644" s="72">
        <f>INDEX('5. Registrere Transaksjoner'!$R$8:$R$1006,MATCH('Underlag HB'!A1644,'5. Registrere Transaksjoner'!$B$8:$B$1006))</f>
        <v>0</v>
      </c>
      <c r="D1644" s="307">
        <f>INDEX('5. Registrere Transaksjoner'!$D$8:$D$1006,MATCH('Underlag HB'!A1644,'5. Registrere Transaksjoner'!$B$8:$B$1006))</f>
        <v>0</v>
      </c>
      <c r="E1644" s="72" t="str">
        <f>IFERROR(INDEX(Kontoplan!$E$6:$E$1048576,MATCH(B1644,Kontoplan!$D$6:$D$125,0)),"")</f>
        <v/>
      </c>
      <c r="F1644" s="308">
        <f>INDEX('5. Registrere Transaksjoner'!$E$8:$E$1006,MATCH('Underlag HB'!A1644,'5. Registrere Transaksjoner'!$B$8:$B$1006,0))</f>
        <v>0</v>
      </c>
      <c r="G1644" s="72">
        <f>INDEX('5. Registrere Transaksjoner'!$F$8:$F$1006,MATCH('Underlag HB'!A1644,'5. Registrere Transaksjoner'!$B$8:$B$1006,0))</f>
        <v>0</v>
      </c>
      <c r="H1644" s="309" t="str">
        <f t="shared" si="25"/>
        <v/>
      </c>
      <c r="I1644" s="310">
        <f>INDEX('5. Registrere Transaksjoner'!$H$8:$H$1006,MATCH('Underlag HB'!A1644,'5. Registrere Transaksjoner'!$B$8:$B$1006,0))</f>
        <v>0</v>
      </c>
      <c r="J1644" s="72"/>
      <c r="K1644" s="72"/>
    </row>
    <row r="1645" spans="1:11" x14ac:dyDescent="0.25">
      <c r="A1645" s="116">
        <f>'5. Registrere Transaksjoner'!B652</f>
        <v>645</v>
      </c>
      <c r="B1645" s="72">
        <f>INDEX('5. Registrere Transaksjoner'!$K$8:$K$1006,MATCH('Underlag HB'!A1645,'5. Registrere Transaksjoner'!$B$8:$B$1006))</f>
        <v>0</v>
      </c>
      <c r="C1645" s="72">
        <f>INDEX('5. Registrere Transaksjoner'!$R$8:$R$1006,MATCH('Underlag HB'!A1645,'5. Registrere Transaksjoner'!$B$8:$B$1006))</f>
        <v>0</v>
      </c>
      <c r="D1645" s="307">
        <f>INDEX('5. Registrere Transaksjoner'!$D$8:$D$1006,MATCH('Underlag HB'!A1645,'5. Registrere Transaksjoner'!$B$8:$B$1006))</f>
        <v>0</v>
      </c>
      <c r="E1645" s="72" t="str">
        <f>IFERROR(INDEX(Kontoplan!$E$6:$E$1048576,MATCH(B1645,Kontoplan!$D$6:$D$125,0)),"")</f>
        <v/>
      </c>
      <c r="F1645" s="308">
        <f>INDEX('5. Registrere Transaksjoner'!$E$8:$E$1006,MATCH('Underlag HB'!A1645,'5. Registrere Transaksjoner'!$B$8:$B$1006,0))</f>
        <v>0</v>
      </c>
      <c r="G1645" s="72">
        <f>INDEX('5. Registrere Transaksjoner'!$F$8:$F$1006,MATCH('Underlag HB'!A1645,'5. Registrere Transaksjoner'!$B$8:$B$1006,0))</f>
        <v>0</v>
      </c>
      <c r="H1645" s="309" t="str">
        <f t="shared" si="25"/>
        <v/>
      </c>
      <c r="I1645" s="310">
        <f>INDEX('5. Registrere Transaksjoner'!$H$8:$H$1006,MATCH('Underlag HB'!A1645,'5. Registrere Transaksjoner'!$B$8:$B$1006,0))</f>
        <v>0</v>
      </c>
      <c r="J1645" s="72"/>
      <c r="K1645" s="72"/>
    </row>
    <row r="1646" spans="1:11" x14ac:dyDescent="0.25">
      <c r="A1646" s="116">
        <f>'5. Registrere Transaksjoner'!B653</f>
        <v>646</v>
      </c>
      <c r="B1646" s="72">
        <f>INDEX('5. Registrere Transaksjoner'!$K$8:$K$1006,MATCH('Underlag HB'!A1646,'5. Registrere Transaksjoner'!$B$8:$B$1006))</f>
        <v>0</v>
      </c>
      <c r="C1646" s="72">
        <f>INDEX('5. Registrere Transaksjoner'!$R$8:$R$1006,MATCH('Underlag HB'!A1646,'5. Registrere Transaksjoner'!$B$8:$B$1006))</f>
        <v>0</v>
      </c>
      <c r="D1646" s="307">
        <f>INDEX('5. Registrere Transaksjoner'!$D$8:$D$1006,MATCH('Underlag HB'!A1646,'5. Registrere Transaksjoner'!$B$8:$B$1006))</f>
        <v>0</v>
      </c>
      <c r="E1646" s="72" t="str">
        <f>IFERROR(INDEX(Kontoplan!$E$6:$E$1048576,MATCH(B1646,Kontoplan!$D$6:$D$125,0)),"")</f>
        <v/>
      </c>
      <c r="F1646" s="308">
        <f>INDEX('5. Registrere Transaksjoner'!$E$8:$E$1006,MATCH('Underlag HB'!A1646,'5. Registrere Transaksjoner'!$B$8:$B$1006,0))</f>
        <v>0</v>
      </c>
      <c r="G1646" s="72">
        <f>INDEX('5. Registrere Transaksjoner'!$F$8:$F$1006,MATCH('Underlag HB'!A1646,'5. Registrere Transaksjoner'!$B$8:$B$1006,0))</f>
        <v>0</v>
      </c>
      <c r="H1646" s="309" t="str">
        <f t="shared" si="25"/>
        <v/>
      </c>
      <c r="I1646" s="310">
        <f>INDEX('5. Registrere Transaksjoner'!$H$8:$H$1006,MATCH('Underlag HB'!A1646,'5. Registrere Transaksjoner'!$B$8:$B$1006,0))</f>
        <v>0</v>
      </c>
      <c r="J1646" s="72"/>
      <c r="K1646" s="72"/>
    </row>
    <row r="1647" spans="1:11" x14ac:dyDescent="0.25">
      <c r="A1647" s="116">
        <f>'5. Registrere Transaksjoner'!B654</f>
        <v>647</v>
      </c>
      <c r="B1647" s="72">
        <f>INDEX('5. Registrere Transaksjoner'!$K$8:$K$1006,MATCH('Underlag HB'!A1647,'5. Registrere Transaksjoner'!$B$8:$B$1006))</f>
        <v>0</v>
      </c>
      <c r="C1647" s="72">
        <f>INDEX('5. Registrere Transaksjoner'!$R$8:$R$1006,MATCH('Underlag HB'!A1647,'5. Registrere Transaksjoner'!$B$8:$B$1006))</f>
        <v>0</v>
      </c>
      <c r="D1647" s="307">
        <f>INDEX('5. Registrere Transaksjoner'!$D$8:$D$1006,MATCH('Underlag HB'!A1647,'5. Registrere Transaksjoner'!$B$8:$B$1006))</f>
        <v>0</v>
      </c>
      <c r="E1647" s="72" t="str">
        <f>IFERROR(INDEX(Kontoplan!$E$6:$E$1048576,MATCH(B1647,Kontoplan!$D$6:$D$125,0)),"")</f>
        <v/>
      </c>
      <c r="F1647" s="308">
        <f>INDEX('5. Registrere Transaksjoner'!$E$8:$E$1006,MATCH('Underlag HB'!A1647,'5. Registrere Transaksjoner'!$B$8:$B$1006,0))</f>
        <v>0</v>
      </c>
      <c r="G1647" s="72">
        <f>INDEX('5. Registrere Transaksjoner'!$F$8:$F$1006,MATCH('Underlag HB'!A1647,'5. Registrere Transaksjoner'!$B$8:$B$1006,0))</f>
        <v>0</v>
      </c>
      <c r="H1647" s="309" t="str">
        <f t="shared" si="25"/>
        <v/>
      </c>
      <c r="I1647" s="310">
        <f>INDEX('5. Registrere Transaksjoner'!$H$8:$H$1006,MATCH('Underlag HB'!A1647,'5. Registrere Transaksjoner'!$B$8:$B$1006,0))</f>
        <v>0</v>
      </c>
      <c r="J1647" s="72"/>
      <c r="K1647" s="72"/>
    </row>
    <row r="1648" spans="1:11" x14ac:dyDescent="0.25">
      <c r="A1648" s="116">
        <f>'5. Registrere Transaksjoner'!B655</f>
        <v>648</v>
      </c>
      <c r="B1648" s="72">
        <f>INDEX('5. Registrere Transaksjoner'!$K$8:$K$1006,MATCH('Underlag HB'!A1648,'5. Registrere Transaksjoner'!$B$8:$B$1006))</f>
        <v>0</v>
      </c>
      <c r="C1648" s="72">
        <f>INDEX('5. Registrere Transaksjoner'!$R$8:$R$1006,MATCH('Underlag HB'!A1648,'5. Registrere Transaksjoner'!$B$8:$B$1006))</f>
        <v>0</v>
      </c>
      <c r="D1648" s="307">
        <f>INDEX('5. Registrere Transaksjoner'!$D$8:$D$1006,MATCH('Underlag HB'!A1648,'5. Registrere Transaksjoner'!$B$8:$B$1006))</f>
        <v>0</v>
      </c>
      <c r="E1648" s="72" t="str">
        <f>IFERROR(INDEX(Kontoplan!$E$6:$E$1048576,MATCH(B1648,Kontoplan!$D$6:$D$125,0)),"")</f>
        <v/>
      </c>
      <c r="F1648" s="308">
        <f>INDEX('5. Registrere Transaksjoner'!$E$8:$E$1006,MATCH('Underlag HB'!A1648,'5. Registrere Transaksjoner'!$B$8:$B$1006,0))</f>
        <v>0</v>
      </c>
      <c r="G1648" s="72">
        <f>INDEX('5. Registrere Transaksjoner'!$F$8:$F$1006,MATCH('Underlag HB'!A1648,'5. Registrere Transaksjoner'!$B$8:$B$1006,0))</f>
        <v>0</v>
      </c>
      <c r="H1648" s="309" t="str">
        <f t="shared" si="25"/>
        <v/>
      </c>
      <c r="I1648" s="310">
        <f>INDEX('5. Registrere Transaksjoner'!$H$8:$H$1006,MATCH('Underlag HB'!A1648,'5. Registrere Transaksjoner'!$B$8:$B$1006,0))</f>
        <v>0</v>
      </c>
      <c r="J1648" s="72"/>
      <c r="K1648" s="72"/>
    </row>
    <row r="1649" spans="1:11" x14ac:dyDescent="0.25">
      <c r="A1649" s="116">
        <f>'5. Registrere Transaksjoner'!B656</f>
        <v>649</v>
      </c>
      <c r="B1649" s="72">
        <f>INDEX('5. Registrere Transaksjoner'!$K$8:$K$1006,MATCH('Underlag HB'!A1649,'5. Registrere Transaksjoner'!$B$8:$B$1006))</f>
        <v>0</v>
      </c>
      <c r="C1649" s="72">
        <f>INDEX('5. Registrere Transaksjoner'!$R$8:$R$1006,MATCH('Underlag HB'!A1649,'5. Registrere Transaksjoner'!$B$8:$B$1006))</f>
        <v>0</v>
      </c>
      <c r="D1649" s="307">
        <f>INDEX('5. Registrere Transaksjoner'!$D$8:$D$1006,MATCH('Underlag HB'!A1649,'5. Registrere Transaksjoner'!$B$8:$B$1006))</f>
        <v>0</v>
      </c>
      <c r="E1649" s="72" t="str">
        <f>IFERROR(INDEX(Kontoplan!$E$6:$E$1048576,MATCH(B1649,Kontoplan!$D$6:$D$125,0)),"")</f>
        <v/>
      </c>
      <c r="F1649" s="308">
        <f>INDEX('5. Registrere Transaksjoner'!$E$8:$E$1006,MATCH('Underlag HB'!A1649,'5. Registrere Transaksjoner'!$B$8:$B$1006,0))</f>
        <v>0</v>
      </c>
      <c r="G1649" s="72">
        <f>INDEX('5. Registrere Transaksjoner'!$F$8:$F$1006,MATCH('Underlag HB'!A1649,'5. Registrere Transaksjoner'!$B$8:$B$1006,0))</f>
        <v>0</v>
      </c>
      <c r="H1649" s="309" t="str">
        <f t="shared" si="25"/>
        <v/>
      </c>
      <c r="I1649" s="310">
        <f>INDEX('5. Registrere Transaksjoner'!$H$8:$H$1006,MATCH('Underlag HB'!A1649,'5. Registrere Transaksjoner'!$B$8:$B$1006,0))</f>
        <v>0</v>
      </c>
      <c r="J1649" s="72"/>
      <c r="K1649" s="72"/>
    </row>
    <row r="1650" spans="1:11" x14ac:dyDescent="0.25">
      <c r="A1650" s="116">
        <f>'5. Registrere Transaksjoner'!B657</f>
        <v>650</v>
      </c>
      <c r="B1650" s="72">
        <f>INDEX('5. Registrere Transaksjoner'!$K$8:$K$1006,MATCH('Underlag HB'!A1650,'5. Registrere Transaksjoner'!$B$8:$B$1006))</f>
        <v>0</v>
      </c>
      <c r="C1650" s="72">
        <f>INDEX('5. Registrere Transaksjoner'!$R$8:$R$1006,MATCH('Underlag HB'!A1650,'5. Registrere Transaksjoner'!$B$8:$B$1006))</f>
        <v>0</v>
      </c>
      <c r="D1650" s="307">
        <f>INDEX('5. Registrere Transaksjoner'!$D$8:$D$1006,MATCH('Underlag HB'!A1650,'5. Registrere Transaksjoner'!$B$8:$B$1006))</f>
        <v>0</v>
      </c>
      <c r="E1650" s="72" t="str">
        <f>IFERROR(INDEX(Kontoplan!$E$6:$E$1048576,MATCH(B1650,Kontoplan!$D$6:$D$125,0)),"")</f>
        <v/>
      </c>
      <c r="F1650" s="308">
        <f>INDEX('5. Registrere Transaksjoner'!$E$8:$E$1006,MATCH('Underlag HB'!A1650,'5. Registrere Transaksjoner'!$B$8:$B$1006,0))</f>
        <v>0</v>
      </c>
      <c r="G1650" s="72">
        <f>INDEX('5. Registrere Transaksjoner'!$F$8:$F$1006,MATCH('Underlag HB'!A1650,'5. Registrere Transaksjoner'!$B$8:$B$1006,0))</f>
        <v>0</v>
      </c>
      <c r="H1650" s="309" t="str">
        <f t="shared" si="25"/>
        <v/>
      </c>
      <c r="I1650" s="310">
        <f>INDEX('5. Registrere Transaksjoner'!$H$8:$H$1006,MATCH('Underlag HB'!A1650,'5. Registrere Transaksjoner'!$B$8:$B$1006,0))</f>
        <v>0</v>
      </c>
      <c r="J1650" s="72"/>
      <c r="K1650" s="72"/>
    </row>
    <row r="1651" spans="1:11" x14ac:dyDescent="0.25">
      <c r="A1651" s="116">
        <f>'5. Registrere Transaksjoner'!B658</f>
        <v>651</v>
      </c>
      <c r="B1651" s="72">
        <f>INDEX('5. Registrere Transaksjoner'!$K$8:$K$1006,MATCH('Underlag HB'!A1651,'5. Registrere Transaksjoner'!$B$8:$B$1006))</f>
        <v>0</v>
      </c>
      <c r="C1651" s="72">
        <f>INDEX('5. Registrere Transaksjoner'!$R$8:$R$1006,MATCH('Underlag HB'!A1651,'5. Registrere Transaksjoner'!$B$8:$B$1006))</f>
        <v>0</v>
      </c>
      <c r="D1651" s="307">
        <f>INDEX('5. Registrere Transaksjoner'!$D$8:$D$1006,MATCH('Underlag HB'!A1651,'5. Registrere Transaksjoner'!$B$8:$B$1006))</f>
        <v>0</v>
      </c>
      <c r="E1651" s="72" t="str">
        <f>IFERROR(INDEX(Kontoplan!$E$6:$E$1048576,MATCH(B1651,Kontoplan!$D$6:$D$125,0)),"")</f>
        <v/>
      </c>
      <c r="F1651" s="308">
        <f>INDEX('5. Registrere Transaksjoner'!$E$8:$E$1006,MATCH('Underlag HB'!A1651,'5. Registrere Transaksjoner'!$B$8:$B$1006,0))</f>
        <v>0</v>
      </c>
      <c r="G1651" s="72">
        <f>INDEX('5. Registrere Transaksjoner'!$F$8:$F$1006,MATCH('Underlag HB'!A1651,'5. Registrere Transaksjoner'!$B$8:$B$1006,0))</f>
        <v>0</v>
      </c>
      <c r="H1651" s="309" t="str">
        <f t="shared" si="25"/>
        <v/>
      </c>
      <c r="I1651" s="310">
        <f>INDEX('5. Registrere Transaksjoner'!$H$8:$H$1006,MATCH('Underlag HB'!A1651,'5. Registrere Transaksjoner'!$B$8:$B$1006,0))</f>
        <v>0</v>
      </c>
      <c r="J1651" s="72"/>
      <c r="K1651" s="72"/>
    </row>
    <row r="1652" spans="1:11" x14ac:dyDescent="0.25">
      <c r="A1652" s="116">
        <f>'5. Registrere Transaksjoner'!B659</f>
        <v>652</v>
      </c>
      <c r="B1652" s="72">
        <f>INDEX('5. Registrere Transaksjoner'!$K$8:$K$1006,MATCH('Underlag HB'!A1652,'5. Registrere Transaksjoner'!$B$8:$B$1006))</f>
        <v>0</v>
      </c>
      <c r="C1652" s="72">
        <f>INDEX('5. Registrere Transaksjoner'!$R$8:$R$1006,MATCH('Underlag HB'!A1652,'5. Registrere Transaksjoner'!$B$8:$B$1006))</f>
        <v>0</v>
      </c>
      <c r="D1652" s="307">
        <f>INDEX('5. Registrere Transaksjoner'!$D$8:$D$1006,MATCH('Underlag HB'!A1652,'5. Registrere Transaksjoner'!$B$8:$B$1006))</f>
        <v>0</v>
      </c>
      <c r="E1652" s="72" t="str">
        <f>IFERROR(INDEX(Kontoplan!$E$6:$E$1048576,MATCH(B1652,Kontoplan!$D$6:$D$125,0)),"")</f>
        <v/>
      </c>
      <c r="F1652" s="308">
        <f>INDEX('5. Registrere Transaksjoner'!$E$8:$E$1006,MATCH('Underlag HB'!A1652,'5. Registrere Transaksjoner'!$B$8:$B$1006,0))</f>
        <v>0</v>
      </c>
      <c r="G1652" s="72">
        <f>INDEX('5. Registrere Transaksjoner'!$F$8:$F$1006,MATCH('Underlag HB'!A1652,'5. Registrere Transaksjoner'!$B$8:$B$1006,0))</f>
        <v>0</v>
      </c>
      <c r="H1652" s="309" t="str">
        <f t="shared" si="25"/>
        <v/>
      </c>
      <c r="I1652" s="310">
        <f>INDEX('5. Registrere Transaksjoner'!$H$8:$H$1006,MATCH('Underlag HB'!A1652,'5. Registrere Transaksjoner'!$B$8:$B$1006,0))</f>
        <v>0</v>
      </c>
      <c r="J1652" s="72"/>
      <c r="K1652" s="72"/>
    </row>
    <row r="1653" spans="1:11" x14ac:dyDescent="0.25">
      <c r="A1653" s="116">
        <f>'5. Registrere Transaksjoner'!B660</f>
        <v>653</v>
      </c>
      <c r="B1653" s="72">
        <f>INDEX('5. Registrere Transaksjoner'!$K$8:$K$1006,MATCH('Underlag HB'!A1653,'5. Registrere Transaksjoner'!$B$8:$B$1006))</f>
        <v>0</v>
      </c>
      <c r="C1653" s="72">
        <f>INDEX('5. Registrere Transaksjoner'!$R$8:$R$1006,MATCH('Underlag HB'!A1653,'5. Registrere Transaksjoner'!$B$8:$B$1006))</f>
        <v>0</v>
      </c>
      <c r="D1653" s="307">
        <f>INDEX('5. Registrere Transaksjoner'!$D$8:$D$1006,MATCH('Underlag HB'!A1653,'5. Registrere Transaksjoner'!$B$8:$B$1006))</f>
        <v>0</v>
      </c>
      <c r="E1653" s="72" t="str">
        <f>IFERROR(INDEX(Kontoplan!$E$6:$E$1048576,MATCH(B1653,Kontoplan!$D$6:$D$125,0)),"")</f>
        <v/>
      </c>
      <c r="F1653" s="308">
        <f>INDEX('5. Registrere Transaksjoner'!$E$8:$E$1006,MATCH('Underlag HB'!A1653,'5. Registrere Transaksjoner'!$B$8:$B$1006,0))</f>
        <v>0</v>
      </c>
      <c r="G1653" s="72">
        <f>INDEX('5. Registrere Transaksjoner'!$F$8:$F$1006,MATCH('Underlag HB'!A1653,'5. Registrere Transaksjoner'!$B$8:$B$1006,0))</f>
        <v>0</v>
      </c>
      <c r="H1653" s="309" t="str">
        <f t="shared" si="25"/>
        <v/>
      </c>
      <c r="I1653" s="310">
        <f>INDEX('5. Registrere Transaksjoner'!$H$8:$H$1006,MATCH('Underlag HB'!A1653,'5. Registrere Transaksjoner'!$B$8:$B$1006,0))</f>
        <v>0</v>
      </c>
      <c r="J1653" s="72"/>
      <c r="K1653" s="72"/>
    </row>
    <row r="1654" spans="1:11" x14ac:dyDescent="0.25">
      <c r="A1654" s="116">
        <f>'5. Registrere Transaksjoner'!B661</f>
        <v>654</v>
      </c>
      <c r="B1654" s="72">
        <f>INDEX('5. Registrere Transaksjoner'!$K$8:$K$1006,MATCH('Underlag HB'!A1654,'5. Registrere Transaksjoner'!$B$8:$B$1006))</f>
        <v>0</v>
      </c>
      <c r="C1654" s="72">
        <f>INDEX('5. Registrere Transaksjoner'!$R$8:$R$1006,MATCH('Underlag HB'!A1654,'5. Registrere Transaksjoner'!$B$8:$B$1006))</f>
        <v>0</v>
      </c>
      <c r="D1654" s="307">
        <f>INDEX('5. Registrere Transaksjoner'!$D$8:$D$1006,MATCH('Underlag HB'!A1654,'5. Registrere Transaksjoner'!$B$8:$B$1006))</f>
        <v>0</v>
      </c>
      <c r="E1654" s="72" t="str">
        <f>IFERROR(INDEX(Kontoplan!$E$6:$E$1048576,MATCH(B1654,Kontoplan!$D$6:$D$125,0)),"")</f>
        <v/>
      </c>
      <c r="F1654" s="308">
        <f>INDEX('5. Registrere Transaksjoner'!$E$8:$E$1006,MATCH('Underlag HB'!A1654,'5. Registrere Transaksjoner'!$B$8:$B$1006,0))</f>
        <v>0</v>
      </c>
      <c r="G1654" s="72">
        <f>INDEX('5. Registrere Transaksjoner'!$F$8:$F$1006,MATCH('Underlag HB'!A1654,'5. Registrere Transaksjoner'!$B$8:$B$1006,0))</f>
        <v>0</v>
      </c>
      <c r="H1654" s="309" t="str">
        <f t="shared" si="25"/>
        <v/>
      </c>
      <c r="I1654" s="310">
        <f>INDEX('5. Registrere Transaksjoner'!$H$8:$H$1006,MATCH('Underlag HB'!A1654,'5. Registrere Transaksjoner'!$B$8:$B$1006,0))</f>
        <v>0</v>
      </c>
      <c r="J1654" s="72"/>
      <c r="K1654" s="72"/>
    </row>
    <row r="1655" spans="1:11" x14ac:dyDescent="0.25">
      <c r="A1655" s="116">
        <f>'5. Registrere Transaksjoner'!B662</f>
        <v>655</v>
      </c>
      <c r="B1655" s="72">
        <f>INDEX('5. Registrere Transaksjoner'!$K$8:$K$1006,MATCH('Underlag HB'!A1655,'5. Registrere Transaksjoner'!$B$8:$B$1006))</f>
        <v>0</v>
      </c>
      <c r="C1655" s="72">
        <f>INDEX('5. Registrere Transaksjoner'!$R$8:$R$1006,MATCH('Underlag HB'!A1655,'5. Registrere Transaksjoner'!$B$8:$B$1006))</f>
        <v>0</v>
      </c>
      <c r="D1655" s="307">
        <f>INDEX('5. Registrere Transaksjoner'!$D$8:$D$1006,MATCH('Underlag HB'!A1655,'5. Registrere Transaksjoner'!$B$8:$B$1006))</f>
        <v>0</v>
      </c>
      <c r="E1655" s="72" t="str">
        <f>IFERROR(INDEX(Kontoplan!$E$6:$E$1048576,MATCH(B1655,Kontoplan!$D$6:$D$125,0)),"")</f>
        <v/>
      </c>
      <c r="F1655" s="308">
        <f>INDEX('5. Registrere Transaksjoner'!$E$8:$E$1006,MATCH('Underlag HB'!A1655,'5. Registrere Transaksjoner'!$B$8:$B$1006,0))</f>
        <v>0</v>
      </c>
      <c r="G1655" s="72">
        <f>INDEX('5. Registrere Transaksjoner'!$F$8:$F$1006,MATCH('Underlag HB'!A1655,'5. Registrere Transaksjoner'!$B$8:$B$1006,0))</f>
        <v>0</v>
      </c>
      <c r="H1655" s="309" t="str">
        <f t="shared" si="25"/>
        <v/>
      </c>
      <c r="I1655" s="310">
        <f>INDEX('5. Registrere Transaksjoner'!$H$8:$H$1006,MATCH('Underlag HB'!A1655,'5. Registrere Transaksjoner'!$B$8:$B$1006,0))</f>
        <v>0</v>
      </c>
      <c r="J1655" s="72"/>
      <c r="K1655" s="72"/>
    </row>
    <row r="1656" spans="1:11" x14ac:dyDescent="0.25">
      <c r="A1656" s="116">
        <f>'5. Registrere Transaksjoner'!B663</f>
        <v>656</v>
      </c>
      <c r="B1656" s="72">
        <f>INDEX('5. Registrere Transaksjoner'!$K$8:$K$1006,MATCH('Underlag HB'!A1656,'5. Registrere Transaksjoner'!$B$8:$B$1006))</f>
        <v>0</v>
      </c>
      <c r="C1656" s="72">
        <f>INDEX('5. Registrere Transaksjoner'!$R$8:$R$1006,MATCH('Underlag HB'!A1656,'5. Registrere Transaksjoner'!$B$8:$B$1006))</f>
        <v>0</v>
      </c>
      <c r="D1656" s="307">
        <f>INDEX('5. Registrere Transaksjoner'!$D$8:$D$1006,MATCH('Underlag HB'!A1656,'5. Registrere Transaksjoner'!$B$8:$B$1006))</f>
        <v>0</v>
      </c>
      <c r="E1656" s="72" t="str">
        <f>IFERROR(INDEX(Kontoplan!$E$6:$E$1048576,MATCH(B1656,Kontoplan!$D$6:$D$125,0)),"")</f>
        <v/>
      </c>
      <c r="F1656" s="308">
        <f>INDEX('5. Registrere Transaksjoner'!$E$8:$E$1006,MATCH('Underlag HB'!A1656,'5. Registrere Transaksjoner'!$B$8:$B$1006,0))</f>
        <v>0</v>
      </c>
      <c r="G1656" s="72">
        <f>INDEX('5. Registrere Transaksjoner'!$F$8:$F$1006,MATCH('Underlag HB'!A1656,'5. Registrere Transaksjoner'!$B$8:$B$1006,0))</f>
        <v>0</v>
      </c>
      <c r="H1656" s="309" t="str">
        <f t="shared" si="25"/>
        <v/>
      </c>
      <c r="I1656" s="310">
        <f>INDEX('5. Registrere Transaksjoner'!$H$8:$H$1006,MATCH('Underlag HB'!A1656,'5. Registrere Transaksjoner'!$B$8:$B$1006,0))</f>
        <v>0</v>
      </c>
      <c r="J1656" s="72"/>
      <c r="K1656" s="72"/>
    </row>
    <row r="1657" spans="1:11" x14ac:dyDescent="0.25">
      <c r="A1657" s="116">
        <f>'5. Registrere Transaksjoner'!B664</f>
        <v>657</v>
      </c>
      <c r="B1657" s="72">
        <f>INDEX('5. Registrere Transaksjoner'!$K$8:$K$1006,MATCH('Underlag HB'!A1657,'5. Registrere Transaksjoner'!$B$8:$B$1006))</f>
        <v>0</v>
      </c>
      <c r="C1657" s="72">
        <f>INDEX('5. Registrere Transaksjoner'!$R$8:$R$1006,MATCH('Underlag HB'!A1657,'5. Registrere Transaksjoner'!$B$8:$B$1006))</f>
        <v>0</v>
      </c>
      <c r="D1657" s="307">
        <f>INDEX('5. Registrere Transaksjoner'!$D$8:$D$1006,MATCH('Underlag HB'!A1657,'5. Registrere Transaksjoner'!$B$8:$B$1006))</f>
        <v>0</v>
      </c>
      <c r="E1657" s="72" t="str">
        <f>IFERROR(INDEX(Kontoplan!$E$6:$E$1048576,MATCH(B1657,Kontoplan!$D$6:$D$125,0)),"")</f>
        <v/>
      </c>
      <c r="F1657" s="308">
        <f>INDEX('5. Registrere Transaksjoner'!$E$8:$E$1006,MATCH('Underlag HB'!A1657,'5. Registrere Transaksjoner'!$B$8:$B$1006,0))</f>
        <v>0</v>
      </c>
      <c r="G1657" s="72">
        <f>INDEX('5. Registrere Transaksjoner'!$F$8:$F$1006,MATCH('Underlag HB'!A1657,'5. Registrere Transaksjoner'!$B$8:$B$1006,0))</f>
        <v>0</v>
      </c>
      <c r="H1657" s="309" t="str">
        <f t="shared" si="25"/>
        <v/>
      </c>
      <c r="I1657" s="310">
        <f>INDEX('5. Registrere Transaksjoner'!$H$8:$H$1006,MATCH('Underlag HB'!A1657,'5. Registrere Transaksjoner'!$B$8:$B$1006,0))</f>
        <v>0</v>
      </c>
      <c r="J1657" s="72"/>
      <c r="K1657" s="72"/>
    </row>
    <row r="1658" spans="1:11" x14ac:dyDescent="0.25">
      <c r="A1658" s="116">
        <f>'5. Registrere Transaksjoner'!B665</f>
        <v>658</v>
      </c>
      <c r="B1658" s="72">
        <f>INDEX('5. Registrere Transaksjoner'!$K$8:$K$1006,MATCH('Underlag HB'!A1658,'5. Registrere Transaksjoner'!$B$8:$B$1006))</f>
        <v>0</v>
      </c>
      <c r="C1658" s="72">
        <f>INDEX('5. Registrere Transaksjoner'!$R$8:$R$1006,MATCH('Underlag HB'!A1658,'5. Registrere Transaksjoner'!$B$8:$B$1006))</f>
        <v>0</v>
      </c>
      <c r="D1658" s="307">
        <f>INDEX('5. Registrere Transaksjoner'!$D$8:$D$1006,MATCH('Underlag HB'!A1658,'5. Registrere Transaksjoner'!$B$8:$B$1006))</f>
        <v>0</v>
      </c>
      <c r="E1658" s="72" t="str">
        <f>IFERROR(INDEX(Kontoplan!$E$6:$E$1048576,MATCH(B1658,Kontoplan!$D$6:$D$125,0)),"")</f>
        <v/>
      </c>
      <c r="F1658" s="308">
        <f>INDEX('5. Registrere Transaksjoner'!$E$8:$E$1006,MATCH('Underlag HB'!A1658,'5. Registrere Transaksjoner'!$B$8:$B$1006,0))</f>
        <v>0</v>
      </c>
      <c r="G1658" s="72">
        <f>INDEX('5. Registrere Transaksjoner'!$F$8:$F$1006,MATCH('Underlag HB'!A1658,'5. Registrere Transaksjoner'!$B$8:$B$1006,0))</f>
        <v>0</v>
      </c>
      <c r="H1658" s="309" t="str">
        <f t="shared" si="25"/>
        <v/>
      </c>
      <c r="I1658" s="310">
        <f>INDEX('5. Registrere Transaksjoner'!$H$8:$H$1006,MATCH('Underlag HB'!A1658,'5. Registrere Transaksjoner'!$B$8:$B$1006,0))</f>
        <v>0</v>
      </c>
      <c r="J1658" s="72"/>
      <c r="K1658" s="72"/>
    </row>
    <row r="1659" spans="1:11" x14ac:dyDescent="0.25">
      <c r="A1659" s="116">
        <f>'5. Registrere Transaksjoner'!B666</f>
        <v>659</v>
      </c>
      <c r="B1659" s="72">
        <f>INDEX('5. Registrere Transaksjoner'!$K$8:$K$1006,MATCH('Underlag HB'!A1659,'5. Registrere Transaksjoner'!$B$8:$B$1006))</f>
        <v>0</v>
      </c>
      <c r="C1659" s="72">
        <f>INDEX('5. Registrere Transaksjoner'!$R$8:$R$1006,MATCH('Underlag HB'!A1659,'5. Registrere Transaksjoner'!$B$8:$B$1006))</f>
        <v>0</v>
      </c>
      <c r="D1659" s="307">
        <f>INDEX('5. Registrere Transaksjoner'!$D$8:$D$1006,MATCH('Underlag HB'!A1659,'5. Registrere Transaksjoner'!$B$8:$B$1006))</f>
        <v>0</v>
      </c>
      <c r="E1659" s="72" t="str">
        <f>IFERROR(INDEX(Kontoplan!$E$6:$E$1048576,MATCH(B1659,Kontoplan!$D$6:$D$125,0)),"")</f>
        <v/>
      </c>
      <c r="F1659" s="308">
        <f>INDEX('5. Registrere Transaksjoner'!$E$8:$E$1006,MATCH('Underlag HB'!A1659,'5. Registrere Transaksjoner'!$B$8:$B$1006,0))</f>
        <v>0</v>
      </c>
      <c r="G1659" s="72">
        <f>INDEX('5. Registrere Transaksjoner'!$F$8:$F$1006,MATCH('Underlag HB'!A1659,'5. Registrere Transaksjoner'!$B$8:$B$1006,0))</f>
        <v>0</v>
      </c>
      <c r="H1659" s="309" t="str">
        <f t="shared" si="25"/>
        <v/>
      </c>
      <c r="I1659" s="310">
        <f>INDEX('5. Registrere Transaksjoner'!$H$8:$H$1006,MATCH('Underlag HB'!A1659,'5. Registrere Transaksjoner'!$B$8:$B$1006,0))</f>
        <v>0</v>
      </c>
      <c r="J1659" s="72"/>
      <c r="K1659" s="72"/>
    </row>
    <row r="1660" spans="1:11" x14ac:dyDescent="0.25">
      <c r="A1660" s="116">
        <f>'5. Registrere Transaksjoner'!B667</f>
        <v>660</v>
      </c>
      <c r="B1660" s="72">
        <f>INDEX('5. Registrere Transaksjoner'!$K$8:$K$1006,MATCH('Underlag HB'!A1660,'5. Registrere Transaksjoner'!$B$8:$B$1006))</f>
        <v>0</v>
      </c>
      <c r="C1660" s="72">
        <f>INDEX('5. Registrere Transaksjoner'!$R$8:$R$1006,MATCH('Underlag HB'!A1660,'5. Registrere Transaksjoner'!$B$8:$B$1006))</f>
        <v>0</v>
      </c>
      <c r="D1660" s="307">
        <f>INDEX('5. Registrere Transaksjoner'!$D$8:$D$1006,MATCH('Underlag HB'!A1660,'5. Registrere Transaksjoner'!$B$8:$B$1006))</f>
        <v>0</v>
      </c>
      <c r="E1660" s="72" t="str">
        <f>IFERROR(INDEX(Kontoplan!$E$6:$E$1048576,MATCH(B1660,Kontoplan!$D$6:$D$125,0)),"")</f>
        <v/>
      </c>
      <c r="F1660" s="308">
        <f>INDEX('5. Registrere Transaksjoner'!$E$8:$E$1006,MATCH('Underlag HB'!A1660,'5. Registrere Transaksjoner'!$B$8:$B$1006,0))</f>
        <v>0</v>
      </c>
      <c r="G1660" s="72">
        <f>INDEX('5. Registrere Transaksjoner'!$F$8:$F$1006,MATCH('Underlag HB'!A1660,'5. Registrere Transaksjoner'!$B$8:$B$1006,0))</f>
        <v>0</v>
      </c>
      <c r="H1660" s="309" t="str">
        <f t="shared" si="25"/>
        <v/>
      </c>
      <c r="I1660" s="310">
        <f>INDEX('5. Registrere Transaksjoner'!$H$8:$H$1006,MATCH('Underlag HB'!A1660,'5. Registrere Transaksjoner'!$B$8:$B$1006,0))</f>
        <v>0</v>
      </c>
      <c r="J1660" s="72"/>
      <c r="K1660" s="72"/>
    </row>
    <row r="1661" spans="1:11" x14ac:dyDescent="0.25">
      <c r="A1661" s="116">
        <f>'5. Registrere Transaksjoner'!B668</f>
        <v>661</v>
      </c>
      <c r="B1661" s="72">
        <f>INDEX('5. Registrere Transaksjoner'!$K$8:$K$1006,MATCH('Underlag HB'!A1661,'5. Registrere Transaksjoner'!$B$8:$B$1006))</f>
        <v>0</v>
      </c>
      <c r="C1661" s="72">
        <f>INDEX('5. Registrere Transaksjoner'!$R$8:$R$1006,MATCH('Underlag HB'!A1661,'5. Registrere Transaksjoner'!$B$8:$B$1006))</f>
        <v>0</v>
      </c>
      <c r="D1661" s="307">
        <f>INDEX('5. Registrere Transaksjoner'!$D$8:$D$1006,MATCH('Underlag HB'!A1661,'5. Registrere Transaksjoner'!$B$8:$B$1006))</f>
        <v>0</v>
      </c>
      <c r="E1661" s="72" t="str">
        <f>IFERROR(INDEX(Kontoplan!$E$6:$E$1048576,MATCH(B1661,Kontoplan!$D$6:$D$125,0)),"")</f>
        <v/>
      </c>
      <c r="F1661" s="308">
        <f>INDEX('5. Registrere Transaksjoner'!$E$8:$E$1006,MATCH('Underlag HB'!A1661,'5. Registrere Transaksjoner'!$B$8:$B$1006,0))</f>
        <v>0</v>
      </c>
      <c r="G1661" s="72">
        <f>INDEX('5. Registrere Transaksjoner'!$F$8:$F$1006,MATCH('Underlag HB'!A1661,'5. Registrere Transaksjoner'!$B$8:$B$1006,0))</f>
        <v>0</v>
      </c>
      <c r="H1661" s="309" t="str">
        <f t="shared" si="25"/>
        <v/>
      </c>
      <c r="I1661" s="310">
        <f>INDEX('5. Registrere Transaksjoner'!$H$8:$H$1006,MATCH('Underlag HB'!A1661,'5. Registrere Transaksjoner'!$B$8:$B$1006,0))</f>
        <v>0</v>
      </c>
      <c r="J1661" s="72"/>
      <c r="K1661" s="72"/>
    </row>
    <row r="1662" spans="1:11" x14ac:dyDescent="0.25">
      <c r="A1662" s="116">
        <f>'5. Registrere Transaksjoner'!B669</f>
        <v>662</v>
      </c>
      <c r="B1662" s="72">
        <f>INDEX('5. Registrere Transaksjoner'!$K$8:$K$1006,MATCH('Underlag HB'!A1662,'5. Registrere Transaksjoner'!$B$8:$B$1006))</f>
        <v>0</v>
      </c>
      <c r="C1662" s="72">
        <f>INDEX('5. Registrere Transaksjoner'!$R$8:$R$1006,MATCH('Underlag HB'!A1662,'5. Registrere Transaksjoner'!$B$8:$B$1006))</f>
        <v>0</v>
      </c>
      <c r="D1662" s="307">
        <f>INDEX('5. Registrere Transaksjoner'!$D$8:$D$1006,MATCH('Underlag HB'!A1662,'5. Registrere Transaksjoner'!$B$8:$B$1006))</f>
        <v>0</v>
      </c>
      <c r="E1662" s="72" t="str">
        <f>IFERROR(INDEX(Kontoplan!$E$6:$E$1048576,MATCH(B1662,Kontoplan!$D$6:$D$125,0)),"")</f>
        <v/>
      </c>
      <c r="F1662" s="308">
        <f>INDEX('5. Registrere Transaksjoner'!$E$8:$E$1006,MATCH('Underlag HB'!A1662,'5. Registrere Transaksjoner'!$B$8:$B$1006,0))</f>
        <v>0</v>
      </c>
      <c r="G1662" s="72">
        <f>INDEX('5. Registrere Transaksjoner'!$F$8:$F$1006,MATCH('Underlag HB'!A1662,'5. Registrere Transaksjoner'!$B$8:$B$1006,0))</f>
        <v>0</v>
      </c>
      <c r="H1662" s="309" t="str">
        <f t="shared" si="25"/>
        <v/>
      </c>
      <c r="I1662" s="310">
        <f>INDEX('5. Registrere Transaksjoner'!$H$8:$H$1006,MATCH('Underlag HB'!A1662,'5. Registrere Transaksjoner'!$B$8:$B$1006,0))</f>
        <v>0</v>
      </c>
      <c r="J1662" s="72"/>
      <c r="K1662" s="72"/>
    </row>
    <row r="1663" spans="1:11" x14ac:dyDescent="0.25">
      <c r="A1663" s="116">
        <f>'5. Registrere Transaksjoner'!B670</f>
        <v>663</v>
      </c>
      <c r="B1663" s="72">
        <f>INDEX('5. Registrere Transaksjoner'!$K$8:$K$1006,MATCH('Underlag HB'!A1663,'5. Registrere Transaksjoner'!$B$8:$B$1006))</f>
        <v>0</v>
      </c>
      <c r="C1663" s="72">
        <f>INDEX('5. Registrere Transaksjoner'!$R$8:$R$1006,MATCH('Underlag HB'!A1663,'5. Registrere Transaksjoner'!$B$8:$B$1006))</f>
        <v>0</v>
      </c>
      <c r="D1663" s="307">
        <f>INDEX('5. Registrere Transaksjoner'!$D$8:$D$1006,MATCH('Underlag HB'!A1663,'5. Registrere Transaksjoner'!$B$8:$B$1006))</f>
        <v>0</v>
      </c>
      <c r="E1663" s="72" t="str">
        <f>IFERROR(INDEX(Kontoplan!$E$6:$E$1048576,MATCH(B1663,Kontoplan!$D$6:$D$125,0)),"")</f>
        <v/>
      </c>
      <c r="F1663" s="308">
        <f>INDEX('5. Registrere Transaksjoner'!$E$8:$E$1006,MATCH('Underlag HB'!A1663,'5. Registrere Transaksjoner'!$B$8:$B$1006,0))</f>
        <v>0</v>
      </c>
      <c r="G1663" s="72">
        <f>INDEX('5. Registrere Transaksjoner'!$F$8:$F$1006,MATCH('Underlag HB'!A1663,'5. Registrere Transaksjoner'!$B$8:$B$1006,0))</f>
        <v>0</v>
      </c>
      <c r="H1663" s="309" t="str">
        <f t="shared" si="25"/>
        <v/>
      </c>
      <c r="I1663" s="310">
        <f>INDEX('5. Registrere Transaksjoner'!$H$8:$H$1006,MATCH('Underlag HB'!A1663,'5. Registrere Transaksjoner'!$B$8:$B$1006,0))</f>
        <v>0</v>
      </c>
      <c r="J1663" s="72"/>
      <c r="K1663" s="72"/>
    </row>
    <row r="1664" spans="1:11" x14ac:dyDescent="0.25">
      <c r="A1664" s="116">
        <f>'5. Registrere Transaksjoner'!B671</f>
        <v>664</v>
      </c>
      <c r="B1664" s="72">
        <f>INDEX('5. Registrere Transaksjoner'!$K$8:$K$1006,MATCH('Underlag HB'!A1664,'5. Registrere Transaksjoner'!$B$8:$B$1006))</f>
        <v>0</v>
      </c>
      <c r="C1664" s="72">
        <f>INDEX('5. Registrere Transaksjoner'!$R$8:$R$1006,MATCH('Underlag HB'!A1664,'5. Registrere Transaksjoner'!$B$8:$B$1006))</f>
        <v>0</v>
      </c>
      <c r="D1664" s="307">
        <f>INDEX('5. Registrere Transaksjoner'!$D$8:$D$1006,MATCH('Underlag HB'!A1664,'5. Registrere Transaksjoner'!$B$8:$B$1006))</f>
        <v>0</v>
      </c>
      <c r="E1664" s="72" t="str">
        <f>IFERROR(INDEX(Kontoplan!$E$6:$E$1048576,MATCH(B1664,Kontoplan!$D$6:$D$125,0)),"")</f>
        <v/>
      </c>
      <c r="F1664" s="308">
        <f>INDEX('5. Registrere Transaksjoner'!$E$8:$E$1006,MATCH('Underlag HB'!A1664,'5. Registrere Transaksjoner'!$B$8:$B$1006,0))</f>
        <v>0</v>
      </c>
      <c r="G1664" s="72">
        <f>INDEX('5. Registrere Transaksjoner'!$F$8:$F$1006,MATCH('Underlag HB'!A1664,'5. Registrere Transaksjoner'!$B$8:$B$1006,0))</f>
        <v>0</v>
      </c>
      <c r="H1664" s="309" t="str">
        <f t="shared" si="25"/>
        <v/>
      </c>
      <c r="I1664" s="310">
        <f>INDEX('5. Registrere Transaksjoner'!$H$8:$H$1006,MATCH('Underlag HB'!A1664,'5. Registrere Transaksjoner'!$B$8:$B$1006,0))</f>
        <v>0</v>
      </c>
      <c r="J1664" s="72"/>
      <c r="K1664" s="72"/>
    </row>
    <row r="1665" spans="1:11" x14ac:dyDescent="0.25">
      <c r="A1665" s="116">
        <f>'5. Registrere Transaksjoner'!B672</f>
        <v>665</v>
      </c>
      <c r="B1665" s="72">
        <f>INDEX('5. Registrere Transaksjoner'!$K$8:$K$1006,MATCH('Underlag HB'!A1665,'5. Registrere Transaksjoner'!$B$8:$B$1006))</f>
        <v>0</v>
      </c>
      <c r="C1665" s="72">
        <f>INDEX('5. Registrere Transaksjoner'!$R$8:$R$1006,MATCH('Underlag HB'!A1665,'5. Registrere Transaksjoner'!$B$8:$B$1006))</f>
        <v>0</v>
      </c>
      <c r="D1665" s="307">
        <f>INDEX('5. Registrere Transaksjoner'!$D$8:$D$1006,MATCH('Underlag HB'!A1665,'5. Registrere Transaksjoner'!$B$8:$B$1006))</f>
        <v>0</v>
      </c>
      <c r="E1665" s="72" t="str">
        <f>IFERROR(INDEX(Kontoplan!$E$6:$E$1048576,MATCH(B1665,Kontoplan!$D$6:$D$125,0)),"")</f>
        <v/>
      </c>
      <c r="F1665" s="308">
        <f>INDEX('5. Registrere Transaksjoner'!$E$8:$E$1006,MATCH('Underlag HB'!A1665,'5. Registrere Transaksjoner'!$B$8:$B$1006,0))</f>
        <v>0</v>
      </c>
      <c r="G1665" s="72">
        <f>INDEX('5. Registrere Transaksjoner'!$F$8:$F$1006,MATCH('Underlag HB'!A1665,'5. Registrere Transaksjoner'!$B$8:$B$1006,0))</f>
        <v>0</v>
      </c>
      <c r="H1665" s="309" t="str">
        <f t="shared" si="25"/>
        <v/>
      </c>
      <c r="I1665" s="310">
        <f>INDEX('5. Registrere Transaksjoner'!$H$8:$H$1006,MATCH('Underlag HB'!A1665,'5. Registrere Transaksjoner'!$B$8:$B$1006,0))</f>
        <v>0</v>
      </c>
      <c r="J1665" s="72"/>
      <c r="K1665" s="72"/>
    </row>
    <row r="1666" spans="1:11" x14ac:dyDescent="0.25">
      <c r="A1666" s="116">
        <f>'5. Registrere Transaksjoner'!B673</f>
        <v>666</v>
      </c>
      <c r="B1666" s="72">
        <f>INDEX('5. Registrere Transaksjoner'!$K$8:$K$1006,MATCH('Underlag HB'!A1666,'5. Registrere Transaksjoner'!$B$8:$B$1006))</f>
        <v>0</v>
      </c>
      <c r="C1666" s="72">
        <f>INDEX('5. Registrere Transaksjoner'!$R$8:$R$1006,MATCH('Underlag HB'!A1666,'5. Registrere Transaksjoner'!$B$8:$B$1006))</f>
        <v>0</v>
      </c>
      <c r="D1666" s="307">
        <f>INDEX('5. Registrere Transaksjoner'!$D$8:$D$1006,MATCH('Underlag HB'!A1666,'5. Registrere Transaksjoner'!$B$8:$B$1006))</f>
        <v>0</v>
      </c>
      <c r="E1666" s="72" t="str">
        <f>IFERROR(INDEX(Kontoplan!$E$6:$E$1048576,MATCH(B1666,Kontoplan!$D$6:$D$125,0)),"")</f>
        <v/>
      </c>
      <c r="F1666" s="308">
        <f>INDEX('5. Registrere Transaksjoner'!$E$8:$E$1006,MATCH('Underlag HB'!A1666,'5. Registrere Transaksjoner'!$B$8:$B$1006,0))</f>
        <v>0</v>
      </c>
      <c r="G1666" s="72">
        <f>INDEX('5. Registrere Transaksjoner'!$F$8:$F$1006,MATCH('Underlag HB'!A1666,'5. Registrere Transaksjoner'!$B$8:$B$1006,0))</f>
        <v>0</v>
      </c>
      <c r="H1666" s="309" t="str">
        <f t="shared" si="25"/>
        <v/>
      </c>
      <c r="I1666" s="310">
        <f>INDEX('5. Registrere Transaksjoner'!$H$8:$H$1006,MATCH('Underlag HB'!A1666,'5. Registrere Transaksjoner'!$B$8:$B$1006,0))</f>
        <v>0</v>
      </c>
      <c r="J1666" s="72"/>
      <c r="K1666" s="72"/>
    </row>
    <row r="1667" spans="1:11" x14ac:dyDescent="0.25">
      <c r="A1667" s="116">
        <f>'5. Registrere Transaksjoner'!B674</f>
        <v>667</v>
      </c>
      <c r="B1667" s="72">
        <f>INDEX('5. Registrere Transaksjoner'!$K$8:$K$1006,MATCH('Underlag HB'!A1667,'5. Registrere Transaksjoner'!$B$8:$B$1006))</f>
        <v>0</v>
      </c>
      <c r="C1667" s="72">
        <f>INDEX('5. Registrere Transaksjoner'!$R$8:$R$1006,MATCH('Underlag HB'!A1667,'5. Registrere Transaksjoner'!$B$8:$B$1006))</f>
        <v>0</v>
      </c>
      <c r="D1667" s="307">
        <f>INDEX('5. Registrere Transaksjoner'!$D$8:$D$1006,MATCH('Underlag HB'!A1667,'5. Registrere Transaksjoner'!$B$8:$B$1006))</f>
        <v>0</v>
      </c>
      <c r="E1667" s="72" t="str">
        <f>IFERROR(INDEX(Kontoplan!$E$6:$E$1048576,MATCH(B1667,Kontoplan!$D$6:$D$125,0)),"")</f>
        <v/>
      </c>
      <c r="F1667" s="308">
        <f>INDEX('5. Registrere Transaksjoner'!$E$8:$E$1006,MATCH('Underlag HB'!A1667,'5. Registrere Transaksjoner'!$B$8:$B$1006,0))</f>
        <v>0</v>
      </c>
      <c r="G1667" s="72">
        <f>INDEX('5. Registrere Transaksjoner'!$F$8:$F$1006,MATCH('Underlag HB'!A1667,'5. Registrere Transaksjoner'!$B$8:$B$1006,0))</f>
        <v>0</v>
      </c>
      <c r="H1667" s="309" t="str">
        <f t="shared" ref="H1667:H1730" si="26">IF(I1667=0,"",I1667)</f>
        <v/>
      </c>
      <c r="I1667" s="310">
        <f>INDEX('5. Registrere Transaksjoner'!$H$8:$H$1006,MATCH('Underlag HB'!A1667,'5. Registrere Transaksjoner'!$B$8:$B$1006,0))</f>
        <v>0</v>
      </c>
      <c r="J1667" s="72"/>
      <c r="K1667" s="72"/>
    </row>
    <row r="1668" spans="1:11" x14ac:dyDescent="0.25">
      <c r="A1668" s="116">
        <f>'5. Registrere Transaksjoner'!B675</f>
        <v>668</v>
      </c>
      <c r="B1668" s="72">
        <f>INDEX('5. Registrere Transaksjoner'!$K$8:$K$1006,MATCH('Underlag HB'!A1668,'5. Registrere Transaksjoner'!$B$8:$B$1006))</f>
        <v>0</v>
      </c>
      <c r="C1668" s="72">
        <f>INDEX('5. Registrere Transaksjoner'!$R$8:$R$1006,MATCH('Underlag HB'!A1668,'5. Registrere Transaksjoner'!$B$8:$B$1006))</f>
        <v>0</v>
      </c>
      <c r="D1668" s="307">
        <f>INDEX('5. Registrere Transaksjoner'!$D$8:$D$1006,MATCH('Underlag HB'!A1668,'5. Registrere Transaksjoner'!$B$8:$B$1006))</f>
        <v>0</v>
      </c>
      <c r="E1668" s="72" t="str">
        <f>IFERROR(INDEX(Kontoplan!$E$6:$E$1048576,MATCH(B1668,Kontoplan!$D$6:$D$125,0)),"")</f>
        <v/>
      </c>
      <c r="F1668" s="308">
        <f>INDEX('5. Registrere Transaksjoner'!$E$8:$E$1006,MATCH('Underlag HB'!A1668,'5. Registrere Transaksjoner'!$B$8:$B$1006,0))</f>
        <v>0</v>
      </c>
      <c r="G1668" s="72">
        <f>INDEX('5. Registrere Transaksjoner'!$F$8:$F$1006,MATCH('Underlag HB'!A1668,'5. Registrere Transaksjoner'!$B$8:$B$1006,0))</f>
        <v>0</v>
      </c>
      <c r="H1668" s="309" t="str">
        <f t="shared" si="26"/>
        <v/>
      </c>
      <c r="I1668" s="310">
        <f>INDEX('5. Registrere Transaksjoner'!$H$8:$H$1006,MATCH('Underlag HB'!A1668,'5. Registrere Transaksjoner'!$B$8:$B$1006,0))</f>
        <v>0</v>
      </c>
      <c r="J1668" s="72"/>
      <c r="K1668" s="72"/>
    </row>
    <row r="1669" spans="1:11" x14ac:dyDescent="0.25">
      <c r="A1669" s="116">
        <f>'5. Registrere Transaksjoner'!B676</f>
        <v>669</v>
      </c>
      <c r="B1669" s="72">
        <f>INDEX('5. Registrere Transaksjoner'!$K$8:$K$1006,MATCH('Underlag HB'!A1669,'5. Registrere Transaksjoner'!$B$8:$B$1006))</f>
        <v>0</v>
      </c>
      <c r="C1669" s="72">
        <f>INDEX('5. Registrere Transaksjoner'!$R$8:$R$1006,MATCH('Underlag HB'!A1669,'5. Registrere Transaksjoner'!$B$8:$B$1006))</f>
        <v>0</v>
      </c>
      <c r="D1669" s="307">
        <f>INDEX('5. Registrere Transaksjoner'!$D$8:$D$1006,MATCH('Underlag HB'!A1669,'5. Registrere Transaksjoner'!$B$8:$B$1006))</f>
        <v>0</v>
      </c>
      <c r="E1669" s="72" t="str">
        <f>IFERROR(INDEX(Kontoplan!$E$6:$E$1048576,MATCH(B1669,Kontoplan!$D$6:$D$125,0)),"")</f>
        <v/>
      </c>
      <c r="F1669" s="308">
        <f>INDEX('5. Registrere Transaksjoner'!$E$8:$E$1006,MATCH('Underlag HB'!A1669,'5. Registrere Transaksjoner'!$B$8:$B$1006,0))</f>
        <v>0</v>
      </c>
      <c r="G1669" s="72">
        <f>INDEX('5. Registrere Transaksjoner'!$F$8:$F$1006,MATCH('Underlag HB'!A1669,'5. Registrere Transaksjoner'!$B$8:$B$1006,0))</f>
        <v>0</v>
      </c>
      <c r="H1669" s="309" t="str">
        <f t="shared" si="26"/>
        <v/>
      </c>
      <c r="I1669" s="310">
        <f>INDEX('5. Registrere Transaksjoner'!$H$8:$H$1006,MATCH('Underlag HB'!A1669,'5. Registrere Transaksjoner'!$B$8:$B$1006,0))</f>
        <v>0</v>
      </c>
      <c r="J1669" s="72"/>
      <c r="K1669" s="72"/>
    </row>
    <row r="1670" spans="1:11" x14ac:dyDescent="0.25">
      <c r="A1670" s="116">
        <f>'5. Registrere Transaksjoner'!B677</f>
        <v>670</v>
      </c>
      <c r="B1670" s="72">
        <f>INDEX('5. Registrere Transaksjoner'!$K$8:$K$1006,MATCH('Underlag HB'!A1670,'5. Registrere Transaksjoner'!$B$8:$B$1006))</f>
        <v>0</v>
      </c>
      <c r="C1670" s="72">
        <f>INDEX('5. Registrere Transaksjoner'!$R$8:$R$1006,MATCH('Underlag HB'!A1670,'5. Registrere Transaksjoner'!$B$8:$B$1006))</f>
        <v>0</v>
      </c>
      <c r="D1670" s="307">
        <f>INDEX('5. Registrere Transaksjoner'!$D$8:$D$1006,MATCH('Underlag HB'!A1670,'5. Registrere Transaksjoner'!$B$8:$B$1006))</f>
        <v>0</v>
      </c>
      <c r="E1670" s="72" t="str">
        <f>IFERROR(INDEX(Kontoplan!$E$6:$E$1048576,MATCH(B1670,Kontoplan!$D$6:$D$125,0)),"")</f>
        <v/>
      </c>
      <c r="F1670" s="308">
        <f>INDEX('5. Registrere Transaksjoner'!$E$8:$E$1006,MATCH('Underlag HB'!A1670,'5. Registrere Transaksjoner'!$B$8:$B$1006,0))</f>
        <v>0</v>
      </c>
      <c r="G1670" s="72">
        <f>INDEX('5. Registrere Transaksjoner'!$F$8:$F$1006,MATCH('Underlag HB'!A1670,'5. Registrere Transaksjoner'!$B$8:$B$1006,0))</f>
        <v>0</v>
      </c>
      <c r="H1670" s="309" t="str">
        <f t="shared" si="26"/>
        <v/>
      </c>
      <c r="I1670" s="310">
        <f>INDEX('5. Registrere Transaksjoner'!$H$8:$H$1006,MATCH('Underlag HB'!A1670,'5. Registrere Transaksjoner'!$B$8:$B$1006,0))</f>
        <v>0</v>
      </c>
      <c r="J1670" s="72"/>
      <c r="K1670" s="72"/>
    </row>
    <row r="1671" spans="1:11" x14ac:dyDescent="0.25">
      <c r="A1671" s="116">
        <f>'5. Registrere Transaksjoner'!B678</f>
        <v>671</v>
      </c>
      <c r="B1671" s="72">
        <f>INDEX('5. Registrere Transaksjoner'!$K$8:$K$1006,MATCH('Underlag HB'!A1671,'5. Registrere Transaksjoner'!$B$8:$B$1006))</f>
        <v>0</v>
      </c>
      <c r="C1671" s="72">
        <f>INDEX('5. Registrere Transaksjoner'!$R$8:$R$1006,MATCH('Underlag HB'!A1671,'5. Registrere Transaksjoner'!$B$8:$B$1006))</f>
        <v>0</v>
      </c>
      <c r="D1671" s="307">
        <f>INDEX('5. Registrere Transaksjoner'!$D$8:$D$1006,MATCH('Underlag HB'!A1671,'5. Registrere Transaksjoner'!$B$8:$B$1006))</f>
        <v>0</v>
      </c>
      <c r="E1671" s="72" t="str">
        <f>IFERROR(INDEX(Kontoplan!$E$6:$E$1048576,MATCH(B1671,Kontoplan!$D$6:$D$125,0)),"")</f>
        <v/>
      </c>
      <c r="F1671" s="308">
        <f>INDEX('5. Registrere Transaksjoner'!$E$8:$E$1006,MATCH('Underlag HB'!A1671,'5. Registrere Transaksjoner'!$B$8:$B$1006,0))</f>
        <v>0</v>
      </c>
      <c r="G1671" s="72">
        <f>INDEX('5. Registrere Transaksjoner'!$F$8:$F$1006,MATCH('Underlag HB'!A1671,'5. Registrere Transaksjoner'!$B$8:$B$1006,0))</f>
        <v>0</v>
      </c>
      <c r="H1671" s="309" t="str">
        <f t="shared" si="26"/>
        <v/>
      </c>
      <c r="I1671" s="310">
        <f>INDEX('5. Registrere Transaksjoner'!$H$8:$H$1006,MATCH('Underlag HB'!A1671,'5. Registrere Transaksjoner'!$B$8:$B$1006,0))</f>
        <v>0</v>
      </c>
      <c r="J1671" s="72"/>
      <c r="K1671" s="72"/>
    </row>
    <row r="1672" spans="1:11" x14ac:dyDescent="0.25">
      <c r="A1672" s="116">
        <f>'5. Registrere Transaksjoner'!B679</f>
        <v>672</v>
      </c>
      <c r="B1672" s="72">
        <f>INDEX('5. Registrere Transaksjoner'!$K$8:$K$1006,MATCH('Underlag HB'!A1672,'5. Registrere Transaksjoner'!$B$8:$B$1006))</f>
        <v>0</v>
      </c>
      <c r="C1672" s="72">
        <f>INDEX('5. Registrere Transaksjoner'!$R$8:$R$1006,MATCH('Underlag HB'!A1672,'5. Registrere Transaksjoner'!$B$8:$B$1006))</f>
        <v>0</v>
      </c>
      <c r="D1672" s="307">
        <f>INDEX('5. Registrere Transaksjoner'!$D$8:$D$1006,MATCH('Underlag HB'!A1672,'5. Registrere Transaksjoner'!$B$8:$B$1006))</f>
        <v>0</v>
      </c>
      <c r="E1672" s="72" t="str">
        <f>IFERROR(INDEX(Kontoplan!$E$6:$E$1048576,MATCH(B1672,Kontoplan!$D$6:$D$125,0)),"")</f>
        <v/>
      </c>
      <c r="F1672" s="308">
        <f>INDEX('5. Registrere Transaksjoner'!$E$8:$E$1006,MATCH('Underlag HB'!A1672,'5. Registrere Transaksjoner'!$B$8:$B$1006,0))</f>
        <v>0</v>
      </c>
      <c r="G1672" s="72">
        <f>INDEX('5. Registrere Transaksjoner'!$F$8:$F$1006,MATCH('Underlag HB'!A1672,'5. Registrere Transaksjoner'!$B$8:$B$1006,0))</f>
        <v>0</v>
      </c>
      <c r="H1672" s="309" t="str">
        <f t="shared" si="26"/>
        <v/>
      </c>
      <c r="I1672" s="310">
        <f>INDEX('5. Registrere Transaksjoner'!$H$8:$H$1006,MATCH('Underlag HB'!A1672,'5. Registrere Transaksjoner'!$B$8:$B$1006,0))</f>
        <v>0</v>
      </c>
      <c r="J1672" s="72"/>
      <c r="K1672" s="72"/>
    </row>
    <row r="1673" spans="1:11" x14ac:dyDescent="0.25">
      <c r="A1673" s="116">
        <f>'5. Registrere Transaksjoner'!B680</f>
        <v>673</v>
      </c>
      <c r="B1673" s="72">
        <f>INDEX('5. Registrere Transaksjoner'!$K$8:$K$1006,MATCH('Underlag HB'!A1673,'5. Registrere Transaksjoner'!$B$8:$B$1006))</f>
        <v>0</v>
      </c>
      <c r="C1673" s="72">
        <f>INDEX('5. Registrere Transaksjoner'!$R$8:$R$1006,MATCH('Underlag HB'!A1673,'5. Registrere Transaksjoner'!$B$8:$B$1006))</f>
        <v>0</v>
      </c>
      <c r="D1673" s="307">
        <f>INDEX('5. Registrere Transaksjoner'!$D$8:$D$1006,MATCH('Underlag HB'!A1673,'5. Registrere Transaksjoner'!$B$8:$B$1006))</f>
        <v>0</v>
      </c>
      <c r="E1673" s="72" t="str">
        <f>IFERROR(INDEX(Kontoplan!$E$6:$E$1048576,MATCH(B1673,Kontoplan!$D$6:$D$125,0)),"")</f>
        <v/>
      </c>
      <c r="F1673" s="308">
        <f>INDEX('5. Registrere Transaksjoner'!$E$8:$E$1006,MATCH('Underlag HB'!A1673,'5. Registrere Transaksjoner'!$B$8:$B$1006,0))</f>
        <v>0</v>
      </c>
      <c r="G1673" s="72">
        <f>INDEX('5. Registrere Transaksjoner'!$F$8:$F$1006,MATCH('Underlag HB'!A1673,'5. Registrere Transaksjoner'!$B$8:$B$1006,0))</f>
        <v>0</v>
      </c>
      <c r="H1673" s="309" t="str">
        <f t="shared" si="26"/>
        <v/>
      </c>
      <c r="I1673" s="310">
        <f>INDEX('5. Registrere Transaksjoner'!$H$8:$H$1006,MATCH('Underlag HB'!A1673,'5. Registrere Transaksjoner'!$B$8:$B$1006,0))</f>
        <v>0</v>
      </c>
      <c r="J1673" s="72"/>
      <c r="K1673" s="72"/>
    </row>
    <row r="1674" spans="1:11" x14ac:dyDescent="0.25">
      <c r="A1674" s="116">
        <f>'5. Registrere Transaksjoner'!B681</f>
        <v>674</v>
      </c>
      <c r="B1674" s="72">
        <f>INDEX('5. Registrere Transaksjoner'!$K$8:$K$1006,MATCH('Underlag HB'!A1674,'5. Registrere Transaksjoner'!$B$8:$B$1006))</f>
        <v>0</v>
      </c>
      <c r="C1674" s="72">
        <f>INDEX('5. Registrere Transaksjoner'!$R$8:$R$1006,MATCH('Underlag HB'!A1674,'5. Registrere Transaksjoner'!$B$8:$B$1006))</f>
        <v>0</v>
      </c>
      <c r="D1674" s="307">
        <f>INDEX('5. Registrere Transaksjoner'!$D$8:$D$1006,MATCH('Underlag HB'!A1674,'5. Registrere Transaksjoner'!$B$8:$B$1006))</f>
        <v>0</v>
      </c>
      <c r="E1674" s="72" t="str">
        <f>IFERROR(INDEX(Kontoplan!$E$6:$E$1048576,MATCH(B1674,Kontoplan!$D$6:$D$125,0)),"")</f>
        <v/>
      </c>
      <c r="F1674" s="308">
        <f>INDEX('5. Registrere Transaksjoner'!$E$8:$E$1006,MATCH('Underlag HB'!A1674,'5. Registrere Transaksjoner'!$B$8:$B$1006,0))</f>
        <v>0</v>
      </c>
      <c r="G1674" s="72">
        <f>INDEX('5. Registrere Transaksjoner'!$F$8:$F$1006,MATCH('Underlag HB'!A1674,'5. Registrere Transaksjoner'!$B$8:$B$1006,0))</f>
        <v>0</v>
      </c>
      <c r="H1674" s="309" t="str">
        <f t="shared" si="26"/>
        <v/>
      </c>
      <c r="I1674" s="310">
        <f>INDEX('5. Registrere Transaksjoner'!$H$8:$H$1006,MATCH('Underlag HB'!A1674,'5. Registrere Transaksjoner'!$B$8:$B$1006,0))</f>
        <v>0</v>
      </c>
      <c r="J1674" s="72"/>
      <c r="K1674" s="72"/>
    </row>
    <row r="1675" spans="1:11" x14ac:dyDescent="0.25">
      <c r="A1675" s="116">
        <f>'5. Registrere Transaksjoner'!B682</f>
        <v>675</v>
      </c>
      <c r="B1675" s="72">
        <f>INDEX('5. Registrere Transaksjoner'!$K$8:$K$1006,MATCH('Underlag HB'!A1675,'5. Registrere Transaksjoner'!$B$8:$B$1006))</f>
        <v>0</v>
      </c>
      <c r="C1675" s="72">
        <f>INDEX('5. Registrere Transaksjoner'!$R$8:$R$1006,MATCH('Underlag HB'!A1675,'5. Registrere Transaksjoner'!$B$8:$B$1006))</f>
        <v>0</v>
      </c>
      <c r="D1675" s="307">
        <f>INDEX('5. Registrere Transaksjoner'!$D$8:$D$1006,MATCH('Underlag HB'!A1675,'5. Registrere Transaksjoner'!$B$8:$B$1006))</f>
        <v>0</v>
      </c>
      <c r="E1675" s="72" t="str">
        <f>IFERROR(INDEX(Kontoplan!$E$6:$E$1048576,MATCH(B1675,Kontoplan!$D$6:$D$125,0)),"")</f>
        <v/>
      </c>
      <c r="F1675" s="308">
        <f>INDEX('5. Registrere Transaksjoner'!$E$8:$E$1006,MATCH('Underlag HB'!A1675,'5. Registrere Transaksjoner'!$B$8:$B$1006,0))</f>
        <v>0</v>
      </c>
      <c r="G1675" s="72">
        <f>INDEX('5. Registrere Transaksjoner'!$F$8:$F$1006,MATCH('Underlag HB'!A1675,'5. Registrere Transaksjoner'!$B$8:$B$1006,0))</f>
        <v>0</v>
      </c>
      <c r="H1675" s="309" t="str">
        <f t="shared" si="26"/>
        <v/>
      </c>
      <c r="I1675" s="310">
        <f>INDEX('5. Registrere Transaksjoner'!$H$8:$H$1006,MATCH('Underlag HB'!A1675,'5. Registrere Transaksjoner'!$B$8:$B$1006,0))</f>
        <v>0</v>
      </c>
      <c r="J1675" s="72"/>
      <c r="K1675" s="72"/>
    </row>
    <row r="1676" spans="1:11" x14ac:dyDescent="0.25">
      <c r="A1676" s="116">
        <f>'5. Registrere Transaksjoner'!B683</f>
        <v>676</v>
      </c>
      <c r="B1676" s="72">
        <f>INDEX('5. Registrere Transaksjoner'!$K$8:$K$1006,MATCH('Underlag HB'!A1676,'5. Registrere Transaksjoner'!$B$8:$B$1006))</f>
        <v>0</v>
      </c>
      <c r="C1676" s="72">
        <f>INDEX('5. Registrere Transaksjoner'!$R$8:$R$1006,MATCH('Underlag HB'!A1676,'5. Registrere Transaksjoner'!$B$8:$B$1006))</f>
        <v>0</v>
      </c>
      <c r="D1676" s="307">
        <f>INDEX('5. Registrere Transaksjoner'!$D$8:$D$1006,MATCH('Underlag HB'!A1676,'5. Registrere Transaksjoner'!$B$8:$B$1006))</f>
        <v>0</v>
      </c>
      <c r="E1676" s="72" t="str">
        <f>IFERROR(INDEX(Kontoplan!$E$6:$E$1048576,MATCH(B1676,Kontoplan!$D$6:$D$125,0)),"")</f>
        <v/>
      </c>
      <c r="F1676" s="308">
        <f>INDEX('5. Registrere Transaksjoner'!$E$8:$E$1006,MATCH('Underlag HB'!A1676,'5. Registrere Transaksjoner'!$B$8:$B$1006,0))</f>
        <v>0</v>
      </c>
      <c r="G1676" s="72">
        <f>INDEX('5. Registrere Transaksjoner'!$F$8:$F$1006,MATCH('Underlag HB'!A1676,'5. Registrere Transaksjoner'!$B$8:$B$1006,0))</f>
        <v>0</v>
      </c>
      <c r="H1676" s="309" t="str">
        <f t="shared" si="26"/>
        <v/>
      </c>
      <c r="I1676" s="310">
        <f>INDEX('5. Registrere Transaksjoner'!$H$8:$H$1006,MATCH('Underlag HB'!A1676,'5. Registrere Transaksjoner'!$B$8:$B$1006,0))</f>
        <v>0</v>
      </c>
      <c r="J1676" s="72"/>
      <c r="K1676" s="72"/>
    </row>
    <row r="1677" spans="1:11" x14ac:dyDescent="0.25">
      <c r="A1677" s="116">
        <f>'5. Registrere Transaksjoner'!B684</f>
        <v>677</v>
      </c>
      <c r="B1677" s="72">
        <f>INDEX('5. Registrere Transaksjoner'!$K$8:$K$1006,MATCH('Underlag HB'!A1677,'5. Registrere Transaksjoner'!$B$8:$B$1006))</f>
        <v>0</v>
      </c>
      <c r="C1677" s="72">
        <f>INDEX('5. Registrere Transaksjoner'!$R$8:$R$1006,MATCH('Underlag HB'!A1677,'5. Registrere Transaksjoner'!$B$8:$B$1006))</f>
        <v>0</v>
      </c>
      <c r="D1677" s="307">
        <f>INDEX('5. Registrere Transaksjoner'!$D$8:$D$1006,MATCH('Underlag HB'!A1677,'5. Registrere Transaksjoner'!$B$8:$B$1006))</f>
        <v>0</v>
      </c>
      <c r="E1677" s="72" t="str">
        <f>IFERROR(INDEX(Kontoplan!$E$6:$E$1048576,MATCH(B1677,Kontoplan!$D$6:$D$125,0)),"")</f>
        <v/>
      </c>
      <c r="F1677" s="308">
        <f>INDEX('5. Registrere Transaksjoner'!$E$8:$E$1006,MATCH('Underlag HB'!A1677,'5. Registrere Transaksjoner'!$B$8:$B$1006,0))</f>
        <v>0</v>
      </c>
      <c r="G1677" s="72">
        <f>INDEX('5. Registrere Transaksjoner'!$F$8:$F$1006,MATCH('Underlag HB'!A1677,'5. Registrere Transaksjoner'!$B$8:$B$1006,0))</f>
        <v>0</v>
      </c>
      <c r="H1677" s="309" t="str">
        <f t="shared" si="26"/>
        <v/>
      </c>
      <c r="I1677" s="310">
        <f>INDEX('5. Registrere Transaksjoner'!$H$8:$H$1006,MATCH('Underlag HB'!A1677,'5. Registrere Transaksjoner'!$B$8:$B$1006,0))</f>
        <v>0</v>
      </c>
      <c r="J1677" s="72"/>
      <c r="K1677" s="72"/>
    </row>
    <row r="1678" spans="1:11" x14ac:dyDescent="0.25">
      <c r="A1678" s="116">
        <f>'5. Registrere Transaksjoner'!B685</f>
        <v>678</v>
      </c>
      <c r="B1678" s="72">
        <f>INDEX('5. Registrere Transaksjoner'!$K$8:$K$1006,MATCH('Underlag HB'!A1678,'5. Registrere Transaksjoner'!$B$8:$B$1006))</f>
        <v>0</v>
      </c>
      <c r="C1678" s="72">
        <f>INDEX('5. Registrere Transaksjoner'!$R$8:$R$1006,MATCH('Underlag HB'!A1678,'5. Registrere Transaksjoner'!$B$8:$B$1006))</f>
        <v>0</v>
      </c>
      <c r="D1678" s="307">
        <f>INDEX('5. Registrere Transaksjoner'!$D$8:$D$1006,MATCH('Underlag HB'!A1678,'5. Registrere Transaksjoner'!$B$8:$B$1006))</f>
        <v>0</v>
      </c>
      <c r="E1678" s="72" t="str">
        <f>IFERROR(INDEX(Kontoplan!$E$6:$E$1048576,MATCH(B1678,Kontoplan!$D$6:$D$125,0)),"")</f>
        <v/>
      </c>
      <c r="F1678" s="308">
        <f>INDEX('5. Registrere Transaksjoner'!$E$8:$E$1006,MATCH('Underlag HB'!A1678,'5. Registrere Transaksjoner'!$B$8:$B$1006,0))</f>
        <v>0</v>
      </c>
      <c r="G1678" s="72">
        <f>INDEX('5. Registrere Transaksjoner'!$F$8:$F$1006,MATCH('Underlag HB'!A1678,'5. Registrere Transaksjoner'!$B$8:$B$1006,0))</f>
        <v>0</v>
      </c>
      <c r="H1678" s="309" t="str">
        <f t="shared" si="26"/>
        <v/>
      </c>
      <c r="I1678" s="310">
        <f>INDEX('5. Registrere Transaksjoner'!$H$8:$H$1006,MATCH('Underlag HB'!A1678,'5. Registrere Transaksjoner'!$B$8:$B$1006,0))</f>
        <v>0</v>
      </c>
      <c r="J1678" s="72"/>
      <c r="K1678" s="72"/>
    </row>
    <row r="1679" spans="1:11" x14ac:dyDescent="0.25">
      <c r="A1679" s="116">
        <f>'5. Registrere Transaksjoner'!B686</f>
        <v>679</v>
      </c>
      <c r="B1679" s="72">
        <f>INDEX('5. Registrere Transaksjoner'!$K$8:$K$1006,MATCH('Underlag HB'!A1679,'5. Registrere Transaksjoner'!$B$8:$B$1006))</f>
        <v>0</v>
      </c>
      <c r="C1679" s="72">
        <f>INDEX('5. Registrere Transaksjoner'!$R$8:$R$1006,MATCH('Underlag HB'!A1679,'5. Registrere Transaksjoner'!$B$8:$B$1006))</f>
        <v>0</v>
      </c>
      <c r="D1679" s="307">
        <f>INDEX('5. Registrere Transaksjoner'!$D$8:$D$1006,MATCH('Underlag HB'!A1679,'5. Registrere Transaksjoner'!$B$8:$B$1006))</f>
        <v>0</v>
      </c>
      <c r="E1679" s="72" t="str">
        <f>IFERROR(INDEX(Kontoplan!$E$6:$E$1048576,MATCH(B1679,Kontoplan!$D$6:$D$125,0)),"")</f>
        <v/>
      </c>
      <c r="F1679" s="308">
        <f>INDEX('5. Registrere Transaksjoner'!$E$8:$E$1006,MATCH('Underlag HB'!A1679,'5. Registrere Transaksjoner'!$B$8:$B$1006,0))</f>
        <v>0</v>
      </c>
      <c r="G1679" s="72">
        <f>INDEX('5. Registrere Transaksjoner'!$F$8:$F$1006,MATCH('Underlag HB'!A1679,'5. Registrere Transaksjoner'!$B$8:$B$1006,0))</f>
        <v>0</v>
      </c>
      <c r="H1679" s="309" t="str">
        <f t="shared" si="26"/>
        <v/>
      </c>
      <c r="I1679" s="310">
        <f>INDEX('5. Registrere Transaksjoner'!$H$8:$H$1006,MATCH('Underlag HB'!A1679,'5. Registrere Transaksjoner'!$B$8:$B$1006,0))</f>
        <v>0</v>
      </c>
      <c r="J1679" s="72"/>
      <c r="K1679" s="72"/>
    </row>
    <row r="1680" spans="1:11" x14ac:dyDescent="0.25">
      <c r="A1680" s="116">
        <f>'5. Registrere Transaksjoner'!B687</f>
        <v>680</v>
      </c>
      <c r="B1680" s="72">
        <f>INDEX('5. Registrere Transaksjoner'!$K$8:$K$1006,MATCH('Underlag HB'!A1680,'5. Registrere Transaksjoner'!$B$8:$B$1006))</f>
        <v>0</v>
      </c>
      <c r="C1680" s="72">
        <f>INDEX('5. Registrere Transaksjoner'!$R$8:$R$1006,MATCH('Underlag HB'!A1680,'5. Registrere Transaksjoner'!$B$8:$B$1006))</f>
        <v>0</v>
      </c>
      <c r="D1680" s="307">
        <f>INDEX('5. Registrere Transaksjoner'!$D$8:$D$1006,MATCH('Underlag HB'!A1680,'5. Registrere Transaksjoner'!$B$8:$B$1006))</f>
        <v>0</v>
      </c>
      <c r="E1680" s="72" t="str">
        <f>IFERROR(INDEX(Kontoplan!$E$6:$E$1048576,MATCH(B1680,Kontoplan!$D$6:$D$125,0)),"")</f>
        <v/>
      </c>
      <c r="F1680" s="308">
        <f>INDEX('5. Registrere Transaksjoner'!$E$8:$E$1006,MATCH('Underlag HB'!A1680,'5. Registrere Transaksjoner'!$B$8:$B$1006,0))</f>
        <v>0</v>
      </c>
      <c r="G1680" s="72">
        <f>INDEX('5. Registrere Transaksjoner'!$F$8:$F$1006,MATCH('Underlag HB'!A1680,'5. Registrere Transaksjoner'!$B$8:$B$1006,0))</f>
        <v>0</v>
      </c>
      <c r="H1680" s="309" t="str">
        <f t="shared" si="26"/>
        <v/>
      </c>
      <c r="I1680" s="310">
        <f>INDEX('5. Registrere Transaksjoner'!$H$8:$H$1006,MATCH('Underlag HB'!A1680,'5. Registrere Transaksjoner'!$B$8:$B$1006,0))</f>
        <v>0</v>
      </c>
      <c r="J1680" s="72"/>
      <c r="K1680" s="72"/>
    </row>
    <row r="1681" spans="1:11" x14ac:dyDescent="0.25">
      <c r="A1681" s="116">
        <f>'5. Registrere Transaksjoner'!B688</f>
        <v>681</v>
      </c>
      <c r="B1681" s="72">
        <f>INDEX('5. Registrere Transaksjoner'!$K$8:$K$1006,MATCH('Underlag HB'!A1681,'5. Registrere Transaksjoner'!$B$8:$B$1006))</f>
        <v>0</v>
      </c>
      <c r="C1681" s="72">
        <f>INDEX('5. Registrere Transaksjoner'!$R$8:$R$1006,MATCH('Underlag HB'!A1681,'5. Registrere Transaksjoner'!$B$8:$B$1006))</f>
        <v>0</v>
      </c>
      <c r="D1681" s="307">
        <f>INDEX('5. Registrere Transaksjoner'!$D$8:$D$1006,MATCH('Underlag HB'!A1681,'5. Registrere Transaksjoner'!$B$8:$B$1006))</f>
        <v>0</v>
      </c>
      <c r="E1681" s="72" t="str">
        <f>IFERROR(INDEX(Kontoplan!$E$6:$E$1048576,MATCH(B1681,Kontoplan!$D$6:$D$125,0)),"")</f>
        <v/>
      </c>
      <c r="F1681" s="308">
        <f>INDEX('5. Registrere Transaksjoner'!$E$8:$E$1006,MATCH('Underlag HB'!A1681,'5. Registrere Transaksjoner'!$B$8:$B$1006,0))</f>
        <v>0</v>
      </c>
      <c r="G1681" s="72">
        <f>INDEX('5. Registrere Transaksjoner'!$F$8:$F$1006,MATCH('Underlag HB'!A1681,'5. Registrere Transaksjoner'!$B$8:$B$1006,0))</f>
        <v>0</v>
      </c>
      <c r="H1681" s="309" t="str">
        <f t="shared" si="26"/>
        <v/>
      </c>
      <c r="I1681" s="310">
        <f>INDEX('5. Registrere Transaksjoner'!$H$8:$H$1006,MATCH('Underlag HB'!A1681,'5. Registrere Transaksjoner'!$B$8:$B$1006,0))</f>
        <v>0</v>
      </c>
      <c r="J1681" s="72"/>
      <c r="K1681" s="72"/>
    </row>
    <row r="1682" spans="1:11" x14ac:dyDescent="0.25">
      <c r="A1682" s="116">
        <f>'5. Registrere Transaksjoner'!B689</f>
        <v>682</v>
      </c>
      <c r="B1682" s="72">
        <f>INDEX('5. Registrere Transaksjoner'!$K$8:$K$1006,MATCH('Underlag HB'!A1682,'5. Registrere Transaksjoner'!$B$8:$B$1006))</f>
        <v>0</v>
      </c>
      <c r="C1682" s="72">
        <f>INDEX('5. Registrere Transaksjoner'!$R$8:$R$1006,MATCH('Underlag HB'!A1682,'5. Registrere Transaksjoner'!$B$8:$B$1006))</f>
        <v>0</v>
      </c>
      <c r="D1682" s="307">
        <f>INDEX('5. Registrere Transaksjoner'!$D$8:$D$1006,MATCH('Underlag HB'!A1682,'5. Registrere Transaksjoner'!$B$8:$B$1006))</f>
        <v>0</v>
      </c>
      <c r="E1682" s="72" t="str">
        <f>IFERROR(INDEX(Kontoplan!$E$6:$E$1048576,MATCH(B1682,Kontoplan!$D$6:$D$125,0)),"")</f>
        <v/>
      </c>
      <c r="F1682" s="308">
        <f>INDEX('5. Registrere Transaksjoner'!$E$8:$E$1006,MATCH('Underlag HB'!A1682,'5. Registrere Transaksjoner'!$B$8:$B$1006,0))</f>
        <v>0</v>
      </c>
      <c r="G1682" s="72">
        <f>INDEX('5. Registrere Transaksjoner'!$F$8:$F$1006,MATCH('Underlag HB'!A1682,'5. Registrere Transaksjoner'!$B$8:$B$1006,0))</f>
        <v>0</v>
      </c>
      <c r="H1682" s="309" t="str">
        <f t="shared" si="26"/>
        <v/>
      </c>
      <c r="I1682" s="310">
        <f>INDEX('5. Registrere Transaksjoner'!$H$8:$H$1006,MATCH('Underlag HB'!A1682,'5. Registrere Transaksjoner'!$B$8:$B$1006,0))</f>
        <v>0</v>
      </c>
      <c r="J1682" s="72"/>
      <c r="K1682" s="72"/>
    </row>
    <row r="1683" spans="1:11" x14ac:dyDescent="0.25">
      <c r="A1683" s="116">
        <f>'5. Registrere Transaksjoner'!B690</f>
        <v>683</v>
      </c>
      <c r="B1683" s="72">
        <f>INDEX('5. Registrere Transaksjoner'!$K$8:$K$1006,MATCH('Underlag HB'!A1683,'5. Registrere Transaksjoner'!$B$8:$B$1006))</f>
        <v>0</v>
      </c>
      <c r="C1683" s="72">
        <f>INDEX('5. Registrere Transaksjoner'!$R$8:$R$1006,MATCH('Underlag HB'!A1683,'5. Registrere Transaksjoner'!$B$8:$B$1006))</f>
        <v>0</v>
      </c>
      <c r="D1683" s="307">
        <f>INDEX('5. Registrere Transaksjoner'!$D$8:$D$1006,MATCH('Underlag HB'!A1683,'5. Registrere Transaksjoner'!$B$8:$B$1006))</f>
        <v>0</v>
      </c>
      <c r="E1683" s="72" t="str">
        <f>IFERROR(INDEX(Kontoplan!$E$6:$E$1048576,MATCH(B1683,Kontoplan!$D$6:$D$125,0)),"")</f>
        <v/>
      </c>
      <c r="F1683" s="308">
        <f>INDEX('5. Registrere Transaksjoner'!$E$8:$E$1006,MATCH('Underlag HB'!A1683,'5. Registrere Transaksjoner'!$B$8:$B$1006,0))</f>
        <v>0</v>
      </c>
      <c r="G1683" s="72">
        <f>INDEX('5. Registrere Transaksjoner'!$F$8:$F$1006,MATCH('Underlag HB'!A1683,'5. Registrere Transaksjoner'!$B$8:$B$1006,0))</f>
        <v>0</v>
      </c>
      <c r="H1683" s="309" t="str">
        <f t="shared" si="26"/>
        <v/>
      </c>
      <c r="I1683" s="310">
        <f>INDEX('5. Registrere Transaksjoner'!$H$8:$H$1006,MATCH('Underlag HB'!A1683,'5. Registrere Transaksjoner'!$B$8:$B$1006,0))</f>
        <v>0</v>
      </c>
      <c r="J1683" s="72"/>
      <c r="K1683" s="72"/>
    </row>
    <row r="1684" spans="1:11" x14ac:dyDescent="0.25">
      <c r="A1684" s="116">
        <f>'5. Registrere Transaksjoner'!B691</f>
        <v>684</v>
      </c>
      <c r="B1684" s="72">
        <f>INDEX('5. Registrere Transaksjoner'!$K$8:$K$1006,MATCH('Underlag HB'!A1684,'5. Registrere Transaksjoner'!$B$8:$B$1006))</f>
        <v>0</v>
      </c>
      <c r="C1684" s="72">
        <f>INDEX('5. Registrere Transaksjoner'!$R$8:$R$1006,MATCH('Underlag HB'!A1684,'5. Registrere Transaksjoner'!$B$8:$B$1006))</f>
        <v>0</v>
      </c>
      <c r="D1684" s="307">
        <f>INDEX('5. Registrere Transaksjoner'!$D$8:$D$1006,MATCH('Underlag HB'!A1684,'5. Registrere Transaksjoner'!$B$8:$B$1006))</f>
        <v>0</v>
      </c>
      <c r="E1684" s="72" t="str">
        <f>IFERROR(INDEX(Kontoplan!$E$6:$E$1048576,MATCH(B1684,Kontoplan!$D$6:$D$125,0)),"")</f>
        <v/>
      </c>
      <c r="F1684" s="308">
        <f>INDEX('5. Registrere Transaksjoner'!$E$8:$E$1006,MATCH('Underlag HB'!A1684,'5. Registrere Transaksjoner'!$B$8:$B$1006,0))</f>
        <v>0</v>
      </c>
      <c r="G1684" s="72">
        <f>INDEX('5. Registrere Transaksjoner'!$F$8:$F$1006,MATCH('Underlag HB'!A1684,'5. Registrere Transaksjoner'!$B$8:$B$1006,0))</f>
        <v>0</v>
      </c>
      <c r="H1684" s="309" t="str">
        <f t="shared" si="26"/>
        <v/>
      </c>
      <c r="I1684" s="310">
        <f>INDEX('5. Registrere Transaksjoner'!$H$8:$H$1006,MATCH('Underlag HB'!A1684,'5. Registrere Transaksjoner'!$B$8:$B$1006,0))</f>
        <v>0</v>
      </c>
      <c r="J1684" s="72"/>
      <c r="K1684" s="72"/>
    </row>
    <row r="1685" spans="1:11" x14ac:dyDescent="0.25">
      <c r="A1685" s="116">
        <f>'5. Registrere Transaksjoner'!B692</f>
        <v>685</v>
      </c>
      <c r="B1685" s="72">
        <f>INDEX('5. Registrere Transaksjoner'!$K$8:$K$1006,MATCH('Underlag HB'!A1685,'5. Registrere Transaksjoner'!$B$8:$B$1006))</f>
        <v>0</v>
      </c>
      <c r="C1685" s="72">
        <f>INDEX('5. Registrere Transaksjoner'!$R$8:$R$1006,MATCH('Underlag HB'!A1685,'5. Registrere Transaksjoner'!$B$8:$B$1006))</f>
        <v>0</v>
      </c>
      <c r="D1685" s="307">
        <f>INDEX('5. Registrere Transaksjoner'!$D$8:$D$1006,MATCH('Underlag HB'!A1685,'5. Registrere Transaksjoner'!$B$8:$B$1006))</f>
        <v>0</v>
      </c>
      <c r="E1685" s="72" t="str">
        <f>IFERROR(INDEX(Kontoplan!$E$6:$E$1048576,MATCH(B1685,Kontoplan!$D$6:$D$125,0)),"")</f>
        <v/>
      </c>
      <c r="F1685" s="308">
        <f>INDEX('5. Registrere Transaksjoner'!$E$8:$E$1006,MATCH('Underlag HB'!A1685,'5. Registrere Transaksjoner'!$B$8:$B$1006,0))</f>
        <v>0</v>
      </c>
      <c r="G1685" s="72">
        <f>INDEX('5. Registrere Transaksjoner'!$F$8:$F$1006,MATCH('Underlag HB'!A1685,'5. Registrere Transaksjoner'!$B$8:$B$1006,0))</f>
        <v>0</v>
      </c>
      <c r="H1685" s="309" t="str">
        <f t="shared" si="26"/>
        <v/>
      </c>
      <c r="I1685" s="310">
        <f>INDEX('5. Registrere Transaksjoner'!$H$8:$H$1006,MATCH('Underlag HB'!A1685,'5. Registrere Transaksjoner'!$B$8:$B$1006,0))</f>
        <v>0</v>
      </c>
      <c r="J1685" s="72"/>
      <c r="K1685" s="72"/>
    </row>
    <row r="1686" spans="1:11" x14ac:dyDescent="0.25">
      <c r="A1686" s="116">
        <f>'5. Registrere Transaksjoner'!B693</f>
        <v>686</v>
      </c>
      <c r="B1686" s="72">
        <f>INDEX('5. Registrere Transaksjoner'!$K$8:$K$1006,MATCH('Underlag HB'!A1686,'5. Registrere Transaksjoner'!$B$8:$B$1006))</f>
        <v>0</v>
      </c>
      <c r="C1686" s="72">
        <f>INDEX('5. Registrere Transaksjoner'!$R$8:$R$1006,MATCH('Underlag HB'!A1686,'5. Registrere Transaksjoner'!$B$8:$B$1006))</f>
        <v>0</v>
      </c>
      <c r="D1686" s="307">
        <f>INDEX('5. Registrere Transaksjoner'!$D$8:$D$1006,MATCH('Underlag HB'!A1686,'5. Registrere Transaksjoner'!$B$8:$B$1006))</f>
        <v>0</v>
      </c>
      <c r="E1686" s="72" t="str">
        <f>IFERROR(INDEX(Kontoplan!$E$6:$E$1048576,MATCH(B1686,Kontoplan!$D$6:$D$125,0)),"")</f>
        <v/>
      </c>
      <c r="F1686" s="308">
        <f>INDEX('5. Registrere Transaksjoner'!$E$8:$E$1006,MATCH('Underlag HB'!A1686,'5. Registrere Transaksjoner'!$B$8:$B$1006,0))</f>
        <v>0</v>
      </c>
      <c r="G1686" s="72">
        <f>INDEX('5. Registrere Transaksjoner'!$F$8:$F$1006,MATCH('Underlag HB'!A1686,'5. Registrere Transaksjoner'!$B$8:$B$1006,0))</f>
        <v>0</v>
      </c>
      <c r="H1686" s="309" t="str">
        <f t="shared" si="26"/>
        <v/>
      </c>
      <c r="I1686" s="310">
        <f>INDEX('5. Registrere Transaksjoner'!$H$8:$H$1006,MATCH('Underlag HB'!A1686,'5. Registrere Transaksjoner'!$B$8:$B$1006,0))</f>
        <v>0</v>
      </c>
      <c r="J1686" s="72"/>
      <c r="K1686" s="72"/>
    </row>
    <row r="1687" spans="1:11" x14ac:dyDescent="0.25">
      <c r="A1687" s="116">
        <f>'5. Registrere Transaksjoner'!B694</f>
        <v>687</v>
      </c>
      <c r="B1687" s="72">
        <f>INDEX('5. Registrere Transaksjoner'!$K$8:$K$1006,MATCH('Underlag HB'!A1687,'5. Registrere Transaksjoner'!$B$8:$B$1006))</f>
        <v>0</v>
      </c>
      <c r="C1687" s="72">
        <f>INDEX('5. Registrere Transaksjoner'!$R$8:$R$1006,MATCH('Underlag HB'!A1687,'5. Registrere Transaksjoner'!$B$8:$B$1006))</f>
        <v>0</v>
      </c>
      <c r="D1687" s="307">
        <f>INDEX('5. Registrere Transaksjoner'!$D$8:$D$1006,MATCH('Underlag HB'!A1687,'5. Registrere Transaksjoner'!$B$8:$B$1006))</f>
        <v>0</v>
      </c>
      <c r="E1687" s="72" t="str">
        <f>IFERROR(INDEX(Kontoplan!$E$6:$E$1048576,MATCH(B1687,Kontoplan!$D$6:$D$125,0)),"")</f>
        <v/>
      </c>
      <c r="F1687" s="308">
        <f>INDEX('5. Registrere Transaksjoner'!$E$8:$E$1006,MATCH('Underlag HB'!A1687,'5. Registrere Transaksjoner'!$B$8:$B$1006,0))</f>
        <v>0</v>
      </c>
      <c r="G1687" s="72">
        <f>INDEX('5. Registrere Transaksjoner'!$F$8:$F$1006,MATCH('Underlag HB'!A1687,'5. Registrere Transaksjoner'!$B$8:$B$1006,0))</f>
        <v>0</v>
      </c>
      <c r="H1687" s="309" t="str">
        <f t="shared" si="26"/>
        <v/>
      </c>
      <c r="I1687" s="310">
        <f>INDEX('5. Registrere Transaksjoner'!$H$8:$H$1006,MATCH('Underlag HB'!A1687,'5. Registrere Transaksjoner'!$B$8:$B$1006,0))</f>
        <v>0</v>
      </c>
      <c r="J1687" s="72"/>
      <c r="K1687" s="72"/>
    </row>
    <row r="1688" spans="1:11" x14ac:dyDescent="0.25">
      <c r="A1688" s="116">
        <f>'5. Registrere Transaksjoner'!B695</f>
        <v>688</v>
      </c>
      <c r="B1688" s="72">
        <f>INDEX('5. Registrere Transaksjoner'!$K$8:$K$1006,MATCH('Underlag HB'!A1688,'5. Registrere Transaksjoner'!$B$8:$B$1006))</f>
        <v>0</v>
      </c>
      <c r="C1688" s="72">
        <f>INDEX('5. Registrere Transaksjoner'!$R$8:$R$1006,MATCH('Underlag HB'!A1688,'5. Registrere Transaksjoner'!$B$8:$B$1006))</f>
        <v>0</v>
      </c>
      <c r="D1688" s="307">
        <f>INDEX('5. Registrere Transaksjoner'!$D$8:$D$1006,MATCH('Underlag HB'!A1688,'5. Registrere Transaksjoner'!$B$8:$B$1006))</f>
        <v>0</v>
      </c>
      <c r="E1688" s="72" t="str">
        <f>IFERROR(INDEX(Kontoplan!$E$6:$E$1048576,MATCH(B1688,Kontoplan!$D$6:$D$125,0)),"")</f>
        <v/>
      </c>
      <c r="F1688" s="308">
        <f>INDEX('5. Registrere Transaksjoner'!$E$8:$E$1006,MATCH('Underlag HB'!A1688,'5. Registrere Transaksjoner'!$B$8:$B$1006,0))</f>
        <v>0</v>
      </c>
      <c r="G1688" s="72">
        <f>INDEX('5. Registrere Transaksjoner'!$F$8:$F$1006,MATCH('Underlag HB'!A1688,'5. Registrere Transaksjoner'!$B$8:$B$1006,0))</f>
        <v>0</v>
      </c>
      <c r="H1688" s="309" t="str">
        <f t="shared" si="26"/>
        <v/>
      </c>
      <c r="I1688" s="310">
        <f>INDEX('5. Registrere Transaksjoner'!$H$8:$H$1006,MATCH('Underlag HB'!A1688,'5. Registrere Transaksjoner'!$B$8:$B$1006,0))</f>
        <v>0</v>
      </c>
      <c r="J1688" s="72"/>
      <c r="K1688" s="72"/>
    </row>
    <row r="1689" spans="1:11" x14ac:dyDescent="0.25">
      <c r="A1689" s="116">
        <f>'5. Registrere Transaksjoner'!B696</f>
        <v>689</v>
      </c>
      <c r="B1689" s="72">
        <f>INDEX('5. Registrere Transaksjoner'!$K$8:$K$1006,MATCH('Underlag HB'!A1689,'5. Registrere Transaksjoner'!$B$8:$B$1006))</f>
        <v>0</v>
      </c>
      <c r="C1689" s="72">
        <f>INDEX('5. Registrere Transaksjoner'!$R$8:$R$1006,MATCH('Underlag HB'!A1689,'5. Registrere Transaksjoner'!$B$8:$B$1006))</f>
        <v>0</v>
      </c>
      <c r="D1689" s="307">
        <f>INDEX('5. Registrere Transaksjoner'!$D$8:$D$1006,MATCH('Underlag HB'!A1689,'5. Registrere Transaksjoner'!$B$8:$B$1006))</f>
        <v>0</v>
      </c>
      <c r="E1689" s="72" t="str">
        <f>IFERROR(INDEX(Kontoplan!$E$6:$E$1048576,MATCH(B1689,Kontoplan!$D$6:$D$125,0)),"")</f>
        <v/>
      </c>
      <c r="F1689" s="308">
        <f>INDEX('5. Registrere Transaksjoner'!$E$8:$E$1006,MATCH('Underlag HB'!A1689,'5. Registrere Transaksjoner'!$B$8:$B$1006,0))</f>
        <v>0</v>
      </c>
      <c r="G1689" s="72">
        <f>INDEX('5. Registrere Transaksjoner'!$F$8:$F$1006,MATCH('Underlag HB'!A1689,'5. Registrere Transaksjoner'!$B$8:$B$1006,0))</f>
        <v>0</v>
      </c>
      <c r="H1689" s="309" t="str">
        <f t="shared" si="26"/>
        <v/>
      </c>
      <c r="I1689" s="310">
        <f>INDEX('5. Registrere Transaksjoner'!$H$8:$H$1006,MATCH('Underlag HB'!A1689,'5. Registrere Transaksjoner'!$B$8:$B$1006,0))</f>
        <v>0</v>
      </c>
      <c r="J1689" s="72"/>
      <c r="K1689" s="72"/>
    </row>
    <row r="1690" spans="1:11" x14ac:dyDescent="0.25">
      <c r="A1690" s="116">
        <f>'5. Registrere Transaksjoner'!B697</f>
        <v>690</v>
      </c>
      <c r="B1690" s="72">
        <f>INDEX('5. Registrere Transaksjoner'!$K$8:$K$1006,MATCH('Underlag HB'!A1690,'5. Registrere Transaksjoner'!$B$8:$B$1006))</f>
        <v>0</v>
      </c>
      <c r="C1690" s="72">
        <f>INDEX('5. Registrere Transaksjoner'!$R$8:$R$1006,MATCH('Underlag HB'!A1690,'5. Registrere Transaksjoner'!$B$8:$B$1006))</f>
        <v>0</v>
      </c>
      <c r="D1690" s="307">
        <f>INDEX('5. Registrere Transaksjoner'!$D$8:$D$1006,MATCH('Underlag HB'!A1690,'5. Registrere Transaksjoner'!$B$8:$B$1006))</f>
        <v>0</v>
      </c>
      <c r="E1690" s="72" t="str">
        <f>IFERROR(INDEX(Kontoplan!$E$6:$E$1048576,MATCH(B1690,Kontoplan!$D$6:$D$125,0)),"")</f>
        <v/>
      </c>
      <c r="F1690" s="308">
        <f>INDEX('5. Registrere Transaksjoner'!$E$8:$E$1006,MATCH('Underlag HB'!A1690,'5. Registrere Transaksjoner'!$B$8:$B$1006,0))</f>
        <v>0</v>
      </c>
      <c r="G1690" s="72">
        <f>INDEX('5. Registrere Transaksjoner'!$F$8:$F$1006,MATCH('Underlag HB'!A1690,'5. Registrere Transaksjoner'!$B$8:$B$1006,0))</f>
        <v>0</v>
      </c>
      <c r="H1690" s="309" t="str">
        <f t="shared" si="26"/>
        <v/>
      </c>
      <c r="I1690" s="310">
        <f>INDEX('5. Registrere Transaksjoner'!$H$8:$H$1006,MATCH('Underlag HB'!A1690,'5. Registrere Transaksjoner'!$B$8:$B$1006,0))</f>
        <v>0</v>
      </c>
      <c r="J1690" s="72"/>
      <c r="K1690" s="72"/>
    </row>
    <row r="1691" spans="1:11" x14ac:dyDescent="0.25">
      <c r="A1691" s="116">
        <f>'5. Registrere Transaksjoner'!B698</f>
        <v>691</v>
      </c>
      <c r="B1691" s="72">
        <f>INDEX('5. Registrere Transaksjoner'!$K$8:$K$1006,MATCH('Underlag HB'!A1691,'5. Registrere Transaksjoner'!$B$8:$B$1006))</f>
        <v>0</v>
      </c>
      <c r="C1691" s="72">
        <f>INDEX('5. Registrere Transaksjoner'!$R$8:$R$1006,MATCH('Underlag HB'!A1691,'5. Registrere Transaksjoner'!$B$8:$B$1006))</f>
        <v>0</v>
      </c>
      <c r="D1691" s="307">
        <f>INDEX('5. Registrere Transaksjoner'!$D$8:$D$1006,MATCH('Underlag HB'!A1691,'5. Registrere Transaksjoner'!$B$8:$B$1006))</f>
        <v>0</v>
      </c>
      <c r="E1691" s="72" t="str">
        <f>IFERROR(INDEX(Kontoplan!$E$6:$E$1048576,MATCH(B1691,Kontoplan!$D$6:$D$125,0)),"")</f>
        <v/>
      </c>
      <c r="F1691" s="308">
        <f>INDEX('5. Registrere Transaksjoner'!$E$8:$E$1006,MATCH('Underlag HB'!A1691,'5. Registrere Transaksjoner'!$B$8:$B$1006,0))</f>
        <v>0</v>
      </c>
      <c r="G1691" s="72">
        <f>INDEX('5. Registrere Transaksjoner'!$F$8:$F$1006,MATCH('Underlag HB'!A1691,'5. Registrere Transaksjoner'!$B$8:$B$1006,0))</f>
        <v>0</v>
      </c>
      <c r="H1691" s="309" t="str">
        <f t="shared" si="26"/>
        <v/>
      </c>
      <c r="I1691" s="310">
        <f>INDEX('5. Registrere Transaksjoner'!$H$8:$H$1006,MATCH('Underlag HB'!A1691,'5. Registrere Transaksjoner'!$B$8:$B$1006,0))</f>
        <v>0</v>
      </c>
      <c r="J1691" s="72"/>
      <c r="K1691" s="72"/>
    </row>
    <row r="1692" spans="1:11" x14ac:dyDescent="0.25">
      <c r="A1692" s="116">
        <f>'5. Registrere Transaksjoner'!B699</f>
        <v>692</v>
      </c>
      <c r="B1692" s="72">
        <f>INDEX('5. Registrere Transaksjoner'!$K$8:$K$1006,MATCH('Underlag HB'!A1692,'5. Registrere Transaksjoner'!$B$8:$B$1006))</f>
        <v>0</v>
      </c>
      <c r="C1692" s="72">
        <f>INDEX('5. Registrere Transaksjoner'!$R$8:$R$1006,MATCH('Underlag HB'!A1692,'5. Registrere Transaksjoner'!$B$8:$B$1006))</f>
        <v>0</v>
      </c>
      <c r="D1692" s="307">
        <f>INDEX('5. Registrere Transaksjoner'!$D$8:$D$1006,MATCH('Underlag HB'!A1692,'5. Registrere Transaksjoner'!$B$8:$B$1006))</f>
        <v>0</v>
      </c>
      <c r="E1692" s="72" t="str">
        <f>IFERROR(INDEX(Kontoplan!$E$6:$E$1048576,MATCH(B1692,Kontoplan!$D$6:$D$125,0)),"")</f>
        <v/>
      </c>
      <c r="F1692" s="308">
        <f>INDEX('5. Registrere Transaksjoner'!$E$8:$E$1006,MATCH('Underlag HB'!A1692,'5. Registrere Transaksjoner'!$B$8:$B$1006,0))</f>
        <v>0</v>
      </c>
      <c r="G1692" s="72">
        <f>INDEX('5. Registrere Transaksjoner'!$F$8:$F$1006,MATCH('Underlag HB'!A1692,'5. Registrere Transaksjoner'!$B$8:$B$1006,0))</f>
        <v>0</v>
      </c>
      <c r="H1692" s="309" t="str">
        <f t="shared" si="26"/>
        <v/>
      </c>
      <c r="I1692" s="310">
        <f>INDEX('5. Registrere Transaksjoner'!$H$8:$H$1006,MATCH('Underlag HB'!A1692,'5. Registrere Transaksjoner'!$B$8:$B$1006,0))</f>
        <v>0</v>
      </c>
      <c r="J1692" s="72"/>
      <c r="K1692" s="72"/>
    </row>
    <row r="1693" spans="1:11" x14ac:dyDescent="0.25">
      <c r="A1693" s="116">
        <f>'5. Registrere Transaksjoner'!B700</f>
        <v>693</v>
      </c>
      <c r="B1693" s="72">
        <f>INDEX('5. Registrere Transaksjoner'!$K$8:$K$1006,MATCH('Underlag HB'!A1693,'5. Registrere Transaksjoner'!$B$8:$B$1006))</f>
        <v>0</v>
      </c>
      <c r="C1693" s="72">
        <f>INDEX('5. Registrere Transaksjoner'!$R$8:$R$1006,MATCH('Underlag HB'!A1693,'5. Registrere Transaksjoner'!$B$8:$B$1006))</f>
        <v>0</v>
      </c>
      <c r="D1693" s="307">
        <f>INDEX('5. Registrere Transaksjoner'!$D$8:$D$1006,MATCH('Underlag HB'!A1693,'5. Registrere Transaksjoner'!$B$8:$B$1006))</f>
        <v>0</v>
      </c>
      <c r="E1693" s="72" t="str">
        <f>IFERROR(INDEX(Kontoplan!$E$6:$E$1048576,MATCH(B1693,Kontoplan!$D$6:$D$125,0)),"")</f>
        <v/>
      </c>
      <c r="F1693" s="308">
        <f>INDEX('5. Registrere Transaksjoner'!$E$8:$E$1006,MATCH('Underlag HB'!A1693,'5. Registrere Transaksjoner'!$B$8:$B$1006,0))</f>
        <v>0</v>
      </c>
      <c r="G1693" s="72">
        <f>INDEX('5. Registrere Transaksjoner'!$F$8:$F$1006,MATCH('Underlag HB'!A1693,'5. Registrere Transaksjoner'!$B$8:$B$1006,0))</f>
        <v>0</v>
      </c>
      <c r="H1693" s="309" t="str">
        <f t="shared" si="26"/>
        <v/>
      </c>
      <c r="I1693" s="310">
        <f>INDEX('5. Registrere Transaksjoner'!$H$8:$H$1006,MATCH('Underlag HB'!A1693,'5. Registrere Transaksjoner'!$B$8:$B$1006,0))</f>
        <v>0</v>
      </c>
      <c r="J1693" s="72"/>
      <c r="K1693" s="72"/>
    </row>
    <row r="1694" spans="1:11" x14ac:dyDescent="0.25">
      <c r="A1694" s="116">
        <f>'5. Registrere Transaksjoner'!B701</f>
        <v>694</v>
      </c>
      <c r="B1694" s="72">
        <f>INDEX('5. Registrere Transaksjoner'!$K$8:$K$1006,MATCH('Underlag HB'!A1694,'5. Registrere Transaksjoner'!$B$8:$B$1006))</f>
        <v>0</v>
      </c>
      <c r="C1694" s="72">
        <f>INDEX('5. Registrere Transaksjoner'!$R$8:$R$1006,MATCH('Underlag HB'!A1694,'5. Registrere Transaksjoner'!$B$8:$B$1006))</f>
        <v>0</v>
      </c>
      <c r="D1694" s="307">
        <f>INDEX('5. Registrere Transaksjoner'!$D$8:$D$1006,MATCH('Underlag HB'!A1694,'5. Registrere Transaksjoner'!$B$8:$B$1006))</f>
        <v>0</v>
      </c>
      <c r="E1694" s="72" t="str">
        <f>IFERROR(INDEX(Kontoplan!$E$6:$E$1048576,MATCH(B1694,Kontoplan!$D$6:$D$125,0)),"")</f>
        <v/>
      </c>
      <c r="F1694" s="308">
        <f>INDEX('5. Registrere Transaksjoner'!$E$8:$E$1006,MATCH('Underlag HB'!A1694,'5. Registrere Transaksjoner'!$B$8:$B$1006,0))</f>
        <v>0</v>
      </c>
      <c r="G1694" s="72">
        <f>INDEX('5. Registrere Transaksjoner'!$F$8:$F$1006,MATCH('Underlag HB'!A1694,'5. Registrere Transaksjoner'!$B$8:$B$1006,0))</f>
        <v>0</v>
      </c>
      <c r="H1694" s="309" t="str">
        <f t="shared" si="26"/>
        <v/>
      </c>
      <c r="I1694" s="310">
        <f>INDEX('5. Registrere Transaksjoner'!$H$8:$H$1006,MATCH('Underlag HB'!A1694,'5. Registrere Transaksjoner'!$B$8:$B$1006,0))</f>
        <v>0</v>
      </c>
      <c r="J1694" s="72"/>
      <c r="K1694" s="72"/>
    </row>
    <row r="1695" spans="1:11" x14ac:dyDescent="0.25">
      <c r="A1695" s="116">
        <f>'5. Registrere Transaksjoner'!B702</f>
        <v>695</v>
      </c>
      <c r="B1695" s="72">
        <f>INDEX('5. Registrere Transaksjoner'!$K$8:$K$1006,MATCH('Underlag HB'!A1695,'5. Registrere Transaksjoner'!$B$8:$B$1006))</f>
        <v>0</v>
      </c>
      <c r="C1695" s="72">
        <f>INDEX('5. Registrere Transaksjoner'!$R$8:$R$1006,MATCH('Underlag HB'!A1695,'5. Registrere Transaksjoner'!$B$8:$B$1006))</f>
        <v>0</v>
      </c>
      <c r="D1695" s="307">
        <f>INDEX('5. Registrere Transaksjoner'!$D$8:$D$1006,MATCH('Underlag HB'!A1695,'5. Registrere Transaksjoner'!$B$8:$B$1006))</f>
        <v>0</v>
      </c>
      <c r="E1695" s="72" t="str">
        <f>IFERROR(INDEX(Kontoplan!$E$6:$E$1048576,MATCH(B1695,Kontoplan!$D$6:$D$125,0)),"")</f>
        <v/>
      </c>
      <c r="F1695" s="308">
        <f>INDEX('5. Registrere Transaksjoner'!$E$8:$E$1006,MATCH('Underlag HB'!A1695,'5. Registrere Transaksjoner'!$B$8:$B$1006,0))</f>
        <v>0</v>
      </c>
      <c r="G1695" s="72">
        <f>INDEX('5. Registrere Transaksjoner'!$F$8:$F$1006,MATCH('Underlag HB'!A1695,'5. Registrere Transaksjoner'!$B$8:$B$1006,0))</f>
        <v>0</v>
      </c>
      <c r="H1695" s="309" t="str">
        <f t="shared" si="26"/>
        <v/>
      </c>
      <c r="I1695" s="310">
        <f>INDEX('5. Registrere Transaksjoner'!$H$8:$H$1006,MATCH('Underlag HB'!A1695,'5. Registrere Transaksjoner'!$B$8:$B$1006,0))</f>
        <v>0</v>
      </c>
      <c r="J1695" s="72"/>
      <c r="K1695" s="72"/>
    </row>
    <row r="1696" spans="1:11" x14ac:dyDescent="0.25">
      <c r="A1696" s="116">
        <f>'5. Registrere Transaksjoner'!B703</f>
        <v>696</v>
      </c>
      <c r="B1696" s="72">
        <f>INDEX('5. Registrere Transaksjoner'!$K$8:$K$1006,MATCH('Underlag HB'!A1696,'5. Registrere Transaksjoner'!$B$8:$B$1006))</f>
        <v>0</v>
      </c>
      <c r="C1696" s="72">
        <f>INDEX('5. Registrere Transaksjoner'!$R$8:$R$1006,MATCH('Underlag HB'!A1696,'5. Registrere Transaksjoner'!$B$8:$B$1006))</f>
        <v>0</v>
      </c>
      <c r="D1696" s="307">
        <f>INDEX('5. Registrere Transaksjoner'!$D$8:$D$1006,MATCH('Underlag HB'!A1696,'5. Registrere Transaksjoner'!$B$8:$B$1006))</f>
        <v>0</v>
      </c>
      <c r="E1696" s="72" t="str">
        <f>IFERROR(INDEX(Kontoplan!$E$6:$E$1048576,MATCH(B1696,Kontoplan!$D$6:$D$125,0)),"")</f>
        <v/>
      </c>
      <c r="F1696" s="308">
        <f>INDEX('5. Registrere Transaksjoner'!$E$8:$E$1006,MATCH('Underlag HB'!A1696,'5. Registrere Transaksjoner'!$B$8:$B$1006,0))</f>
        <v>0</v>
      </c>
      <c r="G1696" s="72">
        <f>INDEX('5. Registrere Transaksjoner'!$F$8:$F$1006,MATCH('Underlag HB'!A1696,'5. Registrere Transaksjoner'!$B$8:$B$1006,0))</f>
        <v>0</v>
      </c>
      <c r="H1696" s="309" t="str">
        <f t="shared" si="26"/>
        <v/>
      </c>
      <c r="I1696" s="310">
        <f>INDEX('5. Registrere Transaksjoner'!$H$8:$H$1006,MATCH('Underlag HB'!A1696,'5. Registrere Transaksjoner'!$B$8:$B$1006,0))</f>
        <v>0</v>
      </c>
      <c r="J1696" s="72"/>
      <c r="K1696" s="72"/>
    </row>
    <row r="1697" spans="1:11" x14ac:dyDescent="0.25">
      <c r="A1697" s="116">
        <f>'5. Registrere Transaksjoner'!B704</f>
        <v>697</v>
      </c>
      <c r="B1697" s="72">
        <f>INDEX('5. Registrere Transaksjoner'!$K$8:$K$1006,MATCH('Underlag HB'!A1697,'5. Registrere Transaksjoner'!$B$8:$B$1006))</f>
        <v>0</v>
      </c>
      <c r="C1697" s="72">
        <f>INDEX('5. Registrere Transaksjoner'!$R$8:$R$1006,MATCH('Underlag HB'!A1697,'5. Registrere Transaksjoner'!$B$8:$B$1006))</f>
        <v>0</v>
      </c>
      <c r="D1697" s="307">
        <f>INDEX('5. Registrere Transaksjoner'!$D$8:$D$1006,MATCH('Underlag HB'!A1697,'5. Registrere Transaksjoner'!$B$8:$B$1006))</f>
        <v>0</v>
      </c>
      <c r="E1697" s="72" t="str">
        <f>IFERROR(INDEX(Kontoplan!$E$6:$E$1048576,MATCH(B1697,Kontoplan!$D$6:$D$125,0)),"")</f>
        <v/>
      </c>
      <c r="F1697" s="308">
        <f>INDEX('5. Registrere Transaksjoner'!$E$8:$E$1006,MATCH('Underlag HB'!A1697,'5. Registrere Transaksjoner'!$B$8:$B$1006,0))</f>
        <v>0</v>
      </c>
      <c r="G1697" s="72">
        <f>INDEX('5. Registrere Transaksjoner'!$F$8:$F$1006,MATCH('Underlag HB'!A1697,'5. Registrere Transaksjoner'!$B$8:$B$1006,0))</f>
        <v>0</v>
      </c>
      <c r="H1697" s="309" t="str">
        <f t="shared" si="26"/>
        <v/>
      </c>
      <c r="I1697" s="310">
        <f>INDEX('5. Registrere Transaksjoner'!$H$8:$H$1006,MATCH('Underlag HB'!A1697,'5. Registrere Transaksjoner'!$B$8:$B$1006,0))</f>
        <v>0</v>
      </c>
      <c r="J1697" s="72"/>
      <c r="K1697" s="72"/>
    </row>
    <row r="1698" spans="1:11" x14ac:dyDescent="0.25">
      <c r="A1698" s="116">
        <f>'5. Registrere Transaksjoner'!B705</f>
        <v>698</v>
      </c>
      <c r="B1698" s="72">
        <f>INDEX('5. Registrere Transaksjoner'!$K$8:$K$1006,MATCH('Underlag HB'!A1698,'5. Registrere Transaksjoner'!$B$8:$B$1006))</f>
        <v>0</v>
      </c>
      <c r="C1698" s="72">
        <f>INDEX('5. Registrere Transaksjoner'!$R$8:$R$1006,MATCH('Underlag HB'!A1698,'5. Registrere Transaksjoner'!$B$8:$B$1006))</f>
        <v>0</v>
      </c>
      <c r="D1698" s="307">
        <f>INDEX('5. Registrere Transaksjoner'!$D$8:$D$1006,MATCH('Underlag HB'!A1698,'5. Registrere Transaksjoner'!$B$8:$B$1006))</f>
        <v>0</v>
      </c>
      <c r="E1698" s="72" t="str">
        <f>IFERROR(INDEX(Kontoplan!$E$6:$E$1048576,MATCH(B1698,Kontoplan!$D$6:$D$125,0)),"")</f>
        <v/>
      </c>
      <c r="F1698" s="308">
        <f>INDEX('5. Registrere Transaksjoner'!$E$8:$E$1006,MATCH('Underlag HB'!A1698,'5. Registrere Transaksjoner'!$B$8:$B$1006,0))</f>
        <v>0</v>
      </c>
      <c r="G1698" s="72">
        <f>INDEX('5. Registrere Transaksjoner'!$F$8:$F$1006,MATCH('Underlag HB'!A1698,'5. Registrere Transaksjoner'!$B$8:$B$1006,0))</f>
        <v>0</v>
      </c>
      <c r="H1698" s="309" t="str">
        <f t="shared" si="26"/>
        <v/>
      </c>
      <c r="I1698" s="310">
        <f>INDEX('5. Registrere Transaksjoner'!$H$8:$H$1006,MATCH('Underlag HB'!A1698,'5. Registrere Transaksjoner'!$B$8:$B$1006,0))</f>
        <v>0</v>
      </c>
      <c r="J1698" s="72"/>
      <c r="K1698" s="72"/>
    </row>
    <row r="1699" spans="1:11" x14ac:dyDescent="0.25">
      <c r="A1699" s="116">
        <f>'5. Registrere Transaksjoner'!B706</f>
        <v>699</v>
      </c>
      <c r="B1699" s="72">
        <f>INDEX('5. Registrere Transaksjoner'!$K$8:$K$1006,MATCH('Underlag HB'!A1699,'5. Registrere Transaksjoner'!$B$8:$B$1006))</f>
        <v>0</v>
      </c>
      <c r="C1699" s="72">
        <f>INDEX('5. Registrere Transaksjoner'!$R$8:$R$1006,MATCH('Underlag HB'!A1699,'5. Registrere Transaksjoner'!$B$8:$B$1006))</f>
        <v>0</v>
      </c>
      <c r="D1699" s="307">
        <f>INDEX('5. Registrere Transaksjoner'!$D$8:$D$1006,MATCH('Underlag HB'!A1699,'5. Registrere Transaksjoner'!$B$8:$B$1006))</f>
        <v>0</v>
      </c>
      <c r="E1699" s="72" t="str">
        <f>IFERROR(INDEX(Kontoplan!$E$6:$E$1048576,MATCH(B1699,Kontoplan!$D$6:$D$125,0)),"")</f>
        <v/>
      </c>
      <c r="F1699" s="308">
        <f>INDEX('5. Registrere Transaksjoner'!$E$8:$E$1006,MATCH('Underlag HB'!A1699,'5. Registrere Transaksjoner'!$B$8:$B$1006,0))</f>
        <v>0</v>
      </c>
      <c r="G1699" s="72">
        <f>INDEX('5. Registrere Transaksjoner'!$F$8:$F$1006,MATCH('Underlag HB'!A1699,'5. Registrere Transaksjoner'!$B$8:$B$1006,0))</f>
        <v>0</v>
      </c>
      <c r="H1699" s="309" t="str">
        <f t="shared" si="26"/>
        <v/>
      </c>
      <c r="I1699" s="310">
        <f>INDEX('5. Registrere Transaksjoner'!$H$8:$H$1006,MATCH('Underlag HB'!A1699,'5. Registrere Transaksjoner'!$B$8:$B$1006,0))</f>
        <v>0</v>
      </c>
      <c r="J1699" s="72"/>
      <c r="K1699" s="72"/>
    </row>
    <row r="1700" spans="1:11" x14ac:dyDescent="0.25">
      <c r="A1700" s="116">
        <f>'5. Registrere Transaksjoner'!B707</f>
        <v>700</v>
      </c>
      <c r="B1700" s="72">
        <f>INDEX('5. Registrere Transaksjoner'!$K$8:$K$1006,MATCH('Underlag HB'!A1700,'5. Registrere Transaksjoner'!$B$8:$B$1006))</f>
        <v>0</v>
      </c>
      <c r="C1700" s="72">
        <f>INDEX('5. Registrere Transaksjoner'!$R$8:$R$1006,MATCH('Underlag HB'!A1700,'5. Registrere Transaksjoner'!$B$8:$B$1006))</f>
        <v>0</v>
      </c>
      <c r="D1700" s="307">
        <f>INDEX('5. Registrere Transaksjoner'!$D$8:$D$1006,MATCH('Underlag HB'!A1700,'5. Registrere Transaksjoner'!$B$8:$B$1006))</f>
        <v>0</v>
      </c>
      <c r="E1700" s="72" t="str">
        <f>IFERROR(INDEX(Kontoplan!$E$6:$E$1048576,MATCH(B1700,Kontoplan!$D$6:$D$125,0)),"")</f>
        <v/>
      </c>
      <c r="F1700" s="308">
        <f>INDEX('5. Registrere Transaksjoner'!$E$8:$E$1006,MATCH('Underlag HB'!A1700,'5. Registrere Transaksjoner'!$B$8:$B$1006,0))</f>
        <v>0</v>
      </c>
      <c r="G1700" s="72">
        <f>INDEX('5. Registrere Transaksjoner'!$F$8:$F$1006,MATCH('Underlag HB'!A1700,'5. Registrere Transaksjoner'!$B$8:$B$1006,0))</f>
        <v>0</v>
      </c>
      <c r="H1700" s="309" t="str">
        <f t="shared" si="26"/>
        <v/>
      </c>
      <c r="I1700" s="310">
        <f>INDEX('5. Registrere Transaksjoner'!$H$8:$H$1006,MATCH('Underlag HB'!A1700,'5. Registrere Transaksjoner'!$B$8:$B$1006,0))</f>
        <v>0</v>
      </c>
      <c r="J1700" s="72"/>
      <c r="K1700" s="72"/>
    </row>
    <row r="1701" spans="1:11" x14ac:dyDescent="0.25">
      <c r="A1701" s="116">
        <f>'5. Registrere Transaksjoner'!B708</f>
        <v>701</v>
      </c>
      <c r="B1701" s="72">
        <f>INDEX('5. Registrere Transaksjoner'!$K$8:$K$1006,MATCH('Underlag HB'!A1701,'5. Registrere Transaksjoner'!$B$8:$B$1006))</f>
        <v>0</v>
      </c>
      <c r="C1701" s="72">
        <f>INDEX('5. Registrere Transaksjoner'!$R$8:$R$1006,MATCH('Underlag HB'!A1701,'5. Registrere Transaksjoner'!$B$8:$B$1006))</f>
        <v>0</v>
      </c>
      <c r="D1701" s="307">
        <f>INDEX('5. Registrere Transaksjoner'!$D$8:$D$1006,MATCH('Underlag HB'!A1701,'5. Registrere Transaksjoner'!$B$8:$B$1006))</f>
        <v>0</v>
      </c>
      <c r="E1701" s="72" t="str">
        <f>IFERROR(INDEX(Kontoplan!$E$6:$E$1048576,MATCH(B1701,Kontoplan!$D$6:$D$125,0)),"")</f>
        <v/>
      </c>
      <c r="F1701" s="308">
        <f>INDEX('5. Registrere Transaksjoner'!$E$8:$E$1006,MATCH('Underlag HB'!A1701,'5. Registrere Transaksjoner'!$B$8:$B$1006,0))</f>
        <v>0</v>
      </c>
      <c r="G1701" s="72">
        <f>INDEX('5. Registrere Transaksjoner'!$F$8:$F$1006,MATCH('Underlag HB'!A1701,'5. Registrere Transaksjoner'!$B$8:$B$1006,0))</f>
        <v>0</v>
      </c>
      <c r="H1701" s="309" t="str">
        <f t="shared" si="26"/>
        <v/>
      </c>
      <c r="I1701" s="310">
        <f>INDEX('5. Registrere Transaksjoner'!$H$8:$H$1006,MATCH('Underlag HB'!A1701,'5. Registrere Transaksjoner'!$B$8:$B$1006,0))</f>
        <v>0</v>
      </c>
      <c r="J1701" s="72"/>
      <c r="K1701" s="72"/>
    </row>
    <row r="1702" spans="1:11" x14ac:dyDescent="0.25">
      <c r="A1702" s="116">
        <f>'5. Registrere Transaksjoner'!B709</f>
        <v>702</v>
      </c>
      <c r="B1702" s="72">
        <f>INDEX('5. Registrere Transaksjoner'!$K$8:$K$1006,MATCH('Underlag HB'!A1702,'5. Registrere Transaksjoner'!$B$8:$B$1006))</f>
        <v>0</v>
      </c>
      <c r="C1702" s="72">
        <f>INDEX('5. Registrere Transaksjoner'!$R$8:$R$1006,MATCH('Underlag HB'!A1702,'5. Registrere Transaksjoner'!$B$8:$B$1006))</f>
        <v>0</v>
      </c>
      <c r="D1702" s="307">
        <f>INDEX('5. Registrere Transaksjoner'!$D$8:$D$1006,MATCH('Underlag HB'!A1702,'5. Registrere Transaksjoner'!$B$8:$B$1006))</f>
        <v>0</v>
      </c>
      <c r="E1702" s="72" t="str">
        <f>IFERROR(INDEX(Kontoplan!$E$6:$E$1048576,MATCH(B1702,Kontoplan!$D$6:$D$125,0)),"")</f>
        <v/>
      </c>
      <c r="F1702" s="308">
        <f>INDEX('5. Registrere Transaksjoner'!$E$8:$E$1006,MATCH('Underlag HB'!A1702,'5. Registrere Transaksjoner'!$B$8:$B$1006,0))</f>
        <v>0</v>
      </c>
      <c r="G1702" s="72">
        <f>INDEX('5. Registrere Transaksjoner'!$F$8:$F$1006,MATCH('Underlag HB'!A1702,'5. Registrere Transaksjoner'!$B$8:$B$1006,0))</f>
        <v>0</v>
      </c>
      <c r="H1702" s="309" t="str">
        <f t="shared" si="26"/>
        <v/>
      </c>
      <c r="I1702" s="310">
        <f>INDEX('5. Registrere Transaksjoner'!$H$8:$H$1006,MATCH('Underlag HB'!A1702,'5. Registrere Transaksjoner'!$B$8:$B$1006,0))</f>
        <v>0</v>
      </c>
      <c r="J1702" s="72"/>
      <c r="K1702" s="72"/>
    </row>
    <row r="1703" spans="1:11" x14ac:dyDescent="0.25">
      <c r="A1703" s="116">
        <f>'5. Registrere Transaksjoner'!B710</f>
        <v>703</v>
      </c>
      <c r="B1703" s="72">
        <f>INDEX('5. Registrere Transaksjoner'!$K$8:$K$1006,MATCH('Underlag HB'!A1703,'5. Registrere Transaksjoner'!$B$8:$B$1006))</f>
        <v>0</v>
      </c>
      <c r="C1703" s="72">
        <f>INDEX('5. Registrere Transaksjoner'!$R$8:$R$1006,MATCH('Underlag HB'!A1703,'5. Registrere Transaksjoner'!$B$8:$B$1006))</f>
        <v>0</v>
      </c>
      <c r="D1703" s="307">
        <f>INDEX('5. Registrere Transaksjoner'!$D$8:$D$1006,MATCH('Underlag HB'!A1703,'5. Registrere Transaksjoner'!$B$8:$B$1006))</f>
        <v>0</v>
      </c>
      <c r="E1703" s="72" t="str">
        <f>IFERROR(INDEX(Kontoplan!$E$6:$E$1048576,MATCH(B1703,Kontoplan!$D$6:$D$125,0)),"")</f>
        <v/>
      </c>
      <c r="F1703" s="308">
        <f>INDEX('5. Registrere Transaksjoner'!$E$8:$E$1006,MATCH('Underlag HB'!A1703,'5. Registrere Transaksjoner'!$B$8:$B$1006,0))</f>
        <v>0</v>
      </c>
      <c r="G1703" s="72">
        <f>INDEX('5. Registrere Transaksjoner'!$F$8:$F$1006,MATCH('Underlag HB'!A1703,'5. Registrere Transaksjoner'!$B$8:$B$1006,0))</f>
        <v>0</v>
      </c>
      <c r="H1703" s="309" t="str">
        <f t="shared" si="26"/>
        <v/>
      </c>
      <c r="I1703" s="310">
        <f>INDEX('5. Registrere Transaksjoner'!$H$8:$H$1006,MATCH('Underlag HB'!A1703,'5. Registrere Transaksjoner'!$B$8:$B$1006,0))</f>
        <v>0</v>
      </c>
      <c r="J1703" s="72"/>
      <c r="K1703" s="72"/>
    </row>
    <row r="1704" spans="1:11" x14ac:dyDescent="0.25">
      <c r="A1704" s="116">
        <f>'5. Registrere Transaksjoner'!B711</f>
        <v>704</v>
      </c>
      <c r="B1704" s="72">
        <f>INDEX('5. Registrere Transaksjoner'!$K$8:$K$1006,MATCH('Underlag HB'!A1704,'5. Registrere Transaksjoner'!$B$8:$B$1006))</f>
        <v>0</v>
      </c>
      <c r="C1704" s="72">
        <f>INDEX('5. Registrere Transaksjoner'!$R$8:$R$1006,MATCH('Underlag HB'!A1704,'5. Registrere Transaksjoner'!$B$8:$B$1006))</f>
        <v>0</v>
      </c>
      <c r="D1704" s="307">
        <f>INDEX('5. Registrere Transaksjoner'!$D$8:$D$1006,MATCH('Underlag HB'!A1704,'5. Registrere Transaksjoner'!$B$8:$B$1006))</f>
        <v>0</v>
      </c>
      <c r="E1704" s="72" t="str">
        <f>IFERROR(INDEX(Kontoplan!$E$6:$E$1048576,MATCH(B1704,Kontoplan!$D$6:$D$125,0)),"")</f>
        <v/>
      </c>
      <c r="F1704" s="308">
        <f>INDEX('5. Registrere Transaksjoner'!$E$8:$E$1006,MATCH('Underlag HB'!A1704,'5. Registrere Transaksjoner'!$B$8:$B$1006,0))</f>
        <v>0</v>
      </c>
      <c r="G1704" s="72">
        <f>INDEX('5. Registrere Transaksjoner'!$F$8:$F$1006,MATCH('Underlag HB'!A1704,'5. Registrere Transaksjoner'!$B$8:$B$1006,0))</f>
        <v>0</v>
      </c>
      <c r="H1704" s="309" t="str">
        <f t="shared" si="26"/>
        <v/>
      </c>
      <c r="I1704" s="310">
        <f>INDEX('5. Registrere Transaksjoner'!$H$8:$H$1006,MATCH('Underlag HB'!A1704,'5. Registrere Transaksjoner'!$B$8:$B$1006,0))</f>
        <v>0</v>
      </c>
      <c r="J1704" s="72"/>
      <c r="K1704" s="72"/>
    </row>
    <row r="1705" spans="1:11" x14ac:dyDescent="0.25">
      <c r="A1705" s="116">
        <f>'5. Registrere Transaksjoner'!B712</f>
        <v>705</v>
      </c>
      <c r="B1705" s="72">
        <f>INDEX('5. Registrere Transaksjoner'!$K$8:$K$1006,MATCH('Underlag HB'!A1705,'5. Registrere Transaksjoner'!$B$8:$B$1006))</f>
        <v>0</v>
      </c>
      <c r="C1705" s="72">
        <f>INDEX('5. Registrere Transaksjoner'!$R$8:$R$1006,MATCH('Underlag HB'!A1705,'5. Registrere Transaksjoner'!$B$8:$B$1006))</f>
        <v>0</v>
      </c>
      <c r="D1705" s="307">
        <f>INDEX('5. Registrere Transaksjoner'!$D$8:$D$1006,MATCH('Underlag HB'!A1705,'5. Registrere Transaksjoner'!$B$8:$B$1006))</f>
        <v>0</v>
      </c>
      <c r="E1705" s="72" t="str">
        <f>IFERROR(INDEX(Kontoplan!$E$6:$E$1048576,MATCH(B1705,Kontoplan!$D$6:$D$125,0)),"")</f>
        <v/>
      </c>
      <c r="F1705" s="308">
        <f>INDEX('5. Registrere Transaksjoner'!$E$8:$E$1006,MATCH('Underlag HB'!A1705,'5. Registrere Transaksjoner'!$B$8:$B$1006,0))</f>
        <v>0</v>
      </c>
      <c r="G1705" s="72">
        <f>INDEX('5. Registrere Transaksjoner'!$F$8:$F$1006,MATCH('Underlag HB'!A1705,'5. Registrere Transaksjoner'!$B$8:$B$1006,0))</f>
        <v>0</v>
      </c>
      <c r="H1705" s="309" t="str">
        <f t="shared" si="26"/>
        <v/>
      </c>
      <c r="I1705" s="310">
        <f>INDEX('5. Registrere Transaksjoner'!$H$8:$H$1006,MATCH('Underlag HB'!A1705,'5. Registrere Transaksjoner'!$B$8:$B$1006,0))</f>
        <v>0</v>
      </c>
      <c r="J1705" s="72"/>
      <c r="K1705" s="72"/>
    </row>
    <row r="1706" spans="1:11" x14ac:dyDescent="0.25">
      <c r="A1706" s="116">
        <f>'5. Registrere Transaksjoner'!B713</f>
        <v>706</v>
      </c>
      <c r="B1706" s="72">
        <f>INDEX('5. Registrere Transaksjoner'!$K$8:$K$1006,MATCH('Underlag HB'!A1706,'5. Registrere Transaksjoner'!$B$8:$B$1006))</f>
        <v>0</v>
      </c>
      <c r="C1706" s="72">
        <f>INDEX('5. Registrere Transaksjoner'!$R$8:$R$1006,MATCH('Underlag HB'!A1706,'5. Registrere Transaksjoner'!$B$8:$B$1006))</f>
        <v>0</v>
      </c>
      <c r="D1706" s="307">
        <f>INDEX('5. Registrere Transaksjoner'!$D$8:$D$1006,MATCH('Underlag HB'!A1706,'5. Registrere Transaksjoner'!$B$8:$B$1006))</f>
        <v>0</v>
      </c>
      <c r="E1706" s="72" t="str">
        <f>IFERROR(INDEX(Kontoplan!$E$6:$E$1048576,MATCH(B1706,Kontoplan!$D$6:$D$125,0)),"")</f>
        <v/>
      </c>
      <c r="F1706" s="308">
        <f>INDEX('5. Registrere Transaksjoner'!$E$8:$E$1006,MATCH('Underlag HB'!A1706,'5. Registrere Transaksjoner'!$B$8:$B$1006,0))</f>
        <v>0</v>
      </c>
      <c r="G1706" s="72">
        <f>INDEX('5. Registrere Transaksjoner'!$F$8:$F$1006,MATCH('Underlag HB'!A1706,'5. Registrere Transaksjoner'!$B$8:$B$1006,0))</f>
        <v>0</v>
      </c>
      <c r="H1706" s="309" t="str">
        <f t="shared" si="26"/>
        <v/>
      </c>
      <c r="I1706" s="310">
        <f>INDEX('5. Registrere Transaksjoner'!$H$8:$H$1006,MATCH('Underlag HB'!A1706,'5. Registrere Transaksjoner'!$B$8:$B$1006,0))</f>
        <v>0</v>
      </c>
      <c r="J1706" s="72"/>
      <c r="K1706" s="72"/>
    </row>
    <row r="1707" spans="1:11" x14ac:dyDescent="0.25">
      <c r="A1707" s="116">
        <f>'5. Registrere Transaksjoner'!B714</f>
        <v>707</v>
      </c>
      <c r="B1707" s="72">
        <f>INDEX('5. Registrere Transaksjoner'!$K$8:$K$1006,MATCH('Underlag HB'!A1707,'5. Registrere Transaksjoner'!$B$8:$B$1006))</f>
        <v>0</v>
      </c>
      <c r="C1707" s="72">
        <f>INDEX('5. Registrere Transaksjoner'!$R$8:$R$1006,MATCH('Underlag HB'!A1707,'5. Registrere Transaksjoner'!$B$8:$B$1006))</f>
        <v>0</v>
      </c>
      <c r="D1707" s="307">
        <f>INDEX('5. Registrere Transaksjoner'!$D$8:$D$1006,MATCH('Underlag HB'!A1707,'5. Registrere Transaksjoner'!$B$8:$B$1006))</f>
        <v>0</v>
      </c>
      <c r="E1707" s="72" t="str">
        <f>IFERROR(INDEX(Kontoplan!$E$6:$E$1048576,MATCH(B1707,Kontoplan!$D$6:$D$125,0)),"")</f>
        <v/>
      </c>
      <c r="F1707" s="308">
        <f>INDEX('5. Registrere Transaksjoner'!$E$8:$E$1006,MATCH('Underlag HB'!A1707,'5. Registrere Transaksjoner'!$B$8:$B$1006,0))</f>
        <v>0</v>
      </c>
      <c r="G1707" s="72">
        <f>INDEX('5. Registrere Transaksjoner'!$F$8:$F$1006,MATCH('Underlag HB'!A1707,'5. Registrere Transaksjoner'!$B$8:$B$1006,0))</f>
        <v>0</v>
      </c>
      <c r="H1707" s="309" t="str">
        <f t="shared" si="26"/>
        <v/>
      </c>
      <c r="I1707" s="310">
        <f>INDEX('5. Registrere Transaksjoner'!$H$8:$H$1006,MATCH('Underlag HB'!A1707,'5. Registrere Transaksjoner'!$B$8:$B$1006,0))</f>
        <v>0</v>
      </c>
      <c r="J1707" s="72"/>
      <c r="K1707" s="72"/>
    </row>
    <row r="1708" spans="1:11" x14ac:dyDescent="0.25">
      <c r="A1708" s="116">
        <f>'5. Registrere Transaksjoner'!B715</f>
        <v>708</v>
      </c>
      <c r="B1708" s="72">
        <f>INDEX('5. Registrere Transaksjoner'!$K$8:$K$1006,MATCH('Underlag HB'!A1708,'5. Registrere Transaksjoner'!$B$8:$B$1006))</f>
        <v>0</v>
      </c>
      <c r="C1708" s="72">
        <f>INDEX('5. Registrere Transaksjoner'!$R$8:$R$1006,MATCH('Underlag HB'!A1708,'5. Registrere Transaksjoner'!$B$8:$B$1006))</f>
        <v>0</v>
      </c>
      <c r="D1708" s="307">
        <f>INDEX('5. Registrere Transaksjoner'!$D$8:$D$1006,MATCH('Underlag HB'!A1708,'5. Registrere Transaksjoner'!$B$8:$B$1006))</f>
        <v>0</v>
      </c>
      <c r="E1708" s="72" t="str">
        <f>IFERROR(INDEX(Kontoplan!$E$6:$E$1048576,MATCH(B1708,Kontoplan!$D$6:$D$125,0)),"")</f>
        <v/>
      </c>
      <c r="F1708" s="308">
        <f>INDEX('5. Registrere Transaksjoner'!$E$8:$E$1006,MATCH('Underlag HB'!A1708,'5. Registrere Transaksjoner'!$B$8:$B$1006,0))</f>
        <v>0</v>
      </c>
      <c r="G1708" s="72">
        <f>INDEX('5. Registrere Transaksjoner'!$F$8:$F$1006,MATCH('Underlag HB'!A1708,'5. Registrere Transaksjoner'!$B$8:$B$1006,0))</f>
        <v>0</v>
      </c>
      <c r="H1708" s="309" t="str">
        <f t="shared" si="26"/>
        <v/>
      </c>
      <c r="I1708" s="310">
        <f>INDEX('5. Registrere Transaksjoner'!$H$8:$H$1006,MATCH('Underlag HB'!A1708,'5. Registrere Transaksjoner'!$B$8:$B$1006,0))</f>
        <v>0</v>
      </c>
      <c r="J1708" s="72"/>
      <c r="K1708" s="72"/>
    </row>
    <row r="1709" spans="1:11" x14ac:dyDescent="0.25">
      <c r="A1709" s="116">
        <f>'5. Registrere Transaksjoner'!B716</f>
        <v>709</v>
      </c>
      <c r="B1709" s="72">
        <f>INDEX('5. Registrere Transaksjoner'!$K$8:$K$1006,MATCH('Underlag HB'!A1709,'5. Registrere Transaksjoner'!$B$8:$B$1006))</f>
        <v>0</v>
      </c>
      <c r="C1709" s="72">
        <f>INDEX('5. Registrere Transaksjoner'!$R$8:$R$1006,MATCH('Underlag HB'!A1709,'5. Registrere Transaksjoner'!$B$8:$B$1006))</f>
        <v>0</v>
      </c>
      <c r="D1709" s="307">
        <f>INDEX('5. Registrere Transaksjoner'!$D$8:$D$1006,MATCH('Underlag HB'!A1709,'5. Registrere Transaksjoner'!$B$8:$B$1006))</f>
        <v>0</v>
      </c>
      <c r="E1709" s="72" t="str">
        <f>IFERROR(INDEX(Kontoplan!$E$6:$E$1048576,MATCH(B1709,Kontoplan!$D$6:$D$125,0)),"")</f>
        <v/>
      </c>
      <c r="F1709" s="308">
        <f>INDEX('5. Registrere Transaksjoner'!$E$8:$E$1006,MATCH('Underlag HB'!A1709,'5. Registrere Transaksjoner'!$B$8:$B$1006,0))</f>
        <v>0</v>
      </c>
      <c r="G1709" s="72">
        <f>INDEX('5. Registrere Transaksjoner'!$F$8:$F$1006,MATCH('Underlag HB'!A1709,'5. Registrere Transaksjoner'!$B$8:$B$1006,0))</f>
        <v>0</v>
      </c>
      <c r="H1709" s="309" t="str">
        <f t="shared" si="26"/>
        <v/>
      </c>
      <c r="I1709" s="310">
        <f>INDEX('5. Registrere Transaksjoner'!$H$8:$H$1006,MATCH('Underlag HB'!A1709,'5. Registrere Transaksjoner'!$B$8:$B$1006,0))</f>
        <v>0</v>
      </c>
      <c r="J1709" s="72"/>
      <c r="K1709" s="72"/>
    </row>
    <row r="1710" spans="1:11" x14ac:dyDescent="0.25">
      <c r="A1710" s="116">
        <f>'5. Registrere Transaksjoner'!B717</f>
        <v>710</v>
      </c>
      <c r="B1710" s="72">
        <f>INDEX('5. Registrere Transaksjoner'!$K$8:$K$1006,MATCH('Underlag HB'!A1710,'5. Registrere Transaksjoner'!$B$8:$B$1006))</f>
        <v>0</v>
      </c>
      <c r="C1710" s="72">
        <f>INDEX('5. Registrere Transaksjoner'!$R$8:$R$1006,MATCH('Underlag HB'!A1710,'5. Registrere Transaksjoner'!$B$8:$B$1006))</f>
        <v>0</v>
      </c>
      <c r="D1710" s="307">
        <f>INDEX('5. Registrere Transaksjoner'!$D$8:$D$1006,MATCH('Underlag HB'!A1710,'5. Registrere Transaksjoner'!$B$8:$B$1006))</f>
        <v>0</v>
      </c>
      <c r="E1710" s="72" t="str">
        <f>IFERROR(INDEX(Kontoplan!$E$6:$E$1048576,MATCH(B1710,Kontoplan!$D$6:$D$125,0)),"")</f>
        <v/>
      </c>
      <c r="F1710" s="308">
        <f>INDEX('5. Registrere Transaksjoner'!$E$8:$E$1006,MATCH('Underlag HB'!A1710,'5. Registrere Transaksjoner'!$B$8:$B$1006,0))</f>
        <v>0</v>
      </c>
      <c r="G1710" s="72">
        <f>INDEX('5. Registrere Transaksjoner'!$F$8:$F$1006,MATCH('Underlag HB'!A1710,'5. Registrere Transaksjoner'!$B$8:$B$1006,0))</f>
        <v>0</v>
      </c>
      <c r="H1710" s="309" t="str">
        <f t="shared" si="26"/>
        <v/>
      </c>
      <c r="I1710" s="310">
        <f>INDEX('5. Registrere Transaksjoner'!$H$8:$H$1006,MATCH('Underlag HB'!A1710,'5. Registrere Transaksjoner'!$B$8:$B$1006,0))</f>
        <v>0</v>
      </c>
      <c r="J1710" s="72"/>
      <c r="K1710" s="72"/>
    </row>
    <row r="1711" spans="1:11" x14ac:dyDescent="0.25">
      <c r="A1711" s="116">
        <f>'5. Registrere Transaksjoner'!B718</f>
        <v>711</v>
      </c>
      <c r="B1711" s="72">
        <f>INDEX('5. Registrere Transaksjoner'!$K$8:$K$1006,MATCH('Underlag HB'!A1711,'5. Registrere Transaksjoner'!$B$8:$B$1006))</f>
        <v>0</v>
      </c>
      <c r="C1711" s="72">
        <f>INDEX('5. Registrere Transaksjoner'!$R$8:$R$1006,MATCH('Underlag HB'!A1711,'5. Registrere Transaksjoner'!$B$8:$B$1006))</f>
        <v>0</v>
      </c>
      <c r="D1711" s="307">
        <f>INDEX('5. Registrere Transaksjoner'!$D$8:$D$1006,MATCH('Underlag HB'!A1711,'5. Registrere Transaksjoner'!$B$8:$B$1006))</f>
        <v>0</v>
      </c>
      <c r="E1711" s="72" t="str">
        <f>IFERROR(INDEX(Kontoplan!$E$6:$E$1048576,MATCH(B1711,Kontoplan!$D$6:$D$125,0)),"")</f>
        <v/>
      </c>
      <c r="F1711" s="308">
        <f>INDEX('5. Registrere Transaksjoner'!$E$8:$E$1006,MATCH('Underlag HB'!A1711,'5. Registrere Transaksjoner'!$B$8:$B$1006,0))</f>
        <v>0</v>
      </c>
      <c r="G1711" s="72">
        <f>INDEX('5. Registrere Transaksjoner'!$F$8:$F$1006,MATCH('Underlag HB'!A1711,'5. Registrere Transaksjoner'!$B$8:$B$1006,0))</f>
        <v>0</v>
      </c>
      <c r="H1711" s="309" t="str">
        <f t="shared" si="26"/>
        <v/>
      </c>
      <c r="I1711" s="310">
        <f>INDEX('5. Registrere Transaksjoner'!$H$8:$H$1006,MATCH('Underlag HB'!A1711,'5. Registrere Transaksjoner'!$B$8:$B$1006,0))</f>
        <v>0</v>
      </c>
      <c r="J1711" s="72"/>
      <c r="K1711" s="72"/>
    </row>
    <row r="1712" spans="1:11" x14ac:dyDescent="0.25">
      <c r="A1712" s="116">
        <f>'5. Registrere Transaksjoner'!B719</f>
        <v>712</v>
      </c>
      <c r="B1712" s="72">
        <f>INDEX('5. Registrere Transaksjoner'!$K$8:$K$1006,MATCH('Underlag HB'!A1712,'5. Registrere Transaksjoner'!$B$8:$B$1006))</f>
        <v>0</v>
      </c>
      <c r="C1712" s="72">
        <f>INDEX('5. Registrere Transaksjoner'!$R$8:$R$1006,MATCH('Underlag HB'!A1712,'5. Registrere Transaksjoner'!$B$8:$B$1006))</f>
        <v>0</v>
      </c>
      <c r="D1712" s="307">
        <f>INDEX('5. Registrere Transaksjoner'!$D$8:$D$1006,MATCH('Underlag HB'!A1712,'5. Registrere Transaksjoner'!$B$8:$B$1006))</f>
        <v>0</v>
      </c>
      <c r="E1712" s="72" t="str">
        <f>IFERROR(INDEX(Kontoplan!$E$6:$E$1048576,MATCH(B1712,Kontoplan!$D$6:$D$125,0)),"")</f>
        <v/>
      </c>
      <c r="F1712" s="308">
        <f>INDEX('5. Registrere Transaksjoner'!$E$8:$E$1006,MATCH('Underlag HB'!A1712,'5. Registrere Transaksjoner'!$B$8:$B$1006,0))</f>
        <v>0</v>
      </c>
      <c r="G1712" s="72">
        <f>INDEX('5. Registrere Transaksjoner'!$F$8:$F$1006,MATCH('Underlag HB'!A1712,'5. Registrere Transaksjoner'!$B$8:$B$1006,0))</f>
        <v>0</v>
      </c>
      <c r="H1712" s="309" t="str">
        <f t="shared" si="26"/>
        <v/>
      </c>
      <c r="I1712" s="310">
        <f>INDEX('5. Registrere Transaksjoner'!$H$8:$H$1006,MATCH('Underlag HB'!A1712,'5. Registrere Transaksjoner'!$B$8:$B$1006,0))</f>
        <v>0</v>
      </c>
      <c r="J1712" s="72"/>
      <c r="K1712" s="72"/>
    </row>
    <row r="1713" spans="1:11" x14ac:dyDescent="0.25">
      <c r="A1713" s="116">
        <f>'5. Registrere Transaksjoner'!B720</f>
        <v>713</v>
      </c>
      <c r="B1713" s="72">
        <f>INDEX('5. Registrere Transaksjoner'!$K$8:$K$1006,MATCH('Underlag HB'!A1713,'5. Registrere Transaksjoner'!$B$8:$B$1006))</f>
        <v>0</v>
      </c>
      <c r="C1713" s="72">
        <f>INDEX('5. Registrere Transaksjoner'!$R$8:$R$1006,MATCH('Underlag HB'!A1713,'5. Registrere Transaksjoner'!$B$8:$B$1006))</f>
        <v>0</v>
      </c>
      <c r="D1713" s="307">
        <f>INDEX('5. Registrere Transaksjoner'!$D$8:$D$1006,MATCH('Underlag HB'!A1713,'5. Registrere Transaksjoner'!$B$8:$B$1006))</f>
        <v>0</v>
      </c>
      <c r="E1713" s="72" t="str">
        <f>IFERROR(INDEX(Kontoplan!$E$6:$E$1048576,MATCH(B1713,Kontoplan!$D$6:$D$125,0)),"")</f>
        <v/>
      </c>
      <c r="F1713" s="308">
        <f>INDEX('5. Registrere Transaksjoner'!$E$8:$E$1006,MATCH('Underlag HB'!A1713,'5. Registrere Transaksjoner'!$B$8:$B$1006,0))</f>
        <v>0</v>
      </c>
      <c r="G1713" s="72">
        <f>INDEX('5. Registrere Transaksjoner'!$F$8:$F$1006,MATCH('Underlag HB'!A1713,'5. Registrere Transaksjoner'!$B$8:$B$1006,0))</f>
        <v>0</v>
      </c>
      <c r="H1713" s="309" t="str">
        <f t="shared" si="26"/>
        <v/>
      </c>
      <c r="I1713" s="310">
        <f>INDEX('5. Registrere Transaksjoner'!$H$8:$H$1006,MATCH('Underlag HB'!A1713,'5. Registrere Transaksjoner'!$B$8:$B$1006,0))</f>
        <v>0</v>
      </c>
      <c r="J1713" s="72"/>
      <c r="K1713" s="72"/>
    </row>
    <row r="1714" spans="1:11" x14ac:dyDescent="0.25">
      <c r="A1714" s="116">
        <f>'5. Registrere Transaksjoner'!B721</f>
        <v>714</v>
      </c>
      <c r="B1714" s="72">
        <f>INDEX('5. Registrere Transaksjoner'!$K$8:$K$1006,MATCH('Underlag HB'!A1714,'5. Registrere Transaksjoner'!$B$8:$B$1006))</f>
        <v>0</v>
      </c>
      <c r="C1714" s="72">
        <f>INDEX('5. Registrere Transaksjoner'!$R$8:$R$1006,MATCH('Underlag HB'!A1714,'5. Registrere Transaksjoner'!$B$8:$B$1006))</f>
        <v>0</v>
      </c>
      <c r="D1714" s="307">
        <f>INDEX('5. Registrere Transaksjoner'!$D$8:$D$1006,MATCH('Underlag HB'!A1714,'5. Registrere Transaksjoner'!$B$8:$B$1006))</f>
        <v>0</v>
      </c>
      <c r="E1714" s="72" t="str">
        <f>IFERROR(INDEX(Kontoplan!$E$6:$E$1048576,MATCH(B1714,Kontoplan!$D$6:$D$125,0)),"")</f>
        <v/>
      </c>
      <c r="F1714" s="308">
        <f>INDEX('5. Registrere Transaksjoner'!$E$8:$E$1006,MATCH('Underlag HB'!A1714,'5. Registrere Transaksjoner'!$B$8:$B$1006,0))</f>
        <v>0</v>
      </c>
      <c r="G1714" s="72">
        <f>INDEX('5. Registrere Transaksjoner'!$F$8:$F$1006,MATCH('Underlag HB'!A1714,'5. Registrere Transaksjoner'!$B$8:$B$1006,0))</f>
        <v>0</v>
      </c>
      <c r="H1714" s="309" t="str">
        <f t="shared" si="26"/>
        <v/>
      </c>
      <c r="I1714" s="310">
        <f>INDEX('5. Registrere Transaksjoner'!$H$8:$H$1006,MATCH('Underlag HB'!A1714,'5. Registrere Transaksjoner'!$B$8:$B$1006,0))</f>
        <v>0</v>
      </c>
      <c r="J1714" s="72"/>
      <c r="K1714" s="72"/>
    </row>
    <row r="1715" spans="1:11" x14ac:dyDescent="0.25">
      <c r="A1715" s="116">
        <f>'5. Registrere Transaksjoner'!B722</f>
        <v>715</v>
      </c>
      <c r="B1715" s="72">
        <f>INDEX('5. Registrere Transaksjoner'!$K$8:$K$1006,MATCH('Underlag HB'!A1715,'5. Registrere Transaksjoner'!$B$8:$B$1006))</f>
        <v>0</v>
      </c>
      <c r="C1715" s="72">
        <f>INDEX('5. Registrere Transaksjoner'!$R$8:$R$1006,MATCH('Underlag HB'!A1715,'5. Registrere Transaksjoner'!$B$8:$B$1006))</f>
        <v>0</v>
      </c>
      <c r="D1715" s="307">
        <f>INDEX('5. Registrere Transaksjoner'!$D$8:$D$1006,MATCH('Underlag HB'!A1715,'5. Registrere Transaksjoner'!$B$8:$B$1006))</f>
        <v>0</v>
      </c>
      <c r="E1715" s="72" t="str">
        <f>IFERROR(INDEX(Kontoplan!$E$6:$E$1048576,MATCH(B1715,Kontoplan!$D$6:$D$125,0)),"")</f>
        <v/>
      </c>
      <c r="F1715" s="308">
        <f>INDEX('5. Registrere Transaksjoner'!$E$8:$E$1006,MATCH('Underlag HB'!A1715,'5. Registrere Transaksjoner'!$B$8:$B$1006,0))</f>
        <v>0</v>
      </c>
      <c r="G1715" s="72">
        <f>INDEX('5. Registrere Transaksjoner'!$F$8:$F$1006,MATCH('Underlag HB'!A1715,'5. Registrere Transaksjoner'!$B$8:$B$1006,0))</f>
        <v>0</v>
      </c>
      <c r="H1715" s="309" t="str">
        <f t="shared" si="26"/>
        <v/>
      </c>
      <c r="I1715" s="310">
        <f>INDEX('5. Registrere Transaksjoner'!$H$8:$H$1006,MATCH('Underlag HB'!A1715,'5. Registrere Transaksjoner'!$B$8:$B$1006,0))</f>
        <v>0</v>
      </c>
      <c r="J1715" s="72"/>
      <c r="K1715" s="72"/>
    </row>
    <row r="1716" spans="1:11" x14ac:dyDescent="0.25">
      <c r="A1716" s="116">
        <f>'5. Registrere Transaksjoner'!B723</f>
        <v>716</v>
      </c>
      <c r="B1716" s="72">
        <f>INDEX('5. Registrere Transaksjoner'!$K$8:$K$1006,MATCH('Underlag HB'!A1716,'5. Registrere Transaksjoner'!$B$8:$B$1006))</f>
        <v>0</v>
      </c>
      <c r="C1716" s="72">
        <f>INDEX('5. Registrere Transaksjoner'!$R$8:$R$1006,MATCH('Underlag HB'!A1716,'5. Registrere Transaksjoner'!$B$8:$B$1006))</f>
        <v>0</v>
      </c>
      <c r="D1716" s="307">
        <f>INDEX('5. Registrere Transaksjoner'!$D$8:$D$1006,MATCH('Underlag HB'!A1716,'5. Registrere Transaksjoner'!$B$8:$B$1006))</f>
        <v>0</v>
      </c>
      <c r="E1716" s="72" t="str">
        <f>IFERROR(INDEX(Kontoplan!$E$6:$E$1048576,MATCH(B1716,Kontoplan!$D$6:$D$125,0)),"")</f>
        <v/>
      </c>
      <c r="F1716" s="308">
        <f>INDEX('5. Registrere Transaksjoner'!$E$8:$E$1006,MATCH('Underlag HB'!A1716,'5. Registrere Transaksjoner'!$B$8:$B$1006,0))</f>
        <v>0</v>
      </c>
      <c r="G1716" s="72">
        <f>INDEX('5. Registrere Transaksjoner'!$F$8:$F$1006,MATCH('Underlag HB'!A1716,'5. Registrere Transaksjoner'!$B$8:$B$1006,0))</f>
        <v>0</v>
      </c>
      <c r="H1716" s="309" t="str">
        <f t="shared" si="26"/>
        <v/>
      </c>
      <c r="I1716" s="310">
        <f>INDEX('5. Registrere Transaksjoner'!$H$8:$H$1006,MATCH('Underlag HB'!A1716,'5. Registrere Transaksjoner'!$B$8:$B$1006,0))</f>
        <v>0</v>
      </c>
      <c r="J1716" s="72"/>
      <c r="K1716" s="72"/>
    </row>
    <row r="1717" spans="1:11" x14ac:dyDescent="0.25">
      <c r="A1717" s="116">
        <f>'5. Registrere Transaksjoner'!B724</f>
        <v>717</v>
      </c>
      <c r="B1717" s="72">
        <f>INDEX('5. Registrere Transaksjoner'!$K$8:$K$1006,MATCH('Underlag HB'!A1717,'5. Registrere Transaksjoner'!$B$8:$B$1006))</f>
        <v>0</v>
      </c>
      <c r="C1717" s="72">
        <f>INDEX('5. Registrere Transaksjoner'!$R$8:$R$1006,MATCH('Underlag HB'!A1717,'5. Registrere Transaksjoner'!$B$8:$B$1006))</f>
        <v>0</v>
      </c>
      <c r="D1717" s="307">
        <f>INDEX('5. Registrere Transaksjoner'!$D$8:$D$1006,MATCH('Underlag HB'!A1717,'5. Registrere Transaksjoner'!$B$8:$B$1006))</f>
        <v>0</v>
      </c>
      <c r="E1717" s="72" t="str">
        <f>IFERROR(INDEX(Kontoplan!$E$6:$E$1048576,MATCH(B1717,Kontoplan!$D$6:$D$125,0)),"")</f>
        <v/>
      </c>
      <c r="F1717" s="308">
        <f>INDEX('5. Registrere Transaksjoner'!$E$8:$E$1006,MATCH('Underlag HB'!A1717,'5. Registrere Transaksjoner'!$B$8:$B$1006,0))</f>
        <v>0</v>
      </c>
      <c r="G1717" s="72">
        <f>INDEX('5. Registrere Transaksjoner'!$F$8:$F$1006,MATCH('Underlag HB'!A1717,'5. Registrere Transaksjoner'!$B$8:$B$1006,0))</f>
        <v>0</v>
      </c>
      <c r="H1717" s="309" t="str">
        <f t="shared" si="26"/>
        <v/>
      </c>
      <c r="I1717" s="310">
        <f>INDEX('5. Registrere Transaksjoner'!$H$8:$H$1006,MATCH('Underlag HB'!A1717,'5. Registrere Transaksjoner'!$B$8:$B$1006,0))</f>
        <v>0</v>
      </c>
      <c r="J1717" s="72"/>
      <c r="K1717" s="72"/>
    </row>
    <row r="1718" spans="1:11" x14ac:dyDescent="0.25">
      <c r="A1718" s="116">
        <f>'5. Registrere Transaksjoner'!B725</f>
        <v>718</v>
      </c>
      <c r="B1718" s="72">
        <f>INDEX('5. Registrere Transaksjoner'!$K$8:$K$1006,MATCH('Underlag HB'!A1718,'5. Registrere Transaksjoner'!$B$8:$B$1006))</f>
        <v>0</v>
      </c>
      <c r="C1718" s="72">
        <f>INDEX('5. Registrere Transaksjoner'!$R$8:$R$1006,MATCH('Underlag HB'!A1718,'5. Registrere Transaksjoner'!$B$8:$B$1006))</f>
        <v>0</v>
      </c>
      <c r="D1718" s="307">
        <f>INDEX('5. Registrere Transaksjoner'!$D$8:$D$1006,MATCH('Underlag HB'!A1718,'5. Registrere Transaksjoner'!$B$8:$B$1006))</f>
        <v>0</v>
      </c>
      <c r="E1718" s="72" t="str">
        <f>IFERROR(INDEX(Kontoplan!$E$6:$E$1048576,MATCH(B1718,Kontoplan!$D$6:$D$125,0)),"")</f>
        <v/>
      </c>
      <c r="F1718" s="308">
        <f>INDEX('5. Registrere Transaksjoner'!$E$8:$E$1006,MATCH('Underlag HB'!A1718,'5. Registrere Transaksjoner'!$B$8:$B$1006,0))</f>
        <v>0</v>
      </c>
      <c r="G1718" s="72">
        <f>INDEX('5. Registrere Transaksjoner'!$F$8:$F$1006,MATCH('Underlag HB'!A1718,'5. Registrere Transaksjoner'!$B$8:$B$1006,0))</f>
        <v>0</v>
      </c>
      <c r="H1718" s="309" t="str">
        <f t="shared" si="26"/>
        <v/>
      </c>
      <c r="I1718" s="310">
        <f>INDEX('5. Registrere Transaksjoner'!$H$8:$H$1006,MATCH('Underlag HB'!A1718,'5. Registrere Transaksjoner'!$B$8:$B$1006,0))</f>
        <v>0</v>
      </c>
      <c r="J1718" s="72"/>
      <c r="K1718" s="72"/>
    </row>
    <row r="1719" spans="1:11" x14ac:dyDescent="0.25">
      <c r="A1719" s="116">
        <f>'5. Registrere Transaksjoner'!B726</f>
        <v>719</v>
      </c>
      <c r="B1719" s="72">
        <f>INDEX('5. Registrere Transaksjoner'!$K$8:$K$1006,MATCH('Underlag HB'!A1719,'5. Registrere Transaksjoner'!$B$8:$B$1006))</f>
        <v>0</v>
      </c>
      <c r="C1719" s="72">
        <f>INDEX('5. Registrere Transaksjoner'!$R$8:$R$1006,MATCH('Underlag HB'!A1719,'5. Registrere Transaksjoner'!$B$8:$B$1006))</f>
        <v>0</v>
      </c>
      <c r="D1719" s="307">
        <f>INDEX('5. Registrere Transaksjoner'!$D$8:$D$1006,MATCH('Underlag HB'!A1719,'5. Registrere Transaksjoner'!$B$8:$B$1006))</f>
        <v>0</v>
      </c>
      <c r="E1719" s="72" t="str">
        <f>IFERROR(INDEX(Kontoplan!$E$6:$E$1048576,MATCH(B1719,Kontoplan!$D$6:$D$125,0)),"")</f>
        <v/>
      </c>
      <c r="F1719" s="308">
        <f>INDEX('5. Registrere Transaksjoner'!$E$8:$E$1006,MATCH('Underlag HB'!A1719,'5. Registrere Transaksjoner'!$B$8:$B$1006,0))</f>
        <v>0</v>
      </c>
      <c r="G1719" s="72">
        <f>INDEX('5. Registrere Transaksjoner'!$F$8:$F$1006,MATCH('Underlag HB'!A1719,'5. Registrere Transaksjoner'!$B$8:$B$1006,0))</f>
        <v>0</v>
      </c>
      <c r="H1719" s="309" t="str">
        <f t="shared" si="26"/>
        <v/>
      </c>
      <c r="I1719" s="310">
        <f>INDEX('5. Registrere Transaksjoner'!$H$8:$H$1006,MATCH('Underlag HB'!A1719,'5. Registrere Transaksjoner'!$B$8:$B$1006,0))</f>
        <v>0</v>
      </c>
      <c r="J1719" s="72"/>
      <c r="K1719" s="72"/>
    </row>
    <row r="1720" spans="1:11" x14ac:dyDescent="0.25">
      <c r="A1720" s="116">
        <f>'5. Registrere Transaksjoner'!B727</f>
        <v>720</v>
      </c>
      <c r="B1720" s="72">
        <f>INDEX('5. Registrere Transaksjoner'!$K$8:$K$1006,MATCH('Underlag HB'!A1720,'5. Registrere Transaksjoner'!$B$8:$B$1006))</f>
        <v>0</v>
      </c>
      <c r="C1720" s="72">
        <f>INDEX('5. Registrere Transaksjoner'!$R$8:$R$1006,MATCH('Underlag HB'!A1720,'5. Registrere Transaksjoner'!$B$8:$B$1006))</f>
        <v>0</v>
      </c>
      <c r="D1720" s="307">
        <f>INDEX('5. Registrere Transaksjoner'!$D$8:$D$1006,MATCH('Underlag HB'!A1720,'5. Registrere Transaksjoner'!$B$8:$B$1006))</f>
        <v>0</v>
      </c>
      <c r="E1720" s="72" t="str">
        <f>IFERROR(INDEX(Kontoplan!$E$6:$E$1048576,MATCH(B1720,Kontoplan!$D$6:$D$125,0)),"")</f>
        <v/>
      </c>
      <c r="F1720" s="308">
        <f>INDEX('5. Registrere Transaksjoner'!$E$8:$E$1006,MATCH('Underlag HB'!A1720,'5. Registrere Transaksjoner'!$B$8:$B$1006,0))</f>
        <v>0</v>
      </c>
      <c r="G1720" s="72">
        <f>INDEX('5. Registrere Transaksjoner'!$F$8:$F$1006,MATCH('Underlag HB'!A1720,'5. Registrere Transaksjoner'!$B$8:$B$1006,0))</f>
        <v>0</v>
      </c>
      <c r="H1720" s="309" t="str">
        <f t="shared" si="26"/>
        <v/>
      </c>
      <c r="I1720" s="310">
        <f>INDEX('5. Registrere Transaksjoner'!$H$8:$H$1006,MATCH('Underlag HB'!A1720,'5. Registrere Transaksjoner'!$B$8:$B$1006,0))</f>
        <v>0</v>
      </c>
      <c r="J1720" s="72"/>
      <c r="K1720" s="72"/>
    </row>
    <row r="1721" spans="1:11" x14ac:dyDescent="0.25">
      <c r="A1721" s="116">
        <f>'5. Registrere Transaksjoner'!B728</f>
        <v>721</v>
      </c>
      <c r="B1721" s="72">
        <f>INDEX('5. Registrere Transaksjoner'!$K$8:$K$1006,MATCH('Underlag HB'!A1721,'5. Registrere Transaksjoner'!$B$8:$B$1006))</f>
        <v>0</v>
      </c>
      <c r="C1721" s="72">
        <f>INDEX('5. Registrere Transaksjoner'!$R$8:$R$1006,MATCH('Underlag HB'!A1721,'5. Registrere Transaksjoner'!$B$8:$B$1006))</f>
        <v>0</v>
      </c>
      <c r="D1721" s="307">
        <f>INDEX('5. Registrere Transaksjoner'!$D$8:$D$1006,MATCH('Underlag HB'!A1721,'5. Registrere Transaksjoner'!$B$8:$B$1006))</f>
        <v>0</v>
      </c>
      <c r="E1721" s="72" t="str">
        <f>IFERROR(INDEX(Kontoplan!$E$6:$E$1048576,MATCH(B1721,Kontoplan!$D$6:$D$125,0)),"")</f>
        <v/>
      </c>
      <c r="F1721" s="308">
        <f>INDEX('5. Registrere Transaksjoner'!$E$8:$E$1006,MATCH('Underlag HB'!A1721,'5. Registrere Transaksjoner'!$B$8:$B$1006,0))</f>
        <v>0</v>
      </c>
      <c r="G1721" s="72">
        <f>INDEX('5. Registrere Transaksjoner'!$F$8:$F$1006,MATCH('Underlag HB'!A1721,'5. Registrere Transaksjoner'!$B$8:$B$1006,0))</f>
        <v>0</v>
      </c>
      <c r="H1721" s="309" t="str">
        <f t="shared" si="26"/>
        <v/>
      </c>
      <c r="I1721" s="310">
        <f>INDEX('5. Registrere Transaksjoner'!$H$8:$H$1006,MATCH('Underlag HB'!A1721,'5. Registrere Transaksjoner'!$B$8:$B$1006,0))</f>
        <v>0</v>
      </c>
      <c r="J1721" s="72"/>
      <c r="K1721" s="72"/>
    </row>
    <row r="1722" spans="1:11" x14ac:dyDescent="0.25">
      <c r="A1722" s="116">
        <f>'5. Registrere Transaksjoner'!B729</f>
        <v>722</v>
      </c>
      <c r="B1722" s="72">
        <f>INDEX('5. Registrere Transaksjoner'!$K$8:$K$1006,MATCH('Underlag HB'!A1722,'5. Registrere Transaksjoner'!$B$8:$B$1006))</f>
        <v>0</v>
      </c>
      <c r="C1722" s="72">
        <f>INDEX('5. Registrere Transaksjoner'!$R$8:$R$1006,MATCH('Underlag HB'!A1722,'5. Registrere Transaksjoner'!$B$8:$B$1006))</f>
        <v>0</v>
      </c>
      <c r="D1722" s="307">
        <f>INDEX('5. Registrere Transaksjoner'!$D$8:$D$1006,MATCH('Underlag HB'!A1722,'5. Registrere Transaksjoner'!$B$8:$B$1006))</f>
        <v>0</v>
      </c>
      <c r="E1722" s="72" t="str">
        <f>IFERROR(INDEX(Kontoplan!$E$6:$E$1048576,MATCH(B1722,Kontoplan!$D$6:$D$125,0)),"")</f>
        <v/>
      </c>
      <c r="F1722" s="308">
        <f>INDEX('5. Registrere Transaksjoner'!$E$8:$E$1006,MATCH('Underlag HB'!A1722,'5. Registrere Transaksjoner'!$B$8:$B$1006,0))</f>
        <v>0</v>
      </c>
      <c r="G1722" s="72">
        <f>INDEX('5. Registrere Transaksjoner'!$F$8:$F$1006,MATCH('Underlag HB'!A1722,'5. Registrere Transaksjoner'!$B$8:$B$1006,0))</f>
        <v>0</v>
      </c>
      <c r="H1722" s="309" t="str">
        <f t="shared" si="26"/>
        <v/>
      </c>
      <c r="I1722" s="310">
        <f>INDEX('5. Registrere Transaksjoner'!$H$8:$H$1006,MATCH('Underlag HB'!A1722,'5. Registrere Transaksjoner'!$B$8:$B$1006,0))</f>
        <v>0</v>
      </c>
      <c r="J1722" s="72"/>
      <c r="K1722" s="72"/>
    </row>
    <row r="1723" spans="1:11" x14ac:dyDescent="0.25">
      <c r="A1723" s="116">
        <f>'5. Registrere Transaksjoner'!B730</f>
        <v>723</v>
      </c>
      <c r="B1723" s="72">
        <f>INDEX('5. Registrere Transaksjoner'!$K$8:$K$1006,MATCH('Underlag HB'!A1723,'5. Registrere Transaksjoner'!$B$8:$B$1006))</f>
        <v>0</v>
      </c>
      <c r="C1723" s="72">
        <f>INDEX('5. Registrere Transaksjoner'!$R$8:$R$1006,MATCH('Underlag HB'!A1723,'5. Registrere Transaksjoner'!$B$8:$B$1006))</f>
        <v>0</v>
      </c>
      <c r="D1723" s="307">
        <f>INDEX('5. Registrere Transaksjoner'!$D$8:$D$1006,MATCH('Underlag HB'!A1723,'5. Registrere Transaksjoner'!$B$8:$B$1006))</f>
        <v>0</v>
      </c>
      <c r="E1723" s="72" t="str">
        <f>IFERROR(INDEX(Kontoplan!$E$6:$E$1048576,MATCH(B1723,Kontoplan!$D$6:$D$125,0)),"")</f>
        <v/>
      </c>
      <c r="F1723" s="308">
        <f>INDEX('5. Registrere Transaksjoner'!$E$8:$E$1006,MATCH('Underlag HB'!A1723,'5. Registrere Transaksjoner'!$B$8:$B$1006,0))</f>
        <v>0</v>
      </c>
      <c r="G1723" s="72">
        <f>INDEX('5. Registrere Transaksjoner'!$F$8:$F$1006,MATCH('Underlag HB'!A1723,'5. Registrere Transaksjoner'!$B$8:$B$1006,0))</f>
        <v>0</v>
      </c>
      <c r="H1723" s="309" t="str">
        <f t="shared" si="26"/>
        <v/>
      </c>
      <c r="I1723" s="310">
        <f>INDEX('5. Registrere Transaksjoner'!$H$8:$H$1006,MATCH('Underlag HB'!A1723,'5. Registrere Transaksjoner'!$B$8:$B$1006,0))</f>
        <v>0</v>
      </c>
      <c r="J1723" s="72"/>
      <c r="K1723" s="72"/>
    </row>
    <row r="1724" spans="1:11" x14ac:dyDescent="0.25">
      <c r="A1724" s="116">
        <f>'5. Registrere Transaksjoner'!B731</f>
        <v>724</v>
      </c>
      <c r="B1724" s="72">
        <f>INDEX('5. Registrere Transaksjoner'!$K$8:$K$1006,MATCH('Underlag HB'!A1724,'5. Registrere Transaksjoner'!$B$8:$B$1006))</f>
        <v>0</v>
      </c>
      <c r="C1724" s="72">
        <f>INDEX('5. Registrere Transaksjoner'!$R$8:$R$1006,MATCH('Underlag HB'!A1724,'5. Registrere Transaksjoner'!$B$8:$B$1006))</f>
        <v>0</v>
      </c>
      <c r="D1724" s="307">
        <f>INDEX('5. Registrere Transaksjoner'!$D$8:$D$1006,MATCH('Underlag HB'!A1724,'5. Registrere Transaksjoner'!$B$8:$B$1006))</f>
        <v>0</v>
      </c>
      <c r="E1724" s="72" t="str">
        <f>IFERROR(INDEX(Kontoplan!$E$6:$E$1048576,MATCH(B1724,Kontoplan!$D$6:$D$125,0)),"")</f>
        <v/>
      </c>
      <c r="F1724" s="308">
        <f>INDEX('5. Registrere Transaksjoner'!$E$8:$E$1006,MATCH('Underlag HB'!A1724,'5. Registrere Transaksjoner'!$B$8:$B$1006,0))</f>
        <v>0</v>
      </c>
      <c r="G1724" s="72">
        <f>INDEX('5. Registrere Transaksjoner'!$F$8:$F$1006,MATCH('Underlag HB'!A1724,'5. Registrere Transaksjoner'!$B$8:$B$1006,0))</f>
        <v>0</v>
      </c>
      <c r="H1724" s="309" t="str">
        <f t="shared" si="26"/>
        <v/>
      </c>
      <c r="I1724" s="310">
        <f>INDEX('5. Registrere Transaksjoner'!$H$8:$H$1006,MATCH('Underlag HB'!A1724,'5. Registrere Transaksjoner'!$B$8:$B$1006,0))</f>
        <v>0</v>
      </c>
      <c r="J1724" s="72"/>
      <c r="K1724" s="72"/>
    </row>
    <row r="1725" spans="1:11" x14ac:dyDescent="0.25">
      <c r="A1725" s="116">
        <f>'5. Registrere Transaksjoner'!B732</f>
        <v>725</v>
      </c>
      <c r="B1725" s="72">
        <f>INDEX('5. Registrere Transaksjoner'!$K$8:$K$1006,MATCH('Underlag HB'!A1725,'5. Registrere Transaksjoner'!$B$8:$B$1006))</f>
        <v>0</v>
      </c>
      <c r="C1725" s="72">
        <f>INDEX('5. Registrere Transaksjoner'!$R$8:$R$1006,MATCH('Underlag HB'!A1725,'5. Registrere Transaksjoner'!$B$8:$B$1006))</f>
        <v>0</v>
      </c>
      <c r="D1725" s="307">
        <f>INDEX('5. Registrere Transaksjoner'!$D$8:$D$1006,MATCH('Underlag HB'!A1725,'5. Registrere Transaksjoner'!$B$8:$B$1006))</f>
        <v>0</v>
      </c>
      <c r="E1725" s="72" t="str">
        <f>IFERROR(INDEX(Kontoplan!$E$6:$E$1048576,MATCH(B1725,Kontoplan!$D$6:$D$125,0)),"")</f>
        <v/>
      </c>
      <c r="F1725" s="308">
        <f>INDEX('5. Registrere Transaksjoner'!$E$8:$E$1006,MATCH('Underlag HB'!A1725,'5. Registrere Transaksjoner'!$B$8:$B$1006,0))</f>
        <v>0</v>
      </c>
      <c r="G1725" s="72">
        <f>INDEX('5. Registrere Transaksjoner'!$F$8:$F$1006,MATCH('Underlag HB'!A1725,'5. Registrere Transaksjoner'!$B$8:$B$1006,0))</f>
        <v>0</v>
      </c>
      <c r="H1725" s="309" t="str">
        <f t="shared" si="26"/>
        <v/>
      </c>
      <c r="I1725" s="310">
        <f>INDEX('5. Registrere Transaksjoner'!$H$8:$H$1006,MATCH('Underlag HB'!A1725,'5. Registrere Transaksjoner'!$B$8:$B$1006,0))</f>
        <v>0</v>
      </c>
      <c r="J1725" s="72"/>
      <c r="K1725" s="72"/>
    </row>
    <row r="1726" spans="1:11" x14ac:dyDescent="0.25">
      <c r="A1726" s="116">
        <f>'5. Registrere Transaksjoner'!B733</f>
        <v>726</v>
      </c>
      <c r="B1726" s="72">
        <f>INDEX('5. Registrere Transaksjoner'!$K$8:$K$1006,MATCH('Underlag HB'!A1726,'5. Registrere Transaksjoner'!$B$8:$B$1006))</f>
        <v>0</v>
      </c>
      <c r="C1726" s="72">
        <f>INDEX('5. Registrere Transaksjoner'!$R$8:$R$1006,MATCH('Underlag HB'!A1726,'5. Registrere Transaksjoner'!$B$8:$B$1006))</f>
        <v>0</v>
      </c>
      <c r="D1726" s="307">
        <f>INDEX('5. Registrere Transaksjoner'!$D$8:$D$1006,MATCH('Underlag HB'!A1726,'5. Registrere Transaksjoner'!$B$8:$B$1006))</f>
        <v>0</v>
      </c>
      <c r="E1726" s="72" t="str">
        <f>IFERROR(INDEX(Kontoplan!$E$6:$E$1048576,MATCH(B1726,Kontoplan!$D$6:$D$125,0)),"")</f>
        <v/>
      </c>
      <c r="F1726" s="308">
        <f>INDEX('5. Registrere Transaksjoner'!$E$8:$E$1006,MATCH('Underlag HB'!A1726,'5. Registrere Transaksjoner'!$B$8:$B$1006,0))</f>
        <v>0</v>
      </c>
      <c r="G1726" s="72">
        <f>INDEX('5. Registrere Transaksjoner'!$F$8:$F$1006,MATCH('Underlag HB'!A1726,'5. Registrere Transaksjoner'!$B$8:$B$1006,0))</f>
        <v>0</v>
      </c>
      <c r="H1726" s="309" t="str">
        <f t="shared" si="26"/>
        <v/>
      </c>
      <c r="I1726" s="310">
        <f>INDEX('5. Registrere Transaksjoner'!$H$8:$H$1006,MATCH('Underlag HB'!A1726,'5. Registrere Transaksjoner'!$B$8:$B$1006,0))</f>
        <v>0</v>
      </c>
      <c r="J1726" s="72"/>
      <c r="K1726" s="72"/>
    </row>
    <row r="1727" spans="1:11" x14ac:dyDescent="0.25">
      <c r="A1727" s="116">
        <f>'5. Registrere Transaksjoner'!B734</f>
        <v>727</v>
      </c>
      <c r="B1727" s="72">
        <f>INDEX('5. Registrere Transaksjoner'!$K$8:$K$1006,MATCH('Underlag HB'!A1727,'5. Registrere Transaksjoner'!$B$8:$B$1006))</f>
        <v>0</v>
      </c>
      <c r="C1727" s="72">
        <f>INDEX('5. Registrere Transaksjoner'!$R$8:$R$1006,MATCH('Underlag HB'!A1727,'5. Registrere Transaksjoner'!$B$8:$B$1006))</f>
        <v>0</v>
      </c>
      <c r="D1727" s="307">
        <f>INDEX('5. Registrere Transaksjoner'!$D$8:$D$1006,MATCH('Underlag HB'!A1727,'5. Registrere Transaksjoner'!$B$8:$B$1006))</f>
        <v>0</v>
      </c>
      <c r="E1727" s="72" t="str">
        <f>IFERROR(INDEX(Kontoplan!$E$6:$E$1048576,MATCH(B1727,Kontoplan!$D$6:$D$125,0)),"")</f>
        <v/>
      </c>
      <c r="F1727" s="308">
        <f>INDEX('5. Registrere Transaksjoner'!$E$8:$E$1006,MATCH('Underlag HB'!A1727,'5. Registrere Transaksjoner'!$B$8:$B$1006,0))</f>
        <v>0</v>
      </c>
      <c r="G1727" s="72">
        <f>INDEX('5. Registrere Transaksjoner'!$F$8:$F$1006,MATCH('Underlag HB'!A1727,'5. Registrere Transaksjoner'!$B$8:$B$1006,0))</f>
        <v>0</v>
      </c>
      <c r="H1727" s="309" t="str">
        <f t="shared" si="26"/>
        <v/>
      </c>
      <c r="I1727" s="310">
        <f>INDEX('5. Registrere Transaksjoner'!$H$8:$H$1006,MATCH('Underlag HB'!A1727,'5. Registrere Transaksjoner'!$B$8:$B$1006,0))</f>
        <v>0</v>
      </c>
      <c r="J1727" s="72"/>
      <c r="K1727" s="72"/>
    </row>
    <row r="1728" spans="1:11" x14ac:dyDescent="0.25">
      <c r="A1728" s="116">
        <f>'5. Registrere Transaksjoner'!B735</f>
        <v>728</v>
      </c>
      <c r="B1728" s="72">
        <f>INDEX('5. Registrere Transaksjoner'!$K$8:$K$1006,MATCH('Underlag HB'!A1728,'5. Registrere Transaksjoner'!$B$8:$B$1006))</f>
        <v>0</v>
      </c>
      <c r="C1728" s="72">
        <f>INDEX('5. Registrere Transaksjoner'!$R$8:$R$1006,MATCH('Underlag HB'!A1728,'5. Registrere Transaksjoner'!$B$8:$B$1006))</f>
        <v>0</v>
      </c>
      <c r="D1728" s="307">
        <f>INDEX('5. Registrere Transaksjoner'!$D$8:$D$1006,MATCH('Underlag HB'!A1728,'5. Registrere Transaksjoner'!$B$8:$B$1006))</f>
        <v>0</v>
      </c>
      <c r="E1728" s="72" t="str">
        <f>IFERROR(INDEX(Kontoplan!$E$6:$E$1048576,MATCH(B1728,Kontoplan!$D$6:$D$125,0)),"")</f>
        <v/>
      </c>
      <c r="F1728" s="308">
        <f>INDEX('5. Registrere Transaksjoner'!$E$8:$E$1006,MATCH('Underlag HB'!A1728,'5. Registrere Transaksjoner'!$B$8:$B$1006,0))</f>
        <v>0</v>
      </c>
      <c r="G1728" s="72">
        <f>INDEX('5. Registrere Transaksjoner'!$F$8:$F$1006,MATCH('Underlag HB'!A1728,'5. Registrere Transaksjoner'!$B$8:$B$1006,0))</f>
        <v>0</v>
      </c>
      <c r="H1728" s="309" t="str">
        <f t="shared" si="26"/>
        <v/>
      </c>
      <c r="I1728" s="310">
        <f>INDEX('5. Registrere Transaksjoner'!$H$8:$H$1006,MATCH('Underlag HB'!A1728,'5. Registrere Transaksjoner'!$B$8:$B$1006,0))</f>
        <v>0</v>
      </c>
      <c r="J1728" s="72"/>
      <c r="K1728" s="72"/>
    </row>
    <row r="1729" spans="1:11" x14ac:dyDescent="0.25">
      <c r="A1729" s="116">
        <f>'5. Registrere Transaksjoner'!B736</f>
        <v>729</v>
      </c>
      <c r="B1729" s="72">
        <f>INDEX('5. Registrere Transaksjoner'!$K$8:$K$1006,MATCH('Underlag HB'!A1729,'5. Registrere Transaksjoner'!$B$8:$B$1006))</f>
        <v>0</v>
      </c>
      <c r="C1729" s="72">
        <f>INDEX('5. Registrere Transaksjoner'!$R$8:$R$1006,MATCH('Underlag HB'!A1729,'5. Registrere Transaksjoner'!$B$8:$B$1006))</f>
        <v>0</v>
      </c>
      <c r="D1729" s="307">
        <f>INDEX('5. Registrere Transaksjoner'!$D$8:$D$1006,MATCH('Underlag HB'!A1729,'5. Registrere Transaksjoner'!$B$8:$B$1006))</f>
        <v>0</v>
      </c>
      <c r="E1729" s="72" t="str">
        <f>IFERROR(INDEX(Kontoplan!$E$6:$E$1048576,MATCH(B1729,Kontoplan!$D$6:$D$125,0)),"")</f>
        <v/>
      </c>
      <c r="F1729" s="308">
        <f>INDEX('5. Registrere Transaksjoner'!$E$8:$E$1006,MATCH('Underlag HB'!A1729,'5. Registrere Transaksjoner'!$B$8:$B$1006,0))</f>
        <v>0</v>
      </c>
      <c r="G1729" s="72">
        <f>INDEX('5. Registrere Transaksjoner'!$F$8:$F$1006,MATCH('Underlag HB'!A1729,'5. Registrere Transaksjoner'!$B$8:$B$1006,0))</f>
        <v>0</v>
      </c>
      <c r="H1729" s="309" t="str">
        <f t="shared" si="26"/>
        <v/>
      </c>
      <c r="I1729" s="310">
        <f>INDEX('5. Registrere Transaksjoner'!$H$8:$H$1006,MATCH('Underlag HB'!A1729,'5. Registrere Transaksjoner'!$B$8:$B$1006,0))</f>
        <v>0</v>
      </c>
      <c r="J1729" s="72"/>
      <c r="K1729" s="72"/>
    </row>
    <row r="1730" spans="1:11" x14ac:dyDescent="0.25">
      <c r="A1730" s="116">
        <f>'5. Registrere Transaksjoner'!B737</f>
        <v>730</v>
      </c>
      <c r="B1730" s="72">
        <f>INDEX('5. Registrere Transaksjoner'!$K$8:$K$1006,MATCH('Underlag HB'!A1730,'5. Registrere Transaksjoner'!$B$8:$B$1006))</f>
        <v>0</v>
      </c>
      <c r="C1730" s="72">
        <f>INDEX('5. Registrere Transaksjoner'!$R$8:$R$1006,MATCH('Underlag HB'!A1730,'5. Registrere Transaksjoner'!$B$8:$B$1006))</f>
        <v>0</v>
      </c>
      <c r="D1730" s="307">
        <f>INDEX('5. Registrere Transaksjoner'!$D$8:$D$1006,MATCH('Underlag HB'!A1730,'5. Registrere Transaksjoner'!$B$8:$B$1006))</f>
        <v>0</v>
      </c>
      <c r="E1730" s="72" t="str">
        <f>IFERROR(INDEX(Kontoplan!$E$6:$E$1048576,MATCH(B1730,Kontoplan!$D$6:$D$125,0)),"")</f>
        <v/>
      </c>
      <c r="F1730" s="308">
        <f>INDEX('5. Registrere Transaksjoner'!$E$8:$E$1006,MATCH('Underlag HB'!A1730,'5. Registrere Transaksjoner'!$B$8:$B$1006,0))</f>
        <v>0</v>
      </c>
      <c r="G1730" s="72">
        <f>INDEX('5. Registrere Transaksjoner'!$F$8:$F$1006,MATCH('Underlag HB'!A1730,'5. Registrere Transaksjoner'!$B$8:$B$1006,0))</f>
        <v>0</v>
      </c>
      <c r="H1730" s="309" t="str">
        <f t="shared" si="26"/>
        <v/>
      </c>
      <c r="I1730" s="310">
        <f>INDEX('5. Registrere Transaksjoner'!$H$8:$H$1006,MATCH('Underlag HB'!A1730,'5. Registrere Transaksjoner'!$B$8:$B$1006,0))</f>
        <v>0</v>
      </c>
      <c r="J1730" s="72"/>
      <c r="K1730" s="72"/>
    </row>
    <row r="1731" spans="1:11" x14ac:dyDescent="0.25">
      <c r="A1731" s="116">
        <f>'5. Registrere Transaksjoner'!B738</f>
        <v>731</v>
      </c>
      <c r="B1731" s="72">
        <f>INDEX('5. Registrere Transaksjoner'!$K$8:$K$1006,MATCH('Underlag HB'!A1731,'5. Registrere Transaksjoner'!$B$8:$B$1006))</f>
        <v>0</v>
      </c>
      <c r="C1731" s="72">
        <f>INDEX('5. Registrere Transaksjoner'!$R$8:$R$1006,MATCH('Underlag HB'!A1731,'5. Registrere Transaksjoner'!$B$8:$B$1006))</f>
        <v>0</v>
      </c>
      <c r="D1731" s="307">
        <f>INDEX('5. Registrere Transaksjoner'!$D$8:$D$1006,MATCH('Underlag HB'!A1731,'5. Registrere Transaksjoner'!$B$8:$B$1006))</f>
        <v>0</v>
      </c>
      <c r="E1731" s="72" t="str">
        <f>IFERROR(INDEX(Kontoplan!$E$6:$E$1048576,MATCH(B1731,Kontoplan!$D$6:$D$125,0)),"")</f>
        <v/>
      </c>
      <c r="F1731" s="308">
        <f>INDEX('5. Registrere Transaksjoner'!$E$8:$E$1006,MATCH('Underlag HB'!A1731,'5. Registrere Transaksjoner'!$B$8:$B$1006,0))</f>
        <v>0</v>
      </c>
      <c r="G1731" s="72">
        <f>INDEX('5. Registrere Transaksjoner'!$F$8:$F$1006,MATCH('Underlag HB'!A1731,'5. Registrere Transaksjoner'!$B$8:$B$1006,0))</f>
        <v>0</v>
      </c>
      <c r="H1731" s="309" t="str">
        <f t="shared" ref="H1731:H1794" si="27">IF(I1731=0,"",I1731)</f>
        <v/>
      </c>
      <c r="I1731" s="310">
        <f>INDEX('5. Registrere Transaksjoner'!$H$8:$H$1006,MATCH('Underlag HB'!A1731,'5. Registrere Transaksjoner'!$B$8:$B$1006,0))</f>
        <v>0</v>
      </c>
      <c r="J1731" s="72"/>
      <c r="K1731" s="72"/>
    </row>
    <row r="1732" spans="1:11" x14ac:dyDescent="0.25">
      <c r="A1732" s="116">
        <f>'5. Registrere Transaksjoner'!B739</f>
        <v>732</v>
      </c>
      <c r="B1732" s="72">
        <f>INDEX('5. Registrere Transaksjoner'!$K$8:$K$1006,MATCH('Underlag HB'!A1732,'5. Registrere Transaksjoner'!$B$8:$B$1006))</f>
        <v>0</v>
      </c>
      <c r="C1732" s="72">
        <f>INDEX('5. Registrere Transaksjoner'!$R$8:$R$1006,MATCH('Underlag HB'!A1732,'5. Registrere Transaksjoner'!$B$8:$B$1006))</f>
        <v>0</v>
      </c>
      <c r="D1732" s="307">
        <f>INDEX('5. Registrere Transaksjoner'!$D$8:$D$1006,MATCH('Underlag HB'!A1732,'5. Registrere Transaksjoner'!$B$8:$B$1006))</f>
        <v>0</v>
      </c>
      <c r="E1732" s="72" t="str">
        <f>IFERROR(INDEX(Kontoplan!$E$6:$E$1048576,MATCH(B1732,Kontoplan!$D$6:$D$125,0)),"")</f>
        <v/>
      </c>
      <c r="F1732" s="308">
        <f>INDEX('5. Registrere Transaksjoner'!$E$8:$E$1006,MATCH('Underlag HB'!A1732,'5. Registrere Transaksjoner'!$B$8:$B$1006,0))</f>
        <v>0</v>
      </c>
      <c r="G1732" s="72">
        <f>INDEX('5. Registrere Transaksjoner'!$F$8:$F$1006,MATCH('Underlag HB'!A1732,'5. Registrere Transaksjoner'!$B$8:$B$1006,0))</f>
        <v>0</v>
      </c>
      <c r="H1732" s="309" t="str">
        <f t="shared" si="27"/>
        <v/>
      </c>
      <c r="I1732" s="310">
        <f>INDEX('5. Registrere Transaksjoner'!$H$8:$H$1006,MATCH('Underlag HB'!A1732,'5. Registrere Transaksjoner'!$B$8:$B$1006,0))</f>
        <v>0</v>
      </c>
      <c r="J1732" s="72"/>
      <c r="K1732" s="72"/>
    </row>
    <row r="1733" spans="1:11" x14ac:dyDescent="0.25">
      <c r="A1733" s="116">
        <f>'5. Registrere Transaksjoner'!B740</f>
        <v>733</v>
      </c>
      <c r="B1733" s="72">
        <f>INDEX('5. Registrere Transaksjoner'!$K$8:$K$1006,MATCH('Underlag HB'!A1733,'5. Registrere Transaksjoner'!$B$8:$B$1006))</f>
        <v>0</v>
      </c>
      <c r="C1733" s="72">
        <f>INDEX('5. Registrere Transaksjoner'!$R$8:$R$1006,MATCH('Underlag HB'!A1733,'5. Registrere Transaksjoner'!$B$8:$B$1006))</f>
        <v>0</v>
      </c>
      <c r="D1733" s="307">
        <f>INDEX('5. Registrere Transaksjoner'!$D$8:$D$1006,MATCH('Underlag HB'!A1733,'5. Registrere Transaksjoner'!$B$8:$B$1006))</f>
        <v>0</v>
      </c>
      <c r="E1733" s="72" t="str">
        <f>IFERROR(INDEX(Kontoplan!$E$6:$E$1048576,MATCH(B1733,Kontoplan!$D$6:$D$125,0)),"")</f>
        <v/>
      </c>
      <c r="F1733" s="308">
        <f>INDEX('5. Registrere Transaksjoner'!$E$8:$E$1006,MATCH('Underlag HB'!A1733,'5. Registrere Transaksjoner'!$B$8:$B$1006,0))</f>
        <v>0</v>
      </c>
      <c r="G1733" s="72">
        <f>INDEX('5. Registrere Transaksjoner'!$F$8:$F$1006,MATCH('Underlag HB'!A1733,'5. Registrere Transaksjoner'!$B$8:$B$1006,0))</f>
        <v>0</v>
      </c>
      <c r="H1733" s="309" t="str">
        <f t="shared" si="27"/>
        <v/>
      </c>
      <c r="I1733" s="310">
        <f>INDEX('5. Registrere Transaksjoner'!$H$8:$H$1006,MATCH('Underlag HB'!A1733,'5. Registrere Transaksjoner'!$B$8:$B$1006,0))</f>
        <v>0</v>
      </c>
      <c r="J1733" s="72"/>
      <c r="K1733" s="72"/>
    </row>
    <row r="1734" spans="1:11" x14ac:dyDescent="0.25">
      <c r="A1734" s="116">
        <f>'5. Registrere Transaksjoner'!B741</f>
        <v>734</v>
      </c>
      <c r="B1734" s="72">
        <f>INDEX('5. Registrere Transaksjoner'!$K$8:$K$1006,MATCH('Underlag HB'!A1734,'5. Registrere Transaksjoner'!$B$8:$B$1006))</f>
        <v>0</v>
      </c>
      <c r="C1734" s="72">
        <f>INDEX('5. Registrere Transaksjoner'!$R$8:$R$1006,MATCH('Underlag HB'!A1734,'5. Registrere Transaksjoner'!$B$8:$B$1006))</f>
        <v>0</v>
      </c>
      <c r="D1734" s="307">
        <f>INDEX('5. Registrere Transaksjoner'!$D$8:$D$1006,MATCH('Underlag HB'!A1734,'5. Registrere Transaksjoner'!$B$8:$B$1006))</f>
        <v>0</v>
      </c>
      <c r="E1734" s="72" t="str">
        <f>IFERROR(INDEX(Kontoplan!$E$6:$E$1048576,MATCH(B1734,Kontoplan!$D$6:$D$125,0)),"")</f>
        <v/>
      </c>
      <c r="F1734" s="308">
        <f>INDEX('5. Registrere Transaksjoner'!$E$8:$E$1006,MATCH('Underlag HB'!A1734,'5. Registrere Transaksjoner'!$B$8:$B$1006,0))</f>
        <v>0</v>
      </c>
      <c r="G1734" s="72">
        <f>INDEX('5. Registrere Transaksjoner'!$F$8:$F$1006,MATCH('Underlag HB'!A1734,'5. Registrere Transaksjoner'!$B$8:$B$1006,0))</f>
        <v>0</v>
      </c>
      <c r="H1734" s="309" t="str">
        <f t="shared" si="27"/>
        <v/>
      </c>
      <c r="I1734" s="310">
        <f>INDEX('5. Registrere Transaksjoner'!$H$8:$H$1006,MATCH('Underlag HB'!A1734,'5. Registrere Transaksjoner'!$B$8:$B$1006,0))</f>
        <v>0</v>
      </c>
      <c r="J1734" s="72"/>
      <c r="K1734" s="72"/>
    </row>
    <row r="1735" spans="1:11" x14ac:dyDescent="0.25">
      <c r="A1735" s="116">
        <f>'5. Registrere Transaksjoner'!B742</f>
        <v>735</v>
      </c>
      <c r="B1735" s="72">
        <f>INDEX('5. Registrere Transaksjoner'!$K$8:$K$1006,MATCH('Underlag HB'!A1735,'5. Registrere Transaksjoner'!$B$8:$B$1006))</f>
        <v>0</v>
      </c>
      <c r="C1735" s="72">
        <f>INDEX('5. Registrere Transaksjoner'!$R$8:$R$1006,MATCH('Underlag HB'!A1735,'5. Registrere Transaksjoner'!$B$8:$B$1006))</f>
        <v>0</v>
      </c>
      <c r="D1735" s="307">
        <f>INDEX('5. Registrere Transaksjoner'!$D$8:$D$1006,MATCH('Underlag HB'!A1735,'5. Registrere Transaksjoner'!$B$8:$B$1006))</f>
        <v>0</v>
      </c>
      <c r="E1735" s="72" t="str">
        <f>IFERROR(INDEX(Kontoplan!$E$6:$E$1048576,MATCH(B1735,Kontoplan!$D$6:$D$125,0)),"")</f>
        <v/>
      </c>
      <c r="F1735" s="308">
        <f>INDEX('5. Registrere Transaksjoner'!$E$8:$E$1006,MATCH('Underlag HB'!A1735,'5. Registrere Transaksjoner'!$B$8:$B$1006,0))</f>
        <v>0</v>
      </c>
      <c r="G1735" s="72">
        <f>INDEX('5. Registrere Transaksjoner'!$F$8:$F$1006,MATCH('Underlag HB'!A1735,'5. Registrere Transaksjoner'!$B$8:$B$1006,0))</f>
        <v>0</v>
      </c>
      <c r="H1735" s="309" t="str">
        <f t="shared" si="27"/>
        <v/>
      </c>
      <c r="I1735" s="310">
        <f>INDEX('5. Registrere Transaksjoner'!$H$8:$H$1006,MATCH('Underlag HB'!A1735,'5. Registrere Transaksjoner'!$B$8:$B$1006,0))</f>
        <v>0</v>
      </c>
      <c r="J1735" s="72"/>
      <c r="K1735" s="72"/>
    </row>
    <row r="1736" spans="1:11" x14ac:dyDescent="0.25">
      <c r="A1736" s="116">
        <f>'5. Registrere Transaksjoner'!B743</f>
        <v>736</v>
      </c>
      <c r="B1736" s="72">
        <f>INDEX('5. Registrere Transaksjoner'!$K$8:$K$1006,MATCH('Underlag HB'!A1736,'5. Registrere Transaksjoner'!$B$8:$B$1006))</f>
        <v>0</v>
      </c>
      <c r="C1736" s="72">
        <f>INDEX('5. Registrere Transaksjoner'!$R$8:$R$1006,MATCH('Underlag HB'!A1736,'5. Registrere Transaksjoner'!$B$8:$B$1006))</f>
        <v>0</v>
      </c>
      <c r="D1736" s="307">
        <f>INDEX('5. Registrere Transaksjoner'!$D$8:$D$1006,MATCH('Underlag HB'!A1736,'5. Registrere Transaksjoner'!$B$8:$B$1006))</f>
        <v>0</v>
      </c>
      <c r="E1736" s="72" t="str">
        <f>IFERROR(INDEX(Kontoplan!$E$6:$E$1048576,MATCH(B1736,Kontoplan!$D$6:$D$125,0)),"")</f>
        <v/>
      </c>
      <c r="F1736" s="308">
        <f>INDEX('5. Registrere Transaksjoner'!$E$8:$E$1006,MATCH('Underlag HB'!A1736,'5. Registrere Transaksjoner'!$B$8:$B$1006,0))</f>
        <v>0</v>
      </c>
      <c r="G1736" s="72">
        <f>INDEX('5. Registrere Transaksjoner'!$F$8:$F$1006,MATCH('Underlag HB'!A1736,'5. Registrere Transaksjoner'!$B$8:$B$1006,0))</f>
        <v>0</v>
      </c>
      <c r="H1736" s="309" t="str">
        <f t="shared" si="27"/>
        <v/>
      </c>
      <c r="I1736" s="310">
        <f>INDEX('5. Registrere Transaksjoner'!$H$8:$H$1006,MATCH('Underlag HB'!A1736,'5. Registrere Transaksjoner'!$B$8:$B$1006,0))</f>
        <v>0</v>
      </c>
      <c r="J1736" s="72"/>
      <c r="K1736" s="72"/>
    </row>
    <row r="1737" spans="1:11" x14ac:dyDescent="0.25">
      <c r="A1737" s="116">
        <f>'5. Registrere Transaksjoner'!B744</f>
        <v>737</v>
      </c>
      <c r="B1737" s="72">
        <f>INDEX('5. Registrere Transaksjoner'!$K$8:$K$1006,MATCH('Underlag HB'!A1737,'5. Registrere Transaksjoner'!$B$8:$B$1006))</f>
        <v>0</v>
      </c>
      <c r="C1737" s="72">
        <f>INDEX('5. Registrere Transaksjoner'!$R$8:$R$1006,MATCH('Underlag HB'!A1737,'5. Registrere Transaksjoner'!$B$8:$B$1006))</f>
        <v>0</v>
      </c>
      <c r="D1737" s="307">
        <f>INDEX('5. Registrere Transaksjoner'!$D$8:$D$1006,MATCH('Underlag HB'!A1737,'5. Registrere Transaksjoner'!$B$8:$B$1006))</f>
        <v>0</v>
      </c>
      <c r="E1737" s="72" t="str">
        <f>IFERROR(INDEX(Kontoplan!$E$6:$E$1048576,MATCH(B1737,Kontoplan!$D$6:$D$125,0)),"")</f>
        <v/>
      </c>
      <c r="F1737" s="308">
        <f>INDEX('5. Registrere Transaksjoner'!$E$8:$E$1006,MATCH('Underlag HB'!A1737,'5. Registrere Transaksjoner'!$B$8:$B$1006,0))</f>
        <v>0</v>
      </c>
      <c r="G1737" s="72">
        <f>INDEX('5. Registrere Transaksjoner'!$F$8:$F$1006,MATCH('Underlag HB'!A1737,'5. Registrere Transaksjoner'!$B$8:$B$1006,0))</f>
        <v>0</v>
      </c>
      <c r="H1737" s="309" t="str">
        <f t="shared" si="27"/>
        <v/>
      </c>
      <c r="I1737" s="310">
        <f>INDEX('5. Registrere Transaksjoner'!$H$8:$H$1006,MATCH('Underlag HB'!A1737,'5. Registrere Transaksjoner'!$B$8:$B$1006,0))</f>
        <v>0</v>
      </c>
      <c r="J1737" s="72"/>
      <c r="K1737" s="72"/>
    </row>
    <row r="1738" spans="1:11" x14ac:dyDescent="0.25">
      <c r="A1738" s="116">
        <f>'5. Registrere Transaksjoner'!B745</f>
        <v>738</v>
      </c>
      <c r="B1738" s="72">
        <f>INDEX('5. Registrere Transaksjoner'!$K$8:$K$1006,MATCH('Underlag HB'!A1738,'5. Registrere Transaksjoner'!$B$8:$B$1006))</f>
        <v>0</v>
      </c>
      <c r="C1738" s="72">
        <f>INDEX('5. Registrere Transaksjoner'!$R$8:$R$1006,MATCH('Underlag HB'!A1738,'5. Registrere Transaksjoner'!$B$8:$B$1006))</f>
        <v>0</v>
      </c>
      <c r="D1738" s="307">
        <f>INDEX('5. Registrere Transaksjoner'!$D$8:$D$1006,MATCH('Underlag HB'!A1738,'5. Registrere Transaksjoner'!$B$8:$B$1006))</f>
        <v>0</v>
      </c>
      <c r="E1738" s="72" t="str">
        <f>IFERROR(INDEX(Kontoplan!$E$6:$E$1048576,MATCH(B1738,Kontoplan!$D$6:$D$125,0)),"")</f>
        <v/>
      </c>
      <c r="F1738" s="308">
        <f>INDEX('5. Registrere Transaksjoner'!$E$8:$E$1006,MATCH('Underlag HB'!A1738,'5. Registrere Transaksjoner'!$B$8:$B$1006,0))</f>
        <v>0</v>
      </c>
      <c r="G1738" s="72">
        <f>INDEX('5. Registrere Transaksjoner'!$F$8:$F$1006,MATCH('Underlag HB'!A1738,'5. Registrere Transaksjoner'!$B$8:$B$1006,0))</f>
        <v>0</v>
      </c>
      <c r="H1738" s="309" t="str">
        <f t="shared" si="27"/>
        <v/>
      </c>
      <c r="I1738" s="310">
        <f>INDEX('5. Registrere Transaksjoner'!$H$8:$H$1006,MATCH('Underlag HB'!A1738,'5. Registrere Transaksjoner'!$B$8:$B$1006,0))</f>
        <v>0</v>
      </c>
      <c r="J1738" s="72"/>
      <c r="K1738" s="72"/>
    </row>
    <row r="1739" spans="1:11" x14ac:dyDescent="0.25">
      <c r="A1739" s="116">
        <f>'5. Registrere Transaksjoner'!B746</f>
        <v>739</v>
      </c>
      <c r="B1739" s="72">
        <f>INDEX('5. Registrere Transaksjoner'!$K$8:$K$1006,MATCH('Underlag HB'!A1739,'5. Registrere Transaksjoner'!$B$8:$B$1006))</f>
        <v>0</v>
      </c>
      <c r="C1739" s="72">
        <f>INDEX('5. Registrere Transaksjoner'!$R$8:$R$1006,MATCH('Underlag HB'!A1739,'5. Registrere Transaksjoner'!$B$8:$B$1006))</f>
        <v>0</v>
      </c>
      <c r="D1739" s="307">
        <f>INDEX('5. Registrere Transaksjoner'!$D$8:$D$1006,MATCH('Underlag HB'!A1739,'5. Registrere Transaksjoner'!$B$8:$B$1006))</f>
        <v>0</v>
      </c>
      <c r="E1739" s="72" t="str">
        <f>IFERROR(INDEX(Kontoplan!$E$6:$E$1048576,MATCH(B1739,Kontoplan!$D$6:$D$125,0)),"")</f>
        <v/>
      </c>
      <c r="F1739" s="308">
        <f>INDEX('5. Registrere Transaksjoner'!$E$8:$E$1006,MATCH('Underlag HB'!A1739,'5. Registrere Transaksjoner'!$B$8:$B$1006,0))</f>
        <v>0</v>
      </c>
      <c r="G1739" s="72">
        <f>INDEX('5. Registrere Transaksjoner'!$F$8:$F$1006,MATCH('Underlag HB'!A1739,'5. Registrere Transaksjoner'!$B$8:$B$1006,0))</f>
        <v>0</v>
      </c>
      <c r="H1739" s="309" t="str">
        <f t="shared" si="27"/>
        <v/>
      </c>
      <c r="I1739" s="310">
        <f>INDEX('5. Registrere Transaksjoner'!$H$8:$H$1006,MATCH('Underlag HB'!A1739,'5. Registrere Transaksjoner'!$B$8:$B$1006,0))</f>
        <v>0</v>
      </c>
      <c r="J1739" s="72"/>
      <c r="K1739" s="72"/>
    </row>
    <row r="1740" spans="1:11" x14ac:dyDescent="0.25">
      <c r="A1740" s="116">
        <f>'5. Registrere Transaksjoner'!B747</f>
        <v>740</v>
      </c>
      <c r="B1740" s="72">
        <f>INDEX('5. Registrere Transaksjoner'!$K$8:$K$1006,MATCH('Underlag HB'!A1740,'5. Registrere Transaksjoner'!$B$8:$B$1006))</f>
        <v>0</v>
      </c>
      <c r="C1740" s="72">
        <f>INDEX('5. Registrere Transaksjoner'!$R$8:$R$1006,MATCH('Underlag HB'!A1740,'5. Registrere Transaksjoner'!$B$8:$B$1006))</f>
        <v>0</v>
      </c>
      <c r="D1740" s="307">
        <f>INDEX('5. Registrere Transaksjoner'!$D$8:$D$1006,MATCH('Underlag HB'!A1740,'5. Registrere Transaksjoner'!$B$8:$B$1006))</f>
        <v>0</v>
      </c>
      <c r="E1740" s="72" t="str">
        <f>IFERROR(INDEX(Kontoplan!$E$6:$E$1048576,MATCH(B1740,Kontoplan!$D$6:$D$125,0)),"")</f>
        <v/>
      </c>
      <c r="F1740" s="308">
        <f>INDEX('5. Registrere Transaksjoner'!$E$8:$E$1006,MATCH('Underlag HB'!A1740,'5. Registrere Transaksjoner'!$B$8:$B$1006,0))</f>
        <v>0</v>
      </c>
      <c r="G1740" s="72">
        <f>INDEX('5. Registrere Transaksjoner'!$F$8:$F$1006,MATCH('Underlag HB'!A1740,'5. Registrere Transaksjoner'!$B$8:$B$1006,0))</f>
        <v>0</v>
      </c>
      <c r="H1740" s="309" t="str">
        <f t="shared" si="27"/>
        <v/>
      </c>
      <c r="I1740" s="310">
        <f>INDEX('5. Registrere Transaksjoner'!$H$8:$H$1006,MATCH('Underlag HB'!A1740,'5. Registrere Transaksjoner'!$B$8:$B$1006,0))</f>
        <v>0</v>
      </c>
      <c r="J1740" s="72"/>
      <c r="K1740" s="72"/>
    </row>
    <row r="1741" spans="1:11" x14ac:dyDescent="0.25">
      <c r="A1741" s="116">
        <f>'5. Registrere Transaksjoner'!B748</f>
        <v>741</v>
      </c>
      <c r="B1741" s="72">
        <f>INDEX('5. Registrere Transaksjoner'!$K$8:$K$1006,MATCH('Underlag HB'!A1741,'5. Registrere Transaksjoner'!$B$8:$B$1006))</f>
        <v>0</v>
      </c>
      <c r="C1741" s="72">
        <f>INDEX('5. Registrere Transaksjoner'!$R$8:$R$1006,MATCH('Underlag HB'!A1741,'5. Registrere Transaksjoner'!$B$8:$B$1006))</f>
        <v>0</v>
      </c>
      <c r="D1741" s="307">
        <f>INDEX('5. Registrere Transaksjoner'!$D$8:$D$1006,MATCH('Underlag HB'!A1741,'5. Registrere Transaksjoner'!$B$8:$B$1006))</f>
        <v>0</v>
      </c>
      <c r="E1741" s="72" t="str">
        <f>IFERROR(INDEX(Kontoplan!$E$6:$E$1048576,MATCH(B1741,Kontoplan!$D$6:$D$125,0)),"")</f>
        <v/>
      </c>
      <c r="F1741" s="308">
        <f>INDEX('5. Registrere Transaksjoner'!$E$8:$E$1006,MATCH('Underlag HB'!A1741,'5. Registrere Transaksjoner'!$B$8:$B$1006,0))</f>
        <v>0</v>
      </c>
      <c r="G1741" s="72">
        <f>INDEX('5. Registrere Transaksjoner'!$F$8:$F$1006,MATCH('Underlag HB'!A1741,'5. Registrere Transaksjoner'!$B$8:$B$1006,0))</f>
        <v>0</v>
      </c>
      <c r="H1741" s="309" t="str">
        <f t="shared" si="27"/>
        <v/>
      </c>
      <c r="I1741" s="310">
        <f>INDEX('5. Registrere Transaksjoner'!$H$8:$H$1006,MATCH('Underlag HB'!A1741,'5. Registrere Transaksjoner'!$B$8:$B$1006,0))</f>
        <v>0</v>
      </c>
      <c r="J1741" s="72"/>
      <c r="K1741" s="72"/>
    </row>
    <row r="1742" spans="1:11" x14ac:dyDescent="0.25">
      <c r="A1742" s="116">
        <f>'5. Registrere Transaksjoner'!B749</f>
        <v>742</v>
      </c>
      <c r="B1742" s="72">
        <f>INDEX('5. Registrere Transaksjoner'!$K$8:$K$1006,MATCH('Underlag HB'!A1742,'5. Registrere Transaksjoner'!$B$8:$B$1006))</f>
        <v>0</v>
      </c>
      <c r="C1742" s="72">
        <f>INDEX('5. Registrere Transaksjoner'!$R$8:$R$1006,MATCH('Underlag HB'!A1742,'5. Registrere Transaksjoner'!$B$8:$B$1006))</f>
        <v>0</v>
      </c>
      <c r="D1742" s="307">
        <f>INDEX('5. Registrere Transaksjoner'!$D$8:$D$1006,MATCH('Underlag HB'!A1742,'5. Registrere Transaksjoner'!$B$8:$B$1006))</f>
        <v>0</v>
      </c>
      <c r="E1742" s="72" t="str">
        <f>IFERROR(INDEX(Kontoplan!$E$6:$E$1048576,MATCH(B1742,Kontoplan!$D$6:$D$125,0)),"")</f>
        <v/>
      </c>
      <c r="F1742" s="308">
        <f>INDEX('5. Registrere Transaksjoner'!$E$8:$E$1006,MATCH('Underlag HB'!A1742,'5. Registrere Transaksjoner'!$B$8:$B$1006,0))</f>
        <v>0</v>
      </c>
      <c r="G1742" s="72">
        <f>INDEX('5. Registrere Transaksjoner'!$F$8:$F$1006,MATCH('Underlag HB'!A1742,'5. Registrere Transaksjoner'!$B$8:$B$1006,0))</f>
        <v>0</v>
      </c>
      <c r="H1742" s="309" t="str">
        <f t="shared" si="27"/>
        <v/>
      </c>
      <c r="I1742" s="310">
        <f>INDEX('5. Registrere Transaksjoner'!$H$8:$H$1006,MATCH('Underlag HB'!A1742,'5. Registrere Transaksjoner'!$B$8:$B$1006,0))</f>
        <v>0</v>
      </c>
      <c r="J1742" s="72"/>
      <c r="K1742" s="72"/>
    </row>
    <row r="1743" spans="1:11" x14ac:dyDescent="0.25">
      <c r="A1743" s="116">
        <f>'5. Registrere Transaksjoner'!B750</f>
        <v>743</v>
      </c>
      <c r="B1743" s="72">
        <f>INDEX('5. Registrere Transaksjoner'!$K$8:$K$1006,MATCH('Underlag HB'!A1743,'5. Registrere Transaksjoner'!$B$8:$B$1006))</f>
        <v>0</v>
      </c>
      <c r="C1743" s="72">
        <f>INDEX('5. Registrere Transaksjoner'!$R$8:$R$1006,MATCH('Underlag HB'!A1743,'5. Registrere Transaksjoner'!$B$8:$B$1006))</f>
        <v>0</v>
      </c>
      <c r="D1743" s="307">
        <f>INDEX('5. Registrere Transaksjoner'!$D$8:$D$1006,MATCH('Underlag HB'!A1743,'5. Registrere Transaksjoner'!$B$8:$B$1006))</f>
        <v>0</v>
      </c>
      <c r="E1743" s="72" t="str">
        <f>IFERROR(INDEX(Kontoplan!$E$6:$E$1048576,MATCH(B1743,Kontoplan!$D$6:$D$125,0)),"")</f>
        <v/>
      </c>
      <c r="F1743" s="308">
        <f>INDEX('5. Registrere Transaksjoner'!$E$8:$E$1006,MATCH('Underlag HB'!A1743,'5. Registrere Transaksjoner'!$B$8:$B$1006,0))</f>
        <v>0</v>
      </c>
      <c r="G1743" s="72">
        <f>INDEX('5. Registrere Transaksjoner'!$F$8:$F$1006,MATCH('Underlag HB'!A1743,'5. Registrere Transaksjoner'!$B$8:$B$1006,0))</f>
        <v>0</v>
      </c>
      <c r="H1743" s="309" t="str">
        <f t="shared" si="27"/>
        <v/>
      </c>
      <c r="I1743" s="310">
        <f>INDEX('5. Registrere Transaksjoner'!$H$8:$H$1006,MATCH('Underlag HB'!A1743,'5. Registrere Transaksjoner'!$B$8:$B$1006,0))</f>
        <v>0</v>
      </c>
      <c r="J1743" s="72"/>
      <c r="K1743" s="72"/>
    </row>
    <row r="1744" spans="1:11" x14ac:dyDescent="0.25">
      <c r="A1744" s="116">
        <f>'5. Registrere Transaksjoner'!B751</f>
        <v>744</v>
      </c>
      <c r="B1744" s="72">
        <f>INDEX('5. Registrere Transaksjoner'!$K$8:$K$1006,MATCH('Underlag HB'!A1744,'5. Registrere Transaksjoner'!$B$8:$B$1006))</f>
        <v>0</v>
      </c>
      <c r="C1744" s="72">
        <f>INDEX('5. Registrere Transaksjoner'!$R$8:$R$1006,MATCH('Underlag HB'!A1744,'5. Registrere Transaksjoner'!$B$8:$B$1006))</f>
        <v>0</v>
      </c>
      <c r="D1744" s="307">
        <f>INDEX('5. Registrere Transaksjoner'!$D$8:$D$1006,MATCH('Underlag HB'!A1744,'5. Registrere Transaksjoner'!$B$8:$B$1006))</f>
        <v>0</v>
      </c>
      <c r="E1744" s="72" t="str">
        <f>IFERROR(INDEX(Kontoplan!$E$6:$E$1048576,MATCH(B1744,Kontoplan!$D$6:$D$125,0)),"")</f>
        <v/>
      </c>
      <c r="F1744" s="308">
        <f>INDEX('5. Registrere Transaksjoner'!$E$8:$E$1006,MATCH('Underlag HB'!A1744,'5. Registrere Transaksjoner'!$B$8:$B$1006,0))</f>
        <v>0</v>
      </c>
      <c r="G1744" s="72">
        <f>INDEX('5. Registrere Transaksjoner'!$F$8:$F$1006,MATCH('Underlag HB'!A1744,'5. Registrere Transaksjoner'!$B$8:$B$1006,0))</f>
        <v>0</v>
      </c>
      <c r="H1744" s="309" t="str">
        <f t="shared" si="27"/>
        <v/>
      </c>
      <c r="I1744" s="310">
        <f>INDEX('5. Registrere Transaksjoner'!$H$8:$H$1006,MATCH('Underlag HB'!A1744,'5. Registrere Transaksjoner'!$B$8:$B$1006,0))</f>
        <v>0</v>
      </c>
      <c r="J1744" s="72"/>
      <c r="K1744" s="72"/>
    </row>
    <row r="1745" spans="1:11" x14ac:dyDescent="0.25">
      <c r="A1745" s="116">
        <f>'5. Registrere Transaksjoner'!B752</f>
        <v>745</v>
      </c>
      <c r="B1745" s="72">
        <f>INDEX('5. Registrere Transaksjoner'!$K$8:$K$1006,MATCH('Underlag HB'!A1745,'5. Registrere Transaksjoner'!$B$8:$B$1006))</f>
        <v>0</v>
      </c>
      <c r="C1745" s="72">
        <f>INDEX('5. Registrere Transaksjoner'!$R$8:$R$1006,MATCH('Underlag HB'!A1745,'5. Registrere Transaksjoner'!$B$8:$B$1006))</f>
        <v>0</v>
      </c>
      <c r="D1745" s="307">
        <f>INDEX('5. Registrere Transaksjoner'!$D$8:$D$1006,MATCH('Underlag HB'!A1745,'5. Registrere Transaksjoner'!$B$8:$B$1006))</f>
        <v>0</v>
      </c>
      <c r="E1745" s="72" t="str">
        <f>IFERROR(INDEX(Kontoplan!$E$6:$E$1048576,MATCH(B1745,Kontoplan!$D$6:$D$125,0)),"")</f>
        <v/>
      </c>
      <c r="F1745" s="308">
        <f>INDEX('5. Registrere Transaksjoner'!$E$8:$E$1006,MATCH('Underlag HB'!A1745,'5. Registrere Transaksjoner'!$B$8:$B$1006,0))</f>
        <v>0</v>
      </c>
      <c r="G1745" s="72">
        <f>INDEX('5. Registrere Transaksjoner'!$F$8:$F$1006,MATCH('Underlag HB'!A1745,'5. Registrere Transaksjoner'!$B$8:$B$1006,0))</f>
        <v>0</v>
      </c>
      <c r="H1745" s="309" t="str">
        <f t="shared" si="27"/>
        <v/>
      </c>
      <c r="I1745" s="310">
        <f>INDEX('5. Registrere Transaksjoner'!$H$8:$H$1006,MATCH('Underlag HB'!A1745,'5. Registrere Transaksjoner'!$B$8:$B$1006,0))</f>
        <v>0</v>
      </c>
      <c r="J1745" s="72"/>
      <c r="K1745" s="72"/>
    </row>
    <row r="1746" spans="1:11" x14ac:dyDescent="0.25">
      <c r="A1746" s="116">
        <f>'5. Registrere Transaksjoner'!B753</f>
        <v>746</v>
      </c>
      <c r="B1746" s="72">
        <f>INDEX('5. Registrere Transaksjoner'!$K$8:$K$1006,MATCH('Underlag HB'!A1746,'5. Registrere Transaksjoner'!$B$8:$B$1006))</f>
        <v>0</v>
      </c>
      <c r="C1746" s="72">
        <f>INDEX('5. Registrere Transaksjoner'!$R$8:$R$1006,MATCH('Underlag HB'!A1746,'5. Registrere Transaksjoner'!$B$8:$B$1006))</f>
        <v>0</v>
      </c>
      <c r="D1746" s="307">
        <f>INDEX('5. Registrere Transaksjoner'!$D$8:$D$1006,MATCH('Underlag HB'!A1746,'5. Registrere Transaksjoner'!$B$8:$B$1006))</f>
        <v>0</v>
      </c>
      <c r="E1746" s="72" t="str">
        <f>IFERROR(INDEX(Kontoplan!$E$6:$E$1048576,MATCH(B1746,Kontoplan!$D$6:$D$125,0)),"")</f>
        <v/>
      </c>
      <c r="F1746" s="308">
        <f>INDEX('5. Registrere Transaksjoner'!$E$8:$E$1006,MATCH('Underlag HB'!A1746,'5. Registrere Transaksjoner'!$B$8:$B$1006,0))</f>
        <v>0</v>
      </c>
      <c r="G1746" s="72">
        <f>INDEX('5. Registrere Transaksjoner'!$F$8:$F$1006,MATCH('Underlag HB'!A1746,'5. Registrere Transaksjoner'!$B$8:$B$1006,0))</f>
        <v>0</v>
      </c>
      <c r="H1746" s="309" t="str">
        <f t="shared" si="27"/>
        <v/>
      </c>
      <c r="I1746" s="310">
        <f>INDEX('5. Registrere Transaksjoner'!$H$8:$H$1006,MATCH('Underlag HB'!A1746,'5. Registrere Transaksjoner'!$B$8:$B$1006,0))</f>
        <v>0</v>
      </c>
      <c r="J1746" s="72"/>
      <c r="K1746" s="72"/>
    </row>
    <row r="1747" spans="1:11" x14ac:dyDescent="0.25">
      <c r="A1747" s="116">
        <f>'5. Registrere Transaksjoner'!B754</f>
        <v>747</v>
      </c>
      <c r="B1747" s="72">
        <f>INDEX('5. Registrere Transaksjoner'!$K$8:$K$1006,MATCH('Underlag HB'!A1747,'5. Registrere Transaksjoner'!$B$8:$B$1006))</f>
        <v>0</v>
      </c>
      <c r="C1747" s="72">
        <f>INDEX('5. Registrere Transaksjoner'!$R$8:$R$1006,MATCH('Underlag HB'!A1747,'5. Registrere Transaksjoner'!$B$8:$B$1006))</f>
        <v>0</v>
      </c>
      <c r="D1747" s="307">
        <f>INDEX('5. Registrere Transaksjoner'!$D$8:$D$1006,MATCH('Underlag HB'!A1747,'5. Registrere Transaksjoner'!$B$8:$B$1006))</f>
        <v>0</v>
      </c>
      <c r="E1747" s="72" t="str">
        <f>IFERROR(INDEX(Kontoplan!$E$6:$E$1048576,MATCH(B1747,Kontoplan!$D$6:$D$125,0)),"")</f>
        <v/>
      </c>
      <c r="F1747" s="308">
        <f>INDEX('5. Registrere Transaksjoner'!$E$8:$E$1006,MATCH('Underlag HB'!A1747,'5. Registrere Transaksjoner'!$B$8:$B$1006,0))</f>
        <v>0</v>
      </c>
      <c r="G1747" s="72">
        <f>INDEX('5. Registrere Transaksjoner'!$F$8:$F$1006,MATCH('Underlag HB'!A1747,'5. Registrere Transaksjoner'!$B$8:$B$1006,0))</f>
        <v>0</v>
      </c>
      <c r="H1747" s="309" t="str">
        <f t="shared" si="27"/>
        <v/>
      </c>
      <c r="I1747" s="310">
        <f>INDEX('5. Registrere Transaksjoner'!$H$8:$H$1006,MATCH('Underlag HB'!A1747,'5. Registrere Transaksjoner'!$B$8:$B$1006,0))</f>
        <v>0</v>
      </c>
      <c r="J1747" s="72"/>
      <c r="K1747" s="72"/>
    </row>
    <row r="1748" spans="1:11" x14ac:dyDescent="0.25">
      <c r="A1748" s="116">
        <f>'5. Registrere Transaksjoner'!B755</f>
        <v>748</v>
      </c>
      <c r="B1748" s="72">
        <f>INDEX('5. Registrere Transaksjoner'!$K$8:$K$1006,MATCH('Underlag HB'!A1748,'5. Registrere Transaksjoner'!$B$8:$B$1006))</f>
        <v>0</v>
      </c>
      <c r="C1748" s="72">
        <f>INDEX('5. Registrere Transaksjoner'!$R$8:$R$1006,MATCH('Underlag HB'!A1748,'5. Registrere Transaksjoner'!$B$8:$B$1006))</f>
        <v>0</v>
      </c>
      <c r="D1748" s="307">
        <f>INDEX('5. Registrere Transaksjoner'!$D$8:$D$1006,MATCH('Underlag HB'!A1748,'5. Registrere Transaksjoner'!$B$8:$B$1006))</f>
        <v>0</v>
      </c>
      <c r="E1748" s="72" t="str">
        <f>IFERROR(INDEX(Kontoplan!$E$6:$E$1048576,MATCH(B1748,Kontoplan!$D$6:$D$125,0)),"")</f>
        <v/>
      </c>
      <c r="F1748" s="308">
        <f>INDEX('5. Registrere Transaksjoner'!$E$8:$E$1006,MATCH('Underlag HB'!A1748,'5. Registrere Transaksjoner'!$B$8:$B$1006,0))</f>
        <v>0</v>
      </c>
      <c r="G1748" s="72">
        <f>INDEX('5. Registrere Transaksjoner'!$F$8:$F$1006,MATCH('Underlag HB'!A1748,'5. Registrere Transaksjoner'!$B$8:$B$1006,0))</f>
        <v>0</v>
      </c>
      <c r="H1748" s="309" t="str">
        <f t="shared" si="27"/>
        <v/>
      </c>
      <c r="I1748" s="310">
        <f>INDEX('5. Registrere Transaksjoner'!$H$8:$H$1006,MATCH('Underlag HB'!A1748,'5. Registrere Transaksjoner'!$B$8:$B$1006,0))</f>
        <v>0</v>
      </c>
      <c r="J1748" s="72"/>
      <c r="K1748" s="72"/>
    </row>
    <row r="1749" spans="1:11" x14ac:dyDescent="0.25">
      <c r="A1749" s="116">
        <f>'5. Registrere Transaksjoner'!B756</f>
        <v>749</v>
      </c>
      <c r="B1749" s="72">
        <f>INDEX('5. Registrere Transaksjoner'!$K$8:$K$1006,MATCH('Underlag HB'!A1749,'5. Registrere Transaksjoner'!$B$8:$B$1006))</f>
        <v>0</v>
      </c>
      <c r="C1749" s="72">
        <f>INDEX('5. Registrere Transaksjoner'!$R$8:$R$1006,MATCH('Underlag HB'!A1749,'5. Registrere Transaksjoner'!$B$8:$B$1006))</f>
        <v>0</v>
      </c>
      <c r="D1749" s="307">
        <f>INDEX('5. Registrere Transaksjoner'!$D$8:$D$1006,MATCH('Underlag HB'!A1749,'5. Registrere Transaksjoner'!$B$8:$B$1006))</f>
        <v>0</v>
      </c>
      <c r="E1749" s="72" t="str">
        <f>IFERROR(INDEX(Kontoplan!$E$6:$E$1048576,MATCH(B1749,Kontoplan!$D$6:$D$125,0)),"")</f>
        <v/>
      </c>
      <c r="F1749" s="308">
        <f>INDEX('5. Registrere Transaksjoner'!$E$8:$E$1006,MATCH('Underlag HB'!A1749,'5. Registrere Transaksjoner'!$B$8:$B$1006,0))</f>
        <v>0</v>
      </c>
      <c r="G1749" s="72">
        <f>INDEX('5. Registrere Transaksjoner'!$F$8:$F$1006,MATCH('Underlag HB'!A1749,'5. Registrere Transaksjoner'!$B$8:$B$1006,0))</f>
        <v>0</v>
      </c>
      <c r="H1749" s="309" t="str">
        <f t="shared" si="27"/>
        <v/>
      </c>
      <c r="I1749" s="310">
        <f>INDEX('5. Registrere Transaksjoner'!$H$8:$H$1006,MATCH('Underlag HB'!A1749,'5. Registrere Transaksjoner'!$B$8:$B$1006,0))</f>
        <v>0</v>
      </c>
      <c r="J1749" s="72"/>
      <c r="K1749" s="72"/>
    </row>
    <row r="1750" spans="1:11" x14ac:dyDescent="0.25">
      <c r="A1750" s="116">
        <f>'5. Registrere Transaksjoner'!B757</f>
        <v>750</v>
      </c>
      <c r="B1750" s="72">
        <f>INDEX('5. Registrere Transaksjoner'!$K$8:$K$1006,MATCH('Underlag HB'!A1750,'5. Registrere Transaksjoner'!$B$8:$B$1006))</f>
        <v>0</v>
      </c>
      <c r="C1750" s="72">
        <f>INDEX('5. Registrere Transaksjoner'!$R$8:$R$1006,MATCH('Underlag HB'!A1750,'5. Registrere Transaksjoner'!$B$8:$B$1006))</f>
        <v>0</v>
      </c>
      <c r="D1750" s="307">
        <f>INDEX('5. Registrere Transaksjoner'!$D$8:$D$1006,MATCH('Underlag HB'!A1750,'5. Registrere Transaksjoner'!$B$8:$B$1006))</f>
        <v>0</v>
      </c>
      <c r="E1750" s="72" t="str">
        <f>IFERROR(INDEX(Kontoplan!$E$6:$E$1048576,MATCH(B1750,Kontoplan!$D$6:$D$125,0)),"")</f>
        <v/>
      </c>
      <c r="F1750" s="308">
        <f>INDEX('5. Registrere Transaksjoner'!$E$8:$E$1006,MATCH('Underlag HB'!A1750,'5. Registrere Transaksjoner'!$B$8:$B$1006,0))</f>
        <v>0</v>
      </c>
      <c r="G1750" s="72">
        <f>INDEX('5. Registrere Transaksjoner'!$F$8:$F$1006,MATCH('Underlag HB'!A1750,'5. Registrere Transaksjoner'!$B$8:$B$1006,0))</f>
        <v>0</v>
      </c>
      <c r="H1750" s="309" t="str">
        <f t="shared" si="27"/>
        <v/>
      </c>
      <c r="I1750" s="310">
        <f>INDEX('5. Registrere Transaksjoner'!$H$8:$H$1006,MATCH('Underlag HB'!A1750,'5. Registrere Transaksjoner'!$B$8:$B$1006,0))</f>
        <v>0</v>
      </c>
      <c r="J1750" s="72"/>
      <c r="K1750" s="72"/>
    </row>
    <row r="1751" spans="1:11" x14ac:dyDescent="0.25">
      <c r="A1751" s="116">
        <f>'5. Registrere Transaksjoner'!B758</f>
        <v>751</v>
      </c>
      <c r="B1751" s="72">
        <f>INDEX('5. Registrere Transaksjoner'!$K$8:$K$1006,MATCH('Underlag HB'!A1751,'5. Registrere Transaksjoner'!$B$8:$B$1006))</f>
        <v>0</v>
      </c>
      <c r="C1751" s="72">
        <f>INDEX('5. Registrere Transaksjoner'!$R$8:$R$1006,MATCH('Underlag HB'!A1751,'5. Registrere Transaksjoner'!$B$8:$B$1006))</f>
        <v>0</v>
      </c>
      <c r="D1751" s="307">
        <f>INDEX('5. Registrere Transaksjoner'!$D$8:$D$1006,MATCH('Underlag HB'!A1751,'5. Registrere Transaksjoner'!$B$8:$B$1006))</f>
        <v>0</v>
      </c>
      <c r="E1751" s="72" t="str">
        <f>IFERROR(INDEX(Kontoplan!$E$6:$E$1048576,MATCH(B1751,Kontoplan!$D$6:$D$125,0)),"")</f>
        <v/>
      </c>
      <c r="F1751" s="308">
        <f>INDEX('5. Registrere Transaksjoner'!$E$8:$E$1006,MATCH('Underlag HB'!A1751,'5. Registrere Transaksjoner'!$B$8:$B$1006,0))</f>
        <v>0</v>
      </c>
      <c r="G1751" s="72">
        <f>INDEX('5. Registrere Transaksjoner'!$F$8:$F$1006,MATCH('Underlag HB'!A1751,'5. Registrere Transaksjoner'!$B$8:$B$1006,0))</f>
        <v>0</v>
      </c>
      <c r="H1751" s="309" t="str">
        <f t="shared" si="27"/>
        <v/>
      </c>
      <c r="I1751" s="310">
        <f>INDEX('5. Registrere Transaksjoner'!$H$8:$H$1006,MATCH('Underlag HB'!A1751,'5. Registrere Transaksjoner'!$B$8:$B$1006,0))</f>
        <v>0</v>
      </c>
      <c r="J1751" s="72"/>
      <c r="K1751" s="72"/>
    </row>
    <row r="1752" spans="1:11" x14ac:dyDescent="0.25">
      <c r="A1752" s="116">
        <f>'5. Registrere Transaksjoner'!B759</f>
        <v>752</v>
      </c>
      <c r="B1752" s="72">
        <f>INDEX('5. Registrere Transaksjoner'!$K$8:$K$1006,MATCH('Underlag HB'!A1752,'5. Registrere Transaksjoner'!$B$8:$B$1006))</f>
        <v>0</v>
      </c>
      <c r="C1752" s="72">
        <f>INDEX('5. Registrere Transaksjoner'!$R$8:$R$1006,MATCH('Underlag HB'!A1752,'5. Registrere Transaksjoner'!$B$8:$B$1006))</f>
        <v>0</v>
      </c>
      <c r="D1752" s="307">
        <f>INDEX('5. Registrere Transaksjoner'!$D$8:$D$1006,MATCH('Underlag HB'!A1752,'5. Registrere Transaksjoner'!$B$8:$B$1006))</f>
        <v>0</v>
      </c>
      <c r="E1752" s="72" t="str">
        <f>IFERROR(INDEX(Kontoplan!$E$6:$E$1048576,MATCH(B1752,Kontoplan!$D$6:$D$125,0)),"")</f>
        <v/>
      </c>
      <c r="F1752" s="308">
        <f>INDEX('5. Registrere Transaksjoner'!$E$8:$E$1006,MATCH('Underlag HB'!A1752,'5. Registrere Transaksjoner'!$B$8:$B$1006,0))</f>
        <v>0</v>
      </c>
      <c r="G1752" s="72">
        <f>INDEX('5. Registrere Transaksjoner'!$F$8:$F$1006,MATCH('Underlag HB'!A1752,'5. Registrere Transaksjoner'!$B$8:$B$1006,0))</f>
        <v>0</v>
      </c>
      <c r="H1752" s="309" t="str">
        <f t="shared" si="27"/>
        <v/>
      </c>
      <c r="I1752" s="310">
        <f>INDEX('5. Registrere Transaksjoner'!$H$8:$H$1006,MATCH('Underlag HB'!A1752,'5. Registrere Transaksjoner'!$B$8:$B$1006,0))</f>
        <v>0</v>
      </c>
      <c r="J1752" s="72"/>
      <c r="K1752" s="72"/>
    </row>
    <row r="1753" spans="1:11" x14ac:dyDescent="0.25">
      <c r="A1753" s="116">
        <f>'5. Registrere Transaksjoner'!B760</f>
        <v>753</v>
      </c>
      <c r="B1753" s="72">
        <f>INDEX('5. Registrere Transaksjoner'!$K$8:$K$1006,MATCH('Underlag HB'!A1753,'5. Registrere Transaksjoner'!$B$8:$B$1006))</f>
        <v>0</v>
      </c>
      <c r="C1753" s="72">
        <f>INDEX('5. Registrere Transaksjoner'!$R$8:$R$1006,MATCH('Underlag HB'!A1753,'5. Registrere Transaksjoner'!$B$8:$B$1006))</f>
        <v>0</v>
      </c>
      <c r="D1753" s="307">
        <f>INDEX('5. Registrere Transaksjoner'!$D$8:$D$1006,MATCH('Underlag HB'!A1753,'5. Registrere Transaksjoner'!$B$8:$B$1006))</f>
        <v>0</v>
      </c>
      <c r="E1753" s="72" t="str">
        <f>IFERROR(INDEX(Kontoplan!$E$6:$E$1048576,MATCH(B1753,Kontoplan!$D$6:$D$125,0)),"")</f>
        <v/>
      </c>
      <c r="F1753" s="308">
        <f>INDEX('5. Registrere Transaksjoner'!$E$8:$E$1006,MATCH('Underlag HB'!A1753,'5. Registrere Transaksjoner'!$B$8:$B$1006,0))</f>
        <v>0</v>
      </c>
      <c r="G1753" s="72">
        <f>INDEX('5. Registrere Transaksjoner'!$F$8:$F$1006,MATCH('Underlag HB'!A1753,'5. Registrere Transaksjoner'!$B$8:$B$1006,0))</f>
        <v>0</v>
      </c>
      <c r="H1753" s="309" t="str">
        <f t="shared" si="27"/>
        <v/>
      </c>
      <c r="I1753" s="310">
        <f>INDEX('5. Registrere Transaksjoner'!$H$8:$H$1006,MATCH('Underlag HB'!A1753,'5. Registrere Transaksjoner'!$B$8:$B$1006,0))</f>
        <v>0</v>
      </c>
      <c r="J1753" s="72"/>
      <c r="K1753" s="72"/>
    </row>
    <row r="1754" spans="1:11" x14ac:dyDescent="0.25">
      <c r="A1754" s="116">
        <f>'5. Registrere Transaksjoner'!B761</f>
        <v>754</v>
      </c>
      <c r="B1754" s="72">
        <f>INDEX('5. Registrere Transaksjoner'!$K$8:$K$1006,MATCH('Underlag HB'!A1754,'5. Registrere Transaksjoner'!$B$8:$B$1006))</f>
        <v>0</v>
      </c>
      <c r="C1754" s="72">
        <f>INDEX('5. Registrere Transaksjoner'!$R$8:$R$1006,MATCH('Underlag HB'!A1754,'5. Registrere Transaksjoner'!$B$8:$B$1006))</f>
        <v>0</v>
      </c>
      <c r="D1754" s="307">
        <f>INDEX('5. Registrere Transaksjoner'!$D$8:$D$1006,MATCH('Underlag HB'!A1754,'5. Registrere Transaksjoner'!$B$8:$B$1006))</f>
        <v>0</v>
      </c>
      <c r="E1754" s="72" t="str">
        <f>IFERROR(INDEX(Kontoplan!$E$6:$E$1048576,MATCH(B1754,Kontoplan!$D$6:$D$125,0)),"")</f>
        <v/>
      </c>
      <c r="F1754" s="308">
        <f>INDEX('5. Registrere Transaksjoner'!$E$8:$E$1006,MATCH('Underlag HB'!A1754,'5. Registrere Transaksjoner'!$B$8:$B$1006,0))</f>
        <v>0</v>
      </c>
      <c r="G1754" s="72">
        <f>INDEX('5. Registrere Transaksjoner'!$F$8:$F$1006,MATCH('Underlag HB'!A1754,'5. Registrere Transaksjoner'!$B$8:$B$1006,0))</f>
        <v>0</v>
      </c>
      <c r="H1754" s="309" t="str">
        <f t="shared" si="27"/>
        <v/>
      </c>
      <c r="I1754" s="310">
        <f>INDEX('5. Registrere Transaksjoner'!$H$8:$H$1006,MATCH('Underlag HB'!A1754,'5. Registrere Transaksjoner'!$B$8:$B$1006,0))</f>
        <v>0</v>
      </c>
      <c r="J1754" s="72"/>
      <c r="K1754" s="72"/>
    </row>
    <row r="1755" spans="1:11" x14ac:dyDescent="0.25">
      <c r="A1755" s="116">
        <f>'5. Registrere Transaksjoner'!B762</f>
        <v>755</v>
      </c>
      <c r="B1755" s="72">
        <f>INDEX('5. Registrere Transaksjoner'!$K$8:$K$1006,MATCH('Underlag HB'!A1755,'5. Registrere Transaksjoner'!$B$8:$B$1006))</f>
        <v>0</v>
      </c>
      <c r="C1755" s="72">
        <f>INDEX('5. Registrere Transaksjoner'!$R$8:$R$1006,MATCH('Underlag HB'!A1755,'5. Registrere Transaksjoner'!$B$8:$B$1006))</f>
        <v>0</v>
      </c>
      <c r="D1755" s="307">
        <f>INDEX('5. Registrere Transaksjoner'!$D$8:$D$1006,MATCH('Underlag HB'!A1755,'5. Registrere Transaksjoner'!$B$8:$B$1006))</f>
        <v>0</v>
      </c>
      <c r="E1755" s="72" t="str">
        <f>IFERROR(INDEX(Kontoplan!$E$6:$E$1048576,MATCH(B1755,Kontoplan!$D$6:$D$125,0)),"")</f>
        <v/>
      </c>
      <c r="F1755" s="308">
        <f>INDEX('5. Registrere Transaksjoner'!$E$8:$E$1006,MATCH('Underlag HB'!A1755,'5. Registrere Transaksjoner'!$B$8:$B$1006,0))</f>
        <v>0</v>
      </c>
      <c r="G1755" s="72">
        <f>INDEX('5. Registrere Transaksjoner'!$F$8:$F$1006,MATCH('Underlag HB'!A1755,'5. Registrere Transaksjoner'!$B$8:$B$1006,0))</f>
        <v>0</v>
      </c>
      <c r="H1755" s="309" t="str">
        <f t="shared" si="27"/>
        <v/>
      </c>
      <c r="I1755" s="310">
        <f>INDEX('5. Registrere Transaksjoner'!$H$8:$H$1006,MATCH('Underlag HB'!A1755,'5. Registrere Transaksjoner'!$B$8:$B$1006,0))</f>
        <v>0</v>
      </c>
      <c r="J1755" s="72"/>
      <c r="K1755" s="72"/>
    </row>
    <row r="1756" spans="1:11" x14ac:dyDescent="0.25">
      <c r="A1756" s="116">
        <f>'5. Registrere Transaksjoner'!B763</f>
        <v>756</v>
      </c>
      <c r="B1756" s="72">
        <f>INDEX('5. Registrere Transaksjoner'!$K$8:$K$1006,MATCH('Underlag HB'!A1756,'5. Registrere Transaksjoner'!$B$8:$B$1006))</f>
        <v>0</v>
      </c>
      <c r="C1756" s="72">
        <f>INDEX('5. Registrere Transaksjoner'!$R$8:$R$1006,MATCH('Underlag HB'!A1756,'5. Registrere Transaksjoner'!$B$8:$B$1006))</f>
        <v>0</v>
      </c>
      <c r="D1756" s="307">
        <f>INDEX('5. Registrere Transaksjoner'!$D$8:$D$1006,MATCH('Underlag HB'!A1756,'5. Registrere Transaksjoner'!$B$8:$B$1006))</f>
        <v>0</v>
      </c>
      <c r="E1756" s="72" t="str">
        <f>IFERROR(INDEX(Kontoplan!$E$6:$E$1048576,MATCH(B1756,Kontoplan!$D$6:$D$125,0)),"")</f>
        <v/>
      </c>
      <c r="F1756" s="308">
        <f>INDEX('5. Registrere Transaksjoner'!$E$8:$E$1006,MATCH('Underlag HB'!A1756,'5. Registrere Transaksjoner'!$B$8:$B$1006,0))</f>
        <v>0</v>
      </c>
      <c r="G1756" s="72">
        <f>INDEX('5. Registrere Transaksjoner'!$F$8:$F$1006,MATCH('Underlag HB'!A1756,'5. Registrere Transaksjoner'!$B$8:$B$1006,0))</f>
        <v>0</v>
      </c>
      <c r="H1756" s="309" t="str">
        <f t="shared" si="27"/>
        <v/>
      </c>
      <c r="I1756" s="310">
        <f>INDEX('5. Registrere Transaksjoner'!$H$8:$H$1006,MATCH('Underlag HB'!A1756,'5. Registrere Transaksjoner'!$B$8:$B$1006,0))</f>
        <v>0</v>
      </c>
      <c r="J1756" s="72"/>
      <c r="K1756" s="72"/>
    </row>
    <row r="1757" spans="1:11" x14ac:dyDescent="0.25">
      <c r="A1757" s="116">
        <f>'5. Registrere Transaksjoner'!B764</f>
        <v>757</v>
      </c>
      <c r="B1757" s="72">
        <f>INDEX('5. Registrere Transaksjoner'!$K$8:$K$1006,MATCH('Underlag HB'!A1757,'5. Registrere Transaksjoner'!$B$8:$B$1006))</f>
        <v>0</v>
      </c>
      <c r="C1757" s="72">
        <f>INDEX('5. Registrere Transaksjoner'!$R$8:$R$1006,MATCH('Underlag HB'!A1757,'5. Registrere Transaksjoner'!$B$8:$B$1006))</f>
        <v>0</v>
      </c>
      <c r="D1757" s="307">
        <f>INDEX('5. Registrere Transaksjoner'!$D$8:$D$1006,MATCH('Underlag HB'!A1757,'5. Registrere Transaksjoner'!$B$8:$B$1006))</f>
        <v>0</v>
      </c>
      <c r="E1757" s="72" t="str">
        <f>IFERROR(INDEX(Kontoplan!$E$6:$E$1048576,MATCH(B1757,Kontoplan!$D$6:$D$125,0)),"")</f>
        <v/>
      </c>
      <c r="F1757" s="308">
        <f>INDEX('5. Registrere Transaksjoner'!$E$8:$E$1006,MATCH('Underlag HB'!A1757,'5. Registrere Transaksjoner'!$B$8:$B$1006,0))</f>
        <v>0</v>
      </c>
      <c r="G1757" s="72">
        <f>INDEX('5. Registrere Transaksjoner'!$F$8:$F$1006,MATCH('Underlag HB'!A1757,'5. Registrere Transaksjoner'!$B$8:$B$1006,0))</f>
        <v>0</v>
      </c>
      <c r="H1757" s="309" t="str">
        <f t="shared" si="27"/>
        <v/>
      </c>
      <c r="I1757" s="310">
        <f>INDEX('5. Registrere Transaksjoner'!$H$8:$H$1006,MATCH('Underlag HB'!A1757,'5. Registrere Transaksjoner'!$B$8:$B$1006,0))</f>
        <v>0</v>
      </c>
      <c r="J1757" s="72"/>
      <c r="K1757" s="72"/>
    </row>
    <row r="1758" spans="1:11" x14ac:dyDescent="0.25">
      <c r="A1758" s="116">
        <f>'5. Registrere Transaksjoner'!B765</f>
        <v>758</v>
      </c>
      <c r="B1758" s="72">
        <f>INDEX('5. Registrere Transaksjoner'!$K$8:$K$1006,MATCH('Underlag HB'!A1758,'5. Registrere Transaksjoner'!$B$8:$B$1006))</f>
        <v>0</v>
      </c>
      <c r="C1758" s="72">
        <f>INDEX('5. Registrere Transaksjoner'!$R$8:$R$1006,MATCH('Underlag HB'!A1758,'5. Registrere Transaksjoner'!$B$8:$B$1006))</f>
        <v>0</v>
      </c>
      <c r="D1758" s="307">
        <f>INDEX('5. Registrere Transaksjoner'!$D$8:$D$1006,MATCH('Underlag HB'!A1758,'5. Registrere Transaksjoner'!$B$8:$B$1006))</f>
        <v>0</v>
      </c>
      <c r="E1758" s="72" t="str">
        <f>IFERROR(INDEX(Kontoplan!$E$6:$E$1048576,MATCH(B1758,Kontoplan!$D$6:$D$125,0)),"")</f>
        <v/>
      </c>
      <c r="F1758" s="308">
        <f>INDEX('5. Registrere Transaksjoner'!$E$8:$E$1006,MATCH('Underlag HB'!A1758,'5. Registrere Transaksjoner'!$B$8:$B$1006,0))</f>
        <v>0</v>
      </c>
      <c r="G1758" s="72">
        <f>INDEX('5. Registrere Transaksjoner'!$F$8:$F$1006,MATCH('Underlag HB'!A1758,'5. Registrere Transaksjoner'!$B$8:$B$1006,0))</f>
        <v>0</v>
      </c>
      <c r="H1758" s="309" t="str">
        <f t="shared" si="27"/>
        <v/>
      </c>
      <c r="I1758" s="310">
        <f>INDEX('5. Registrere Transaksjoner'!$H$8:$H$1006,MATCH('Underlag HB'!A1758,'5. Registrere Transaksjoner'!$B$8:$B$1006,0))</f>
        <v>0</v>
      </c>
      <c r="J1758" s="72"/>
      <c r="K1758" s="72"/>
    </row>
    <row r="1759" spans="1:11" x14ac:dyDescent="0.25">
      <c r="A1759" s="116">
        <f>'5. Registrere Transaksjoner'!B766</f>
        <v>759</v>
      </c>
      <c r="B1759" s="72">
        <f>INDEX('5. Registrere Transaksjoner'!$K$8:$K$1006,MATCH('Underlag HB'!A1759,'5. Registrere Transaksjoner'!$B$8:$B$1006))</f>
        <v>0</v>
      </c>
      <c r="C1759" s="72">
        <f>INDEX('5. Registrere Transaksjoner'!$R$8:$R$1006,MATCH('Underlag HB'!A1759,'5. Registrere Transaksjoner'!$B$8:$B$1006))</f>
        <v>0</v>
      </c>
      <c r="D1759" s="307">
        <f>INDEX('5. Registrere Transaksjoner'!$D$8:$D$1006,MATCH('Underlag HB'!A1759,'5. Registrere Transaksjoner'!$B$8:$B$1006))</f>
        <v>0</v>
      </c>
      <c r="E1759" s="72" t="str">
        <f>IFERROR(INDEX(Kontoplan!$E$6:$E$1048576,MATCH(B1759,Kontoplan!$D$6:$D$125,0)),"")</f>
        <v/>
      </c>
      <c r="F1759" s="308">
        <f>INDEX('5. Registrere Transaksjoner'!$E$8:$E$1006,MATCH('Underlag HB'!A1759,'5. Registrere Transaksjoner'!$B$8:$B$1006,0))</f>
        <v>0</v>
      </c>
      <c r="G1759" s="72">
        <f>INDEX('5. Registrere Transaksjoner'!$F$8:$F$1006,MATCH('Underlag HB'!A1759,'5. Registrere Transaksjoner'!$B$8:$B$1006,0))</f>
        <v>0</v>
      </c>
      <c r="H1759" s="309" t="str">
        <f t="shared" si="27"/>
        <v/>
      </c>
      <c r="I1759" s="310">
        <f>INDEX('5. Registrere Transaksjoner'!$H$8:$H$1006,MATCH('Underlag HB'!A1759,'5. Registrere Transaksjoner'!$B$8:$B$1006,0))</f>
        <v>0</v>
      </c>
      <c r="J1759" s="72"/>
      <c r="K1759" s="72"/>
    </row>
    <row r="1760" spans="1:11" x14ac:dyDescent="0.25">
      <c r="A1760" s="116">
        <f>'5. Registrere Transaksjoner'!B767</f>
        <v>760</v>
      </c>
      <c r="B1760" s="72">
        <f>INDEX('5. Registrere Transaksjoner'!$K$8:$K$1006,MATCH('Underlag HB'!A1760,'5. Registrere Transaksjoner'!$B$8:$B$1006))</f>
        <v>0</v>
      </c>
      <c r="C1760" s="72">
        <f>INDEX('5. Registrere Transaksjoner'!$R$8:$R$1006,MATCH('Underlag HB'!A1760,'5. Registrere Transaksjoner'!$B$8:$B$1006))</f>
        <v>0</v>
      </c>
      <c r="D1760" s="307">
        <f>INDEX('5. Registrere Transaksjoner'!$D$8:$D$1006,MATCH('Underlag HB'!A1760,'5. Registrere Transaksjoner'!$B$8:$B$1006))</f>
        <v>0</v>
      </c>
      <c r="E1760" s="72" t="str">
        <f>IFERROR(INDEX(Kontoplan!$E$6:$E$1048576,MATCH(B1760,Kontoplan!$D$6:$D$125,0)),"")</f>
        <v/>
      </c>
      <c r="F1760" s="308">
        <f>INDEX('5. Registrere Transaksjoner'!$E$8:$E$1006,MATCH('Underlag HB'!A1760,'5. Registrere Transaksjoner'!$B$8:$B$1006,0))</f>
        <v>0</v>
      </c>
      <c r="G1760" s="72">
        <f>INDEX('5. Registrere Transaksjoner'!$F$8:$F$1006,MATCH('Underlag HB'!A1760,'5. Registrere Transaksjoner'!$B$8:$B$1006,0))</f>
        <v>0</v>
      </c>
      <c r="H1760" s="309" t="str">
        <f t="shared" si="27"/>
        <v/>
      </c>
      <c r="I1760" s="310">
        <f>INDEX('5. Registrere Transaksjoner'!$H$8:$H$1006,MATCH('Underlag HB'!A1760,'5. Registrere Transaksjoner'!$B$8:$B$1006,0))</f>
        <v>0</v>
      </c>
      <c r="J1760" s="72"/>
      <c r="K1760" s="72"/>
    </row>
    <row r="1761" spans="1:11" x14ac:dyDescent="0.25">
      <c r="A1761" s="116">
        <f>'5. Registrere Transaksjoner'!B768</f>
        <v>761</v>
      </c>
      <c r="B1761" s="72">
        <f>INDEX('5. Registrere Transaksjoner'!$K$8:$K$1006,MATCH('Underlag HB'!A1761,'5. Registrere Transaksjoner'!$B$8:$B$1006))</f>
        <v>0</v>
      </c>
      <c r="C1761" s="72">
        <f>INDEX('5. Registrere Transaksjoner'!$R$8:$R$1006,MATCH('Underlag HB'!A1761,'5. Registrere Transaksjoner'!$B$8:$B$1006))</f>
        <v>0</v>
      </c>
      <c r="D1761" s="307">
        <f>INDEX('5. Registrere Transaksjoner'!$D$8:$D$1006,MATCH('Underlag HB'!A1761,'5. Registrere Transaksjoner'!$B$8:$B$1006))</f>
        <v>0</v>
      </c>
      <c r="E1761" s="72" t="str">
        <f>IFERROR(INDEX(Kontoplan!$E$6:$E$1048576,MATCH(B1761,Kontoplan!$D$6:$D$125,0)),"")</f>
        <v/>
      </c>
      <c r="F1761" s="308">
        <f>INDEX('5. Registrere Transaksjoner'!$E$8:$E$1006,MATCH('Underlag HB'!A1761,'5. Registrere Transaksjoner'!$B$8:$B$1006,0))</f>
        <v>0</v>
      </c>
      <c r="G1761" s="72">
        <f>INDEX('5. Registrere Transaksjoner'!$F$8:$F$1006,MATCH('Underlag HB'!A1761,'5. Registrere Transaksjoner'!$B$8:$B$1006,0))</f>
        <v>0</v>
      </c>
      <c r="H1761" s="309" t="str">
        <f t="shared" si="27"/>
        <v/>
      </c>
      <c r="I1761" s="310">
        <f>INDEX('5. Registrere Transaksjoner'!$H$8:$H$1006,MATCH('Underlag HB'!A1761,'5. Registrere Transaksjoner'!$B$8:$B$1006,0))</f>
        <v>0</v>
      </c>
      <c r="J1761" s="72"/>
      <c r="K1761" s="72"/>
    </row>
    <row r="1762" spans="1:11" x14ac:dyDescent="0.25">
      <c r="A1762" s="116">
        <f>'5. Registrere Transaksjoner'!B769</f>
        <v>762</v>
      </c>
      <c r="B1762" s="72">
        <f>INDEX('5. Registrere Transaksjoner'!$K$8:$K$1006,MATCH('Underlag HB'!A1762,'5. Registrere Transaksjoner'!$B$8:$B$1006))</f>
        <v>0</v>
      </c>
      <c r="C1762" s="72">
        <f>INDEX('5. Registrere Transaksjoner'!$R$8:$R$1006,MATCH('Underlag HB'!A1762,'5. Registrere Transaksjoner'!$B$8:$B$1006))</f>
        <v>0</v>
      </c>
      <c r="D1762" s="307">
        <f>INDEX('5. Registrere Transaksjoner'!$D$8:$D$1006,MATCH('Underlag HB'!A1762,'5. Registrere Transaksjoner'!$B$8:$B$1006))</f>
        <v>0</v>
      </c>
      <c r="E1762" s="72" t="str">
        <f>IFERROR(INDEX(Kontoplan!$E$6:$E$1048576,MATCH(B1762,Kontoplan!$D$6:$D$125,0)),"")</f>
        <v/>
      </c>
      <c r="F1762" s="308">
        <f>INDEX('5. Registrere Transaksjoner'!$E$8:$E$1006,MATCH('Underlag HB'!A1762,'5. Registrere Transaksjoner'!$B$8:$B$1006,0))</f>
        <v>0</v>
      </c>
      <c r="G1762" s="72">
        <f>INDEX('5. Registrere Transaksjoner'!$F$8:$F$1006,MATCH('Underlag HB'!A1762,'5. Registrere Transaksjoner'!$B$8:$B$1006,0))</f>
        <v>0</v>
      </c>
      <c r="H1762" s="309" t="str">
        <f t="shared" si="27"/>
        <v/>
      </c>
      <c r="I1762" s="310">
        <f>INDEX('5. Registrere Transaksjoner'!$H$8:$H$1006,MATCH('Underlag HB'!A1762,'5. Registrere Transaksjoner'!$B$8:$B$1006,0))</f>
        <v>0</v>
      </c>
      <c r="J1762" s="72"/>
      <c r="K1762" s="72"/>
    </row>
    <row r="1763" spans="1:11" x14ac:dyDescent="0.25">
      <c r="A1763" s="116">
        <f>'5. Registrere Transaksjoner'!B770</f>
        <v>763</v>
      </c>
      <c r="B1763" s="72">
        <f>INDEX('5. Registrere Transaksjoner'!$K$8:$K$1006,MATCH('Underlag HB'!A1763,'5. Registrere Transaksjoner'!$B$8:$B$1006))</f>
        <v>0</v>
      </c>
      <c r="C1763" s="72">
        <f>INDEX('5. Registrere Transaksjoner'!$R$8:$R$1006,MATCH('Underlag HB'!A1763,'5. Registrere Transaksjoner'!$B$8:$B$1006))</f>
        <v>0</v>
      </c>
      <c r="D1763" s="307">
        <f>INDEX('5. Registrere Transaksjoner'!$D$8:$D$1006,MATCH('Underlag HB'!A1763,'5. Registrere Transaksjoner'!$B$8:$B$1006))</f>
        <v>0</v>
      </c>
      <c r="E1763" s="72" t="str">
        <f>IFERROR(INDEX(Kontoplan!$E$6:$E$1048576,MATCH(B1763,Kontoplan!$D$6:$D$125,0)),"")</f>
        <v/>
      </c>
      <c r="F1763" s="308">
        <f>INDEX('5. Registrere Transaksjoner'!$E$8:$E$1006,MATCH('Underlag HB'!A1763,'5. Registrere Transaksjoner'!$B$8:$B$1006,0))</f>
        <v>0</v>
      </c>
      <c r="G1763" s="72">
        <f>INDEX('5. Registrere Transaksjoner'!$F$8:$F$1006,MATCH('Underlag HB'!A1763,'5. Registrere Transaksjoner'!$B$8:$B$1006,0))</f>
        <v>0</v>
      </c>
      <c r="H1763" s="309" t="str">
        <f t="shared" si="27"/>
        <v/>
      </c>
      <c r="I1763" s="310">
        <f>INDEX('5. Registrere Transaksjoner'!$H$8:$H$1006,MATCH('Underlag HB'!A1763,'5. Registrere Transaksjoner'!$B$8:$B$1006,0))</f>
        <v>0</v>
      </c>
      <c r="J1763" s="72"/>
      <c r="K1763" s="72"/>
    </row>
    <row r="1764" spans="1:11" x14ac:dyDescent="0.25">
      <c r="A1764" s="116">
        <f>'5. Registrere Transaksjoner'!B771</f>
        <v>764</v>
      </c>
      <c r="B1764" s="72">
        <f>INDEX('5. Registrere Transaksjoner'!$K$8:$K$1006,MATCH('Underlag HB'!A1764,'5. Registrere Transaksjoner'!$B$8:$B$1006))</f>
        <v>0</v>
      </c>
      <c r="C1764" s="72">
        <f>INDEX('5. Registrere Transaksjoner'!$R$8:$R$1006,MATCH('Underlag HB'!A1764,'5. Registrere Transaksjoner'!$B$8:$B$1006))</f>
        <v>0</v>
      </c>
      <c r="D1764" s="307">
        <f>INDEX('5. Registrere Transaksjoner'!$D$8:$D$1006,MATCH('Underlag HB'!A1764,'5. Registrere Transaksjoner'!$B$8:$B$1006))</f>
        <v>0</v>
      </c>
      <c r="E1764" s="72" t="str">
        <f>IFERROR(INDEX(Kontoplan!$E$6:$E$1048576,MATCH(B1764,Kontoplan!$D$6:$D$125,0)),"")</f>
        <v/>
      </c>
      <c r="F1764" s="308">
        <f>INDEX('5. Registrere Transaksjoner'!$E$8:$E$1006,MATCH('Underlag HB'!A1764,'5. Registrere Transaksjoner'!$B$8:$B$1006,0))</f>
        <v>0</v>
      </c>
      <c r="G1764" s="72">
        <f>INDEX('5. Registrere Transaksjoner'!$F$8:$F$1006,MATCH('Underlag HB'!A1764,'5. Registrere Transaksjoner'!$B$8:$B$1006,0))</f>
        <v>0</v>
      </c>
      <c r="H1764" s="309" t="str">
        <f t="shared" si="27"/>
        <v/>
      </c>
      <c r="I1764" s="310">
        <f>INDEX('5. Registrere Transaksjoner'!$H$8:$H$1006,MATCH('Underlag HB'!A1764,'5. Registrere Transaksjoner'!$B$8:$B$1006,0))</f>
        <v>0</v>
      </c>
      <c r="J1764" s="72"/>
      <c r="K1764" s="72"/>
    </row>
    <row r="1765" spans="1:11" x14ac:dyDescent="0.25">
      <c r="A1765" s="116">
        <f>'5. Registrere Transaksjoner'!B772</f>
        <v>765</v>
      </c>
      <c r="B1765" s="72">
        <f>INDEX('5. Registrere Transaksjoner'!$K$8:$K$1006,MATCH('Underlag HB'!A1765,'5. Registrere Transaksjoner'!$B$8:$B$1006))</f>
        <v>0</v>
      </c>
      <c r="C1765" s="72">
        <f>INDEX('5. Registrere Transaksjoner'!$R$8:$R$1006,MATCH('Underlag HB'!A1765,'5. Registrere Transaksjoner'!$B$8:$B$1006))</f>
        <v>0</v>
      </c>
      <c r="D1765" s="307">
        <f>INDEX('5. Registrere Transaksjoner'!$D$8:$D$1006,MATCH('Underlag HB'!A1765,'5. Registrere Transaksjoner'!$B$8:$B$1006))</f>
        <v>0</v>
      </c>
      <c r="E1765" s="72" t="str">
        <f>IFERROR(INDEX(Kontoplan!$E$6:$E$1048576,MATCH(B1765,Kontoplan!$D$6:$D$125,0)),"")</f>
        <v/>
      </c>
      <c r="F1765" s="308">
        <f>INDEX('5. Registrere Transaksjoner'!$E$8:$E$1006,MATCH('Underlag HB'!A1765,'5. Registrere Transaksjoner'!$B$8:$B$1006,0))</f>
        <v>0</v>
      </c>
      <c r="G1765" s="72">
        <f>INDEX('5. Registrere Transaksjoner'!$F$8:$F$1006,MATCH('Underlag HB'!A1765,'5. Registrere Transaksjoner'!$B$8:$B$1006,0))</f>
        <v>0</v>
      </c>
      <c r="H1765" s="309" t="str">
        <f t="shared" si="27"/>
        <v/>
      </c>
      <c r="I1765" s="310">
        <f>INDEX('5. Registrere Transaksjoner'!$H$8:$H$1006,MATCH('Underlag HB'!A1765,'5. Registrere Transaksjoner'!$B$8:$B$1006,0))</f>
        <v>0</v>
      </c>
      <c r="J1765" s="72"/>
      <c r="K1765" s="72"/>
    </row>
    <row r="1766" spans="1:11" x14ac:dyDescent="0.25">
      <c r="A1766" s="116">
        <f>'5. Registrere Transaksjoner'!B773</f>
        <v>766</v>
      </c>
      <c r="B1766" s="72">
        <f>INDEX('5. Registrere Transaksjoner'!$K$8:$K$1006,MATCH('Underlag HB'!A1766,'5. Registrere Transaksjoner'!$B$8:$B$1006))</f>
        <v>0</v>
      </c>
      <c r="C1766" s="72">
        <f>INDEX('5. Registrere Transaksjoner'!$R$8:$R$1006,MATCH('Underlag HB'!A1766,'5. Registrere Transaksjoner'!$B$8:$B$1006))</f>
        <v>0</v>
      </c>
      <c r="D1766" s="307">
        <f>INDEX('5. Registrere Transaksjoner'!$D$8:$D$1006,MATCH('Underlag HB'!A1766,'5. Registrere Transaksjoner'!$B$8:$B$1006))</f>
        <v>0</v>
      </c>
      <c r="E1766" s="72" t="str">
        <f>IFERROR(INDEX(Kontoplan!$E$6:$E$1048576,MATCH(B1766,Kontoplan!$D$6:$D$125,0)),"")</f>
        <v/>
      </c>
      <c r="F1766" s="308">
        <f>INDEX('5. Registrere Transaksjoner'!$E$8:$E$1006,MATCH('Underlag HB'!A1766,'5. Registrere Transaksjoner'!$B$8:$B$1006,0))</f>
        <v>0</v>
      </c>
      <c r="G1766" s="72">
        <f>INDEX('5. Registrere Transaksjoner'!$F$8:$F$1006,MATCH('Underlag HB'!A1766,'5. Registrere Transaksjoner'!$B$8:$B$1006,0))</f>
        <v>0</v>
      </c>
      <c r="H1766" s="309" t="str">
        <f t="shared" si="27"/>
        <v/>
      </c>
      <c r="I1766" s="310">
        <f>INDEX('5. Registrere Transaksjoner'!$H$8:$H$1006,MATCH('Underlag HB'!A1766,'5. Registrere Transaksjoner'!$B$8:$B$1006,0))</f>
        <v>0</v>
      </c>
      <c r="J1766" s="72"/>
      <c r="K1766" s="72"/>
    </row>
    <row r="1767" spans="1:11" x14ac:dyDescent="0.25">
      <c r="A1767" s="116">
        <f>'5. Registrere Transaksjoner'!B774</f>
        <v>767</v>
      </c>
      <c r="B1767" s="72">
        <f>INDEX('5. Registrere Transaksjoner'!$K$8:$K$1006,MATCH('Underlag HB'!A1767,'5. Registrere Transaksjoner'!$B$8:$B$1006))</f>
        <v>0</v>
      </c>
      <c r="C1767" s="72">
        <f>INDEX('5. Registrere Transaksjoner'!$R$8:$R$1006,MATCH('Underlag HB'!A1767,'5. Registrere Transaksjoner'!$B$8:$B$1006))</f>
        <v>0</v>
      </c>
      <c r="D1767" s="307">
        <f>INDEX('5. Registrere Transaksjoner'!$D$8:$D$1006,MATCH('Underlag HB'!A1767,'5. Registrere Transaksjoner'!$B$8:$B$1006))</f>
        <v>0</v>
      </c>
      <c r="E1767" s="72" t="str">
        <f>IFERROR(INDEX(Kontoplan!$E$6:$E$1048576,MATCH(B1767,Kontoplan!$D$6:$D$125,0)),"")</f>
        <v/>
      </c>
      <c r="F1767" s="308">
        <f>INDEX('5. Registrere Transaksjoner'!$E$8:$E$1006,MATCH('Underlag HB'!A1767,'5. Registrere Transaksjoner'!$B$8:$B$1006,0))</f>
        <v>0</v>
      </c>
      <c r="G1767" s="72">
        <f>INDEX('5. Registrere Transaksjoner'!$F$8:$F$1006,MATCH('Underlag HB'!A1767,'5. Registrere Transaksjoner'!$B$8:$B$1006,0))</f>
        <v>0</v>
      </c>
      <c r="H1767" s="309" t="str">
        <f t="shared" si="27"/>
        <v/>
      </c>
      <c r="I1767" s="310">
        <f>INDEX('5. Registrere Transaksjoner'!$H$8:$H$1006,MATCH('Underlag HB'!A1767,'5. Registrere Transaksjoner'!$B$8:$B$1006,0))</f>
        <v>0</v>
      </c>
      <c r="J1767" s="72"/>
      <c r="K1767" s="72"/>
    </row>
    <row r="1768" spans="1:11" x14ac:dyDescent="0.25">
      <c r="A1768" s="116">
        <f>'5. Registrere Transaksjoner'!B775</f>
        <v>768</v>
      </c>
      <c r="B1768" s="72">
        <f>INDEX('5. Registrere Transaksjoner'!$K$8:$K$1006,MATCH('Underlag HB'!A1768,'5. Registrere Transaksjoner'!$B$8:$B$1006))</f>
        <v>0</v>
      </c>
      <c r="C1768" s="72">
        <f>INDEX('5. Registrere Transaksjoner'!$R$8:$R$1006,MATCH('Underlag HB'!A1768,'5. Registrere Transaksjoner'!$B$8:$B$1006))</f>
        <v>0</v>
      </c>
      <c r="D1768" s="307">
        <f>INDEX('5. Registrere Transaksjoner'!$D$8:$D$1006,MATCH('Underlag HB'!A1768,'5. Registrere Transaksjoner'!$B$8:$B$1006))</f>
        <v>0</v>
      </c>
      <c r="E1768" s="72" t="str">
        <f>IFERROR(INDEX(Kontoplan!$E$6:$E$1048576,MATCH(B1768,Kontoplan!$D$6:$D$125,0)),"")</f>
        <v/>
      </c>
      <c r="F1768" s="308">
        <f>INDEX('5. Registrere Transaksjoner'!$E$8:$E$1006,MATCH('Underlag HB'!A1768,'5. Registrere Transaksjoner'!$B$8:$B$1006,0))</f>
        <v>0</v>
      </c>
      <c r="G1768" s="72">
        <f>INDEX('5. Registrere Transaksjoner'!$F$8:$F$1006,MATCH('Underlag HB'!A1768,'5. Registrere Transaksjoner'!$B$8:$B$1006,0))</f>
        <v>0</v>
      </c>
      <c r="H1768" s="309" t="str">
        <f t="shared" si="27"/>
        <v/>
      </c>
      <c r="I1768" s="310">
        <f>INDEX('5. Registrere Transaksjoner'!$H$8:$H$1006,MATCH('Underlag HB'!A1768,'5. Registrere Transaksjoner'!$B$8:$B$1006,0))</f>
        <v>0</v>
      </c>
      <c r="J1768" s="72"/>
      <c r="K1768" s="72"/>
    </row>
    <row r="1769" spans="1:11" x14ac:dyDescent="0.25">
      <c r="A1769" s="116">
        <f>'5. Registrere Transaksjoner'!B776</f>
        <v>769</v>
      </c>
      <c r="B1769" s="72">
        <f>INDEX('5. Registrere Transaksjoner'!$K$8:$K$1006,MATCH('Underlag HB'!A1769,'5. Registrere Transaksjoner'!$B$8:$B$1006))</f>
        <v>0</v>
      </c>
      <c r="C1769" s="72">
        <f>INDEX('5. Registrere Transaksjoner'!$R$8:$R$1006,MATCH('Underlag HB'!A1769,'5. Registrere Transaksjoner'!$B$8:$B$1006))</f>
        <v>0</v>
      </c>
      <c r="D1769" s="307">
        <f>INDEX('5. Registrere Transaksjoner'!$D$8:$D$1006,MATCH('Underlag HB'!A1769,'5. Registrere Transaksjoner'!$B$8:$B$1006))</f>
        <v>0</v>
      </c>
      <c r="E1769" s="72" t="str">
        <f>IFERROR(INDEX(Kontoplan!$E$6:$E$1048576,MATCH(B1769,Kontoplan!$D$6:$D$125,0)),"")</f>
        <v/>
      </c>
      <c r="F1769" s="308">
        <f>INDEX('5. Registrere Transaksjoner'!$E$8:$E$1006,MATCH('Underlag HB'!A1769,'5. Registrere Transaksjoner'!$B$8:$B$1006,0))</f>
        <v>0</v>
      </c>
      <c r="G1769" s="72">
        <f>INDEX('5. Registrere Transaksjoner'!$F$8:$F$1006,MATCH('Underlag HB'!A1769,'5. Registrere Transaksjoner'!$B$8:$B$1006,0))</f>
        <v>0</v>
      </c>
      <c r="H1769" s="309" t="str">
        <f t="shared" si="27"/>
        <v/>
      </c>
      <c r="I1769" s="310">
        <f>INDEX('5. Registrere Transaksjoner'!$H$8:$H$1006,MATCH('Underlag HB'!A1769,'5. Registrere Transaksjoner'!$B$8:$B$1006,0))</f>
        <v>0</v>
      </c>
      <c r="J1769" s="72"/>
      <c r="K1769" s="72"/>
    </row>
    <row r="1770" spans="1:11" x14ac:dyDescent="0.25">
      <c r="A1770" s="116">
        <f>'5. Registrere Transaksjoner'!B777</f>
        <v>770</v>
      </c>
      <c r="B1770" s="72">
        <f>INDEX('5. Registrere Transaksjoner'!$K$8:$K$1006,MATCH('Underlag HB'!A1770,'5. Registrere Transaksjoner'!$B$8:$B$1006))</f>
        <v>0</v>
      </c>
      <c r="C1770" s="72">
        <f>INDEX('5. Registrere Transaksjoner'!$R$8:$R$1006,MATCH('Underlag HB'!A1770,'5. Registrere Transaksjoner'!$B$8:$B$1006))</f>
        <v>0</v>
      </c>
      <c r="D1770" s="307">
        <f>INDEX('5. Registrere Transaksjoner'!$D$8:$D$1006,MATCH('Underlag HB'!A1770,'5. Registrere Transaksjoner'!$B$8:$B$1006))</f>
        <v>0</v>
      </c>
      <c r="E1770" s="72" t="str">
        <f>IFERROR(INDEX(Kontoplan!$E$6:$E$1048576,MATCH(B1770,Kontoplan!$D$6:$D$125,0)),"")</f>
        <v/>
      </c>
      <c r="F1770" s="308">
        <f>INDEX('5. Registrere Transaksjoner'!$E$8:$E$1006,MATCH('Underlag HB'!A1770,'5. Registrere Transaksjoner'!$B$8:$B$1006,0))</f>
        <v>0</v>
      </c>
      <c r="G1770" s="72">
        <f>INDEX('5. Registrere Transaksjoner'!$F$8:$F$1006,MATCH('Underlag HB'!A1770,'5. Registrere Transaksjoner'!$B$8:$B$1006,0))</f>
        <v>0</v>
      </c>
      <c r="H1770" s="309" t="str">
        <f t="shared" si="27"/>
        <v/>
      </c>
      <c r="I1770" s="310">
        <f>INDEX('5. Registrere Transaksjoner'!$H$8:$H$1006,MATCH('Underlag HB'!A1770,'5. Registrere Transaksjoner'!$B$8:$B$1006,0))</f>
        <v>0</v>
      </c>
      <c r="J1770" s="72"/>
      <c r="K1770" s="72"/>
    </row>
    <row r="1771" spans="1:11" x14ac:dyDescent="0.25">
      <c r="A1771" s="116">
        <f>'5. Registrere Transaksjoner'!B778</f>
        <v>771</v>
      </c>
      <c r="B1771" s="72">
        <f>INDEX('5. Registrere Transaksjoner'!$K$8:$K$1006,MATCH('Underlag HB'!A1771,'5. Registrere Transaksjoner'!$B$8:$B$1006))</f>
        <v>0</v>
      </c>
      <c r="C1771" s="72">
        <f>INDEX('5. Registrere Transaksjoner'!$R$8:$R$1006,MATCH('Underlag HB'!A1771,'5. Registrere Transaksjoner'!$B$8:$B$1006))</f>
        <v>0</v>
      </c>
      <c r="D1771" s="307">
        <f>INDEX('5. Registrere Transaksjoner'!$D$8:$D$1006,MATCH('Underlag HB'!A1771,'5. Registrere Transaksjoner'!$B$8:$B$1006))</f>
        <v>0</v>
      </c>
      <c r="E1771" s="72" t="str">
        <f>IFERROR(INDEX(Kontoplan!$E$6:$E$1048576,MATCH(B1771,Kontoplan!$D$6:$D$125,0)),"")</f>
        <v/>
      </c>
      <c r="F1771" s="308">
        <f>INDEX('5. Registrere Transaksjoner'!$E$8:$E$1006,MATCH('Underlag HB'!A1771,'5. Registrere Transaksjoner'!$B$8:$B$1006,0))</f>
        <v>0</v>
      </c>
      <c r="G1771" s="72">
        <f>INDEX('5. Registrere Transaksjoner'!$F$8:$F$1006,MATCH('Underlag HB'!A1771,'5. Registrere Transaksjoner'!$B$8:$B$1006,0))</f>
        <v>0</v>
      </c>
      <c r="H1771" s="309" t="str">
        <f t="shared" si="27"/>
        <v/>
      </c>
      <c r="I1771" s="310">
        <f>INDEX('5. Registrere Transaksjoner'!$H$8:$H$1006,MATCH('Underlag HB'!A1771,'5. Registrere Transaksjoner'!$B$8:$B$1006,0))</f>
        <v>0</v>
      </c>
      <c r="J1771" s="72"/>
      <c r="K1771" s="72"/>
    </row>
    <row r="1772" spans="1:11" x14ac:dyDescent="0.25">
      <c r="A1772" s="116">
        <f>'5. Registrere Transaksjoner'!B779</f>
        <v>772</v>
      </c>
      <c r="B1772" s="72">
        <f>INDEX('5. Registrere Transaksjoner'!$K$8:$K$1006,MATCH('Underlag HB'!A1772,'5. Registrere Transaksjoner'!$B$8:$B$1006))</f>
        <v>0</v>
      </c>
      <c r="C1772" s="72">
        <f>INDEX('5. Registrere Transaksjoner'!$R$8:$R$1006,MATCH('Underlag HB'!A1772,'5. Registrere Transaksjoner'!$B$8:$B$1006))</f>
        <v>0</v>
      </c>
      <c r="D1772" s="307">
        <f>INDEX('5. Registrere Transaksjoner'!$D$8:$D$1006,MATCH('Underlag HB'!A1772,'5. Registrere Transaksjoner'!$B$8:$B$1006))</f>
        <v>0</v>
      </c>
      <c r="E1772" s="72" t="str">
        <f>IFERROR(INDEX(Kontoplan!$E$6:$E$1048576,MATCH(B1772,Kontoplan!$D$6:$D$125,0)),"")</f>
        <v/>
      </c>
      <c r="F1772" s="308">
        <f>INDEX('5. Registrere Transaksjoner'!$E$8:$E$1006,MATCH('Underlag HB'!A1772,'5. Registrere Transaksjoner'!$B$8:$B$1006,0))</f>
        <v>0</v>
      </c>
      <c r="G1772" s="72">
        <f>INDEX('5. Registrere Transaksjoner'!$F$8:$F$1006,MATCH('Underlag HB'!A1772,'5. Registrere Transaksjoner'!$B$8:$B$1006,0))</f>
        <v>0</v>
      </c>
      <c r="H1772" s="309" t="str">
        <f t="shared" si="27"/>
        <v/>
      </c>
      <c r="I1772" s="310">
        <f>INDEX('5. Registrere Transaksjoner'!$H$8:$H$1006,MATCH('Underlag HB'!A1772,'5. Registrere Transaksjoner'!$B$8:$B$1006,0))</f>
        <v>0</v>
      </c>
      <c r="J1772" s="72"/>
      <c r="K1772" s="72"/>
    </row>
    <row r="1773" spans="1:11" x14ac:dyDescent="0.25">
      <c r="A1773" s="116">
        <f>'5. Registrere Transaksjoner'!B780</f>
        <v>773</v>
      </c>
      <c r="B1773" s="72">
        <f>INDEX('5. Registrere Transaksjoner'!$K$8:$K$1006,MATCH('Underlag HB'!A1773,'5. Registrere Transaksjoner'!$B$8:$B$1006))</f>
        <v>0</v>
      </c>
      <c r="C1773" s="72">
        <f>INDEX('5. Registrere Transaksjoner'!$R$8:$R$1006,MATCH('Underlag HB'!A1773,'5. Registrere Transaksjoner'!$B$8:$B$1006))</f>
        <v>0</v>
      </c>
      <c r="D1773" s="307">
        <f>INDEX('5. Registrere Transaksjoner'!$D$8:$D$1006,MATCH('Underlag HB'!A1773,'5. Registrere Transaksjoner'!$B$8:$B$1006))</f>
        <v>0</v>
      </c>
      <c r="E1773" s="72" t="str">
        <f>IFERROR(INDEX(Kontoplan!$E$6:$E$1048576,MATCH(B1773,Kontoplan!$D$6:$D$125,0)),"")</f>
        <v/>
      </c>
      <c r="F1773" s="308">
        <f>INDEX('5. Registrere Transaksjoner'!$E$8:$E$1006,MATCH('Underlag HB'!A1773,'5. Registrere Transaksjoner'!$B$8:$B$1006,0))</f>
        <v>0</v>
      </c>
      <c r="G1773" s="72">
        <f>INDEX('5. Registrere Transaksjoner'!$F$8:$F$1006,MATCH('Underlag HB'!A1773,'5. Registrere Transaksjoner'!$B$8:$B$1006,0))</f>
        <v>0</v>
      </c>
      <c r="H1773" s="309" t="str">
        <f t="shared" si="27"/>
        <v/>
      </c>
      <c r="I1773" s="310">
        <f>INDEX('5. Registrere Transaksjoner'!$H$8:$H$1006,MATCH('Underlag HB'!A1773,'5. Registrere Transaksjoner'!$B$8:$B$1006,0))</f>
        <v>0</v>
      </c>
      <c r="J1773" s="72"/>
      <c r="K1773" s="72"/>
    </row>
    <row r="1774" spans="1:11" x14ac:dyDescent="0.25">
      <c r="A1774" s="116">
        <f>'5. Registrere Transaksjoner'!B781</f>
        <v>774</v>
      </c>
      <c r="B1774" s="72">
        <f>INDEX('5. Registrere Transaksjoner'!$K$8:$K$1006,MATCH('Underlag HB'!A1774,'5. Registrere Transaksjoner'!$B$8:$B$1006))</f>
        <v>0</v>
      </c>
      <c r="C1774" s="72">
        <f>INDEX('5. Registrere Transaksjoner'!$R$8:$R$1006,MATCH('Underlag HB'!A1774,'5. Registrere Transaksjoner'!$B$8:$B$1006))</f>
        <v>0</v>
      </c>
      <c r="D1774" s="307">
        <f>INDEX('5. Registrere Transaksjoner'!$D$8:$D$1006,MATCH('Underlag HB'!A1774,'5. Registrere Transaksjoner'!$B$8:$B$1006))</f>
        <v>0</v>
      </c>
      <c r="E1774" s="72" t="str">
        <f>IFERROR(INDEX(Kontoplan!$E$6:$E$1048576,MATCH(B1774,Kontoplan!$D$6:$D$125,0)),"")</f>
        <v/>
      </c>
      <c r="F1774" s="308">
        <f>INDEX('5. Registrere Transaksjoner'!$E$8:$E$1006,MATCH('Underlag HB'!A1774,'5. Registrere Transaksjoner'!$B$8:$B$1006,0))</f>
        <v>0</v>
      </c>
      <c r="G1774" s="72">
        <f>INDEX('5. Registrere Transaksjoner'!$F$8:$F$1006,MATCH('Underlag HB'!A1774,'5. Registrere Transaksjoner'!$B$8:$B$1006,0))</f>
        <v>0</v>
      </c>
      <c r="H1774" s="309" t="str">
        <f t="shared" si="27"/>
        <v/>
      </c>
      <c r="I1774" s="310">
        <f>INDEX('5. Registrere Transaksjoner'!$H$8:$H$1006,MATCH('Underlag HB'!A1774,'5. Registrere Transaksjoner'!$B$8:$B$1006,0))</f>
        <v>0</v>
      </c>
      <c r="J1774" s="72"/>
      <c r="K1774" s="72"/>
    </row>
    <row r="1775" spans="1:11" x14ac:dyDescent="0.25">
      <c r="A1775" s="116">
        <f>'5. Registrere Transaksjoner'!B782</f>
        <v>775</v>
      </c>
      <c r="B1775" s="72">
        <f>INDEX('5. Registrere Transaksjoner'!$K$8:$K$1006,MATCH('Underlag HB'!A1775,'5. Registrere Transaksjoner'!$B$8:$B$1006))</f>
        <v>0</v>
      </c>
      <c r="C1775" s="72">
        <f>INDEX('5. Registrere Transaksjoner'!$R$8:$R$1006,MATCH('Underlag HB'!A1775,'5. Registrere Transaksjoner'!$B$8:$B$1006))</f>
        <v>0</v>
      </c>
      <c r="D1775" s="307">
        <f>INDEX('5. Registrere Transaksjoner'!$D$8:$D$1006,MATCH('Underlag HB'!A1775,'5. Registrere Transaksjoner'!$B$8:$B$1006))</f>
        <v>0</v>
      </c>
      <c r="E1775" s="72" t="str">
        <f>IFERROR(INDEX(Kontoplan!$E$6:$E$1048576,MATCH(B1775,Kontoplan!$D$6:$D$125,0)),"")</f>
        <v/>
      </c>
      <c r="F1775" s="308">
        <f>INDEX('5. Registrere Transaksjoner'!$E$8:$E$1006,MATCH('Underlag HB'!A1775,'5. Registrere Transaksjoner'!$B$8:$B$1006,0))</f>
        <v>0</v>
      </c>
      <c r="G1775" s="72">
        <f>INDEX('5. Registrere Transaksjoner'!$F$8:$F$1006,MATCH('Underlag HB'!A1775,'5. Registrere Transaksjoner'!$B$8:$B$1006,0))</f>
        <v>0</v>
      </c>
      <c r="H1775" s="309" t="str">
        <f t="shared" si="27"/>
        <v/>
      </c>
      <c r="I1775" s="310">
        <f>INDEX('5. Registrere Transaksjoner'!$H$8:$H$1006,MATCH('Underlag HB'!A1775,'5. Registrere Transaksjoner'!$B$8:$B$1006,0))</f>
        <v>0</v>
      </c>
      <c r="J1775" s="72"/>
      <c r="K1775" s="72"/>
    </row>
    <row r="1776" spans="1:11" x14ac:dyDescent="0.25">
      <c r="A1776" s="116">
        <f>'5. Registrere Transaksjoner'!B783</f>
        <v>776</v>
      </c>
      <c r="B1776" s="72">
        <f>INDEX('5. Registrere Transaksjoner'!$K$8:$K$1006,MATCH('Underlag HB'!A1776,'5. Registrere Transaksjoner'!$B$8:$B$1006))</f>
        <v>0</v>
      </c>
      <c r="C1776" s="72">
        <f>INDEX('5. Registrere Transaksjoner'!$R$8:$R$1006,MATCH('Underlag HB'!A1776,'5. Registrere Transaksjoner'!$B$8:$B$1006))</f>
        <v>0</v>
      </c>
      <c r="D1776" s="307">
        <f>INDEX('5. Registrere Transaksjoner'!$D$8:$D$1006,MATCH('Underlag HB'!A1776,'5. Registrere Transaksjoner'!$B$8:$B$1006))</f>
        <v>0</v>
      </c>
      <c r="E1776" s="72" t="str">
        <f>IFERROR(INDEX(Kontoplan!$E$6:$E$1048576,MATCH(B1776,Kontoplan!$D$6:$D$125,0)),"")</f>
        <v/>
      </c>
      <c r="F1776" s="308">
        <f>INDEX('5. Registrere Transaksjoner'!$E$8:$E$1006,MATCH('Underlag HB'!A1776,'5. Registrere Transaksjoner'!$B$8:$B$1006,0))</f>
        <v>0</v>
      </c>
      <c r="G1776" s="72">
        <f>INDEX('5. Registrere Transaksjoner'!$F$8:$F$1006,MATCH('Underlag HB'!A1776,'5. Registrere Transaksjoner'!$B$8:$B$1006,0))</f>
        <v>0</v>
      </c>
      <c r="H1776" s="309" t="str">
        <f t="shared" si="27"/>
        <v/>
      </c>
      <c r="I1776" s="310">
        <f>INDEX('5. Registrere Transaksjoner'!$H$8:$H$1006,MATCH('Underlag HB'!A1776,'5. Registrere Transaksjoner'!$B$8:$B$1006,0))</f>
        <v>0</v>
      </c>
      <c r="J1776" s="72"/>
      <c r="K1776" s="72"/>
    </row>
    <row r="1777" spans="1:11" x14ac:dyDescent="0.25">
      <c r="A1777" s="116">
        <f>'5. Registrere Transaksjoner'!B784</f>
        <v>777</v>
      </c>
      <c r="B1777" s="72">
        <f>INDEX('5. Registrere Transaksjoner'!$K$8:$K$1006,MATCH('Underlag HB'!A1777,'5. Registrere Transaksjoner'!$B$8:$B$1006))</f>
        <v>0</v>
      </c>
      <c r="C1777" s="72">
        <f>INDEX('5. Registrere Transaksjoner'!$R$8:$R$1006,MATCH('Underlag HB'!A1777,'5. Registrere Transaksjoner'!$B$8:$B$1006))</f>
        <v>0</v>
      </c>
      <c r="D1777" s="307">
        <f>INDEX('5. Registrere Transaksjoner'!$D$8:$D$1006,MATCH('Underlag HB'!A1777,'5. Registrere Transaksjoner'!$B$8:$B$1006))</f>
        <v>0</v>
      </c>
      <c r="E1777" s="72" t="str">
        <f>IFERROR(INDEX(Kontoplan!$E$6:$E$1048576,MATCH(B1777,Kontoplan!$D$6:$D$125,0)),"")</f>
        <v/>
      </c>
      <c r="F1777" s="308">
        <f>INDEX('5. Registrere Transaksjoner'!$E$8:$E$1006,MATCH('Underlag HB'!A1777,'5. Registrere Transaksjoner'!$B$8:$B$1006,0))</f>
        <v>0</v>
      </c>
      <c r="G1777" s="72">
        <f>INDEX('5. Registrere Transaksjoner'!$F$8:$F$1006,MATCH('Underlag HB'!A1777,'5. Registrere Transaksjoner'!$B$8:$B$1006,0))</f>
        <v>0</v>
      </c>
      <c r="H1777" s="309" t="str">
        <f t="shared" si="27"/>
        <v/>
      </c>
      <c r="I1777" s="310">
        <f>INDEX('5. Registrere Transaksjoner'!$H$8:$H$1006,MATCH('Underlag HB'!A1777,'5. Registrere Transaksjoner'!$B$8:$B$1006,0))</f>
        <v>0</v>
      </c>
      <c r="J1777" s="72"/>
      <c r="K1777" s="72"/>
    </row>
    <row r="1778" spans="1:11" x14ac:dyDescent="0.25">
      <c r="A1778" s="116">
        <f>'5. Registrere Transaksjoner'!B785</f>
        <v>778</v>
      </c>
      <c r="B1778" s="72">
        <f>INDEX('5. Registrere Transaksjoner'!$K$8:$K$1006,MATCH('Underlag HB'!A1778,'5. Registrere Transaksjoner'!$B$8:$B$1006))</f>
        <v>0</v>
      </c>
      <c r="C1778" s="72">
        <f>INDEX('5. Registrere Transaksjoner'!$R$8:$R$1006,MATCH('Underlag HB'!A1778,'5. Registrere Transaksjoner'!$B$8:$B$1006))</f>
        <v>0</v>
      </c>
      <c r="D1778" s="307">
        <f>INDEX('5. Registrere Transaksjoner'!$D$8:$D$1006,MATCH('Underlag HB'!A1778,'5. Registrere Transaksjoner'!$B$8:$B$1006))</f>
        <v>0</v>
      </c>
      <c r="E1778" s="72" t="str">
        <f>IFERROR(INDEX(Kontoplan!$E$6:$E$1048576,MATCH(B1778,Kontoplan!$D$6:$D$125,0)),"")</f>
        <v/>
      </c>
      <c r="F1778" s="308">
        <f>INDEX('5. Registrere Transaksjoner'!$E$8:$E$1006,MATCH('Underlag HB'!A1778,'5. Registrere Transaksjoner'!$B$8:$B$1006,0))</f>
        <v>0</v>
      </c>
      <c r="G1778" s="72">
        <f>INDEX('5. Registrere Transaksjoner'!$F$8:$F$1006,MATCH('Underlag HB'!A1778,'5. Registrere Transaksjoner'!$B$8:$B$1006,0))</f>
        <v>0</v>
      </c>
      <c r="H1778" s="309" t="str">
        <f t="shared" si="27"/>
        <v/>
      </c>
      <c r="I1778" s="310">
        <f>INDEX('5. Registrere Transaksjoner'!$H$8:$H$1006,MATCH('Underlag HB'!A1778,'5. Registrere Transaksjoner'!$B$8:$B$1006,0))</f>
        <v>0</v>
      </c>
      <c r="J1778" s="72"/>
      <c r="K1778" s="72"/>
    </row>
    <row r="1779" spans="1:11" x14ac:dyDescent="0.25">
      <c r="A1779" s="116">
        <f>'5. Registrere Transaksjoner'!B786</f>
        <v>779</v>
      </c>
      <c r="B1779" s="72">
        <f>INDEX('5. Registrere Transaksjoner'!$K$8:$K$1006,MATCH('Underlag HB'!A1779,'5. Registrere Transaksjoner'!$B$8:$B$1006))</f>
        <v>0</v>
      </c>
      <c r="C1779" s="72">
        <f>INDEX('5. Registrere Transaksjoner'!$R$8:$R$1006,MATCH('Underlag HB'!A1779,'5. Registrere Transaksjoner'!$B$8:$B$1006))</f>
        <v>0</v>
      </c>
      <c r="D1779" s="307">
        <f>INDEX('5. Registrere Transaksjoner'!$D$8:$D$1006,MATCH('Underlag HB'!A1779,'5. Registrere Transaksjoner'!$B$8:$B$1006))</f>
        <v>0</v>
      </c>
      <c r="E1779" s="72" t="str">
        <f>IFERROR(INDEX(Kontoplan!$E$6:$E$1048576,MATCH(B1779,Kontoplan!$D$6:$D$125,0)),"")</f>
        <v/>
      </c>
      <c r="F1779" s="308">
        <f>INDEX('5. Registrere Transaksjoner'!$E$8:$E$1006,MATCH('Underlag HB'!A1779,'5. Registrere Transaksjoner'!$B$8:$B$1006,0))</f>
        <v>0</v>
      </c>
      <c r="G1779" s="72">
        <f>INDEX('5. Registrere Transaksjoner'!$F$8:$F$1006,MATCH('Underlag HB'!A1779,'5. Registrere Transaksjoner'!$B$8:$B$1006,0))</f>
        <v>0</v>
      </c>
      <c r="H1779" s="309" t="str">
        <f t="shared" si="27"/>
        <v/>
      </c>
      <c r="I1779" s="310">
        <f>INDEX('5. Registrere Transaksjoner'!$H$8:$H$1006,MATCH('Underlag HB'!A1779,'5. Registrere Transaksjoner'!$B$8:$B$1006,0))</f>
        <v>0</v>
      </c>
      <c r="J1779" s="72"/>
      <c r="K1779" s="72"/>
    </row>
    <row r="1780" spans="1:11" x14ac:dyDescent="0.25">
      <c r="A1780" s="116">
        <f>'5. Registrere Transaksjoner'!B787</f>
        <v>780</v>
      </c>
      <c r="B1780" s="72">
        <f>INDEX('5. Registrere Transaksjoner'!$K$8:$K$1006,MATCH('Underlag HB'!A1780,'5. Registrere Transaksjoner'!$B$8:$B$1006))</f>
        <v>0</v>
      </c>
      <c r="C1780" s="72">
        <f>INDEX('5. Registrere Transaksjoner'!$R$8:$R$1006,MATCH('Underlag HB'!A1780,'5. Registrere Transaksjoner'!$B$8:$B$1006))</f>
        <v>0</v>
      </c>
      <c r="D1780" s="307">
        <f>INDEX('5. Registrere Transaksjoner'!$D$8:$D$1006,MATCH('Underlag HB'!A1780,'5. Registrere Transaksjoner'!$B$8:$B$1006))</f>
        <v>0</v>
      </c>
      <c r="E1780" s="72" t="str">
        <f>IFERROR(INDEX(Kontoplan!$E$6:$E$1048576,MATCH(B1780,Kontoplan!$D$6:$D$125,0)),"")</f>
        <v/>
      </c>
      <c r="F1780" s="308">
        <f>INDEX('5. Registrere Transaksjoner'!$E$8:$E$1006,MATCH('Underlag HB'!A1780,'5. Registrere Transaksjoner'!$B$8:$B$1006,0))</f>
        <v>0</v>
      </c>
      <c r="G1780" s="72">
        <f>INDEX('5. Registrere Transaksjoner'!$F$8:$F$1006,MATCH('Underlag HB'!A1780,'5. Registrere Transaksjoner'!$B$8:$B$1006,0))</f>
        <v>0</v>
      </c>
      <c r="H1780" s="309" t="str">
        <f t="shared" si="27"/>
        <v/>
      </c>
      <c r="I1780" s="310">
        <f>INDEX('5. Registrere Transaksjoner'!$H$8:$H$1006,MATCH('Underlag HB'!A1780,'5. Registrere Transaksjoner'!$B$8:$B$1006,0))</f>
        <v>0</v>
      </c>
      <c r="J1780" s="72"/>
      <c r="K1780" s="72"/>
    </row>
    <row r="1781" spans="1:11" x14ac:dyDescent="0.25">
      <c r="A1781" s="116">
        <f>'5. Registrere Transaksjoner'!B788</f>
        <v>781</v>
      </c>
      <c r="B1781" s="72">
        <f>INDEX('5. Registrere Transaksjoner'!$K$8:$K$1006,MATCH('Underlag HB'!A1781,'5. Registrere Transaksjoner'!$B$8:$B$1006))</f>
        <v>0</v>
      </c>
      <c r="C1781" s="72">
        <f>INDEX('5. Registrere Transaksjoner'!$R$8:$R$1006,MATCH('Underlag HB'!A1781,'5. Registrere Transaksjoner'!$B$8:$B$1006))</f>
        <v>0</v>
      </c>
      <c r="D1781" s="307">
        <f>INDEX('5. Registrere Transaksjoner'!$D$8:$D$1006,MATCH('Underlag HB'!A1781,'5. Registrere Transaksjoner'!$B$8:$B$1006))</f>
        <v>0</v>
      </c>
      <c r="E1781" s="72" t="str">
        <f>IFERROR(INDEX(Kontoplan!$E$6:$E$1048576,MATCH(B1781,Kontoplan!$D$6:$D$125,0)),"")</f>
        <v/>
      </c>
      <c r="F1781" s="308">
        <f>INDEX('5. Registrere Transaksjoner'!$E$8:$E$1006,MATCH('Underlag HB'!A1781,'5. Registrere Transaksjoner'!$B$8:$B$1006,0))</f>
        <v>0</v>
      </c>
      <c r="G1781" s="72">
        <f>INDEX('5. Registrere Transaksjoner'!$F$8:$F$1006,MATCH('Underlag HB'!A1781,'5. Registrere Transaksjoner'!$B$8:$B$1006,0))</f>
        <v>0</v>
      </c>
      <c r="H1781" s="309" t="str">
        <f t="shared" si="27"/>
        <v/>
      </c>
      <c r="I1781" s="310">
        <f>INDEX('5. Registrere Transaksjoner'!$H$8:$H$1006,MATCH('Underlag HB'!A1781,'5. Registrere Transaksjoner'!$B$8:$B$1006,0))</f>
        <v>0</v>
      </c>
      <c r="J1781" s="72"/>
      <c r="K1781" s="72"/>
    </row>
    <row r="1782" spans="1:11" x14ac:dyDescent="0.25">
      <c r="A1782" s="116">
        <f>'5. Registrere Transaksjoner'!B789</f>
        <v>782</v>
      </c>
      <c r="B1782" s="72">
        <f>INDEX('5. Registrere Transaksjoner'!$K$8:$K$1006,MATCH('Underlag HB'!A1782,'5. Registrere Transaksjoner'!$B$8:$B$1006))</f>
        <v>0</v>
      </c>
      <c r="C1782" s="72">
        <f>INDEX('5. Registrere Transaksjoner'!$R$8:$R$1006,MATCH('Underlag HB'!A1782,'5. Registrere Transaksjoner'!$B$8:$B$1006))</f>
        <v>0</v>
      </c>
      <c r="D1782" s="307">
        <f>INDEX('5. Registrere Transaksjoner'!$D$8:$D$1006,MATCH('Underlag HB'!A1782,'5. Registrere Transaksjoner'!$B$8:$B$1006))</f>
        <v>0</v>
      </c>
      <c r="E1782" s="72" t="str">
        <f>IFERROR(INDEX(Kontoplan!$E$6:$E$1048576,MATCH(B1782,Kontoplan!$D$6:$D$125,0)),"")</f>
        <v/>
      </c>
      <c r="F1782" s="308">
        <f>INDEX('5. Registrere Transaksjoner'!$E$8:$E$1006,MATCH('Underlag HB'!A1782,'5. Registrere Transaksjoner'!$B$8:$B$1006,0))</f>
        <v>0</v>
      </c>
      <c r="G1782" s="72">
        <f>INDEX('5. Registrere Transaksjoner'!$F$8:$F$1006,MATCH('Underlag HB'!A1782,'5. Registrere Transaksjoner'!$B$8:$B$1006,0))</f>
        <v>0</v>
      </c>
      <c r="H1782" s="309" t="str">
        <f t="shared" si="27"/>
        <v/>
      </c>
      <c r="I1782" s="310">
        <f>INDEX('5. Registrere Transaksjoner'!$H$8:$H$1006,MATCH('Underlag HB'!A1782,'5. Registrere Transaksjoner'!$B$8:$B$1006,0))</f>
        <v>0</v>
      </c>
      <c r="J1782" s="72"/>
      <c r="K1782" s="72"/>
    </row>
    <row r="1783" spans="1:11" x14ac:dyDescent="0.25">
      <c r="A1783" s="116">
        <f>'5. Registrere Transaksjoner'!B790</f>
        <v>783</v>
      </c>
      <c r="B1783" s="72">
        <f>INDEX('5. Registrere Transaksjoner'!$K$8:$K$1006,MATCH('Underlag HB'!A1783,'5. Registrere Transaksjoner'!$B$8:$B$1006))</f>
        <v>0</v>
      </c>
      <c r="C1783" s="72">
        <f>INDEX('5. Registrere Transaksjoner'!$R$8:$R$1006,MATCH('Underlag HB'!A1783,'5. Registrere Transaksjoner'!$B$8:$B$1006))</f>
        <v>0</v>
      </c>
      <c r="D1783" s="307">
        <f>INDEX('5. Registrere Transaksjoner'!$D$8:$D$1006,MATCH('Underlag HB'!A1783,'5. Registrere Transaksjoner'!$B$8:$B$1006))</f>
        <v>0</v>
      </c>
      <c r="E1783" s="72" t="str">
        <f>IFERROR(INDEX(Kontoplan!$E$6:$E$1048576,MATCH(B1783,Kontoplan!$D$6:$D$125,0)),"")</f>
        <v/>
      </c>
      <c r="F1783" s="308">
        <f>INDEX('5. Registrere Transaksjoner'!$E$8:$E$1006,MATCH('Underlag HB'!A1783,'5. Registrere Transaksjoner'!$B$8:$B$1006,0))</f>
        <v>0</v>
      </c>
      <c r="G1783" s="72">
        <f>INDEX('5. Registrere Transaksjoner'!$F$8:$F$1006,MATCH('Underlag HB'!A1783,'5. Registrere Transaksjoner'!$B$8:$B$1006,0))</f>
        <v>0</v>
      </c>
      <c r="H1783" s="309" t="str">
        <f t="shared" si="27"/>
        <v/>
      </c>
      <c r="I1783" s="310">
        <f>INDEX('5. Registrere Transaksjoner'!$H$8:$H$1006,MATCH('Underlag HB'!A1783,'5. Registrere Transaksjoner'!$B$8:$B$1006,0))</f>
        <v>0</v>
      </c>
      <c r="J1783" s="72"/>
      <c r="K1783" s="72"/>
    </row>
    <row r="1784" spans="1:11" x14ac:dyDescent="0.25">
      <c r="A1784" s="116">
        <f>'5. Registrere Transaksjoner'!B791</f>
        <v>784</v>
      </c>
      <c r="B1784" s="72">
        <f>INDEX('5. Registrere Transaksjoner'!$K$8:$K$1006,MATCH('Underlag HB'!A1784,'5. Registrere Transaksjoner'!$B$8:$B$1006))</f>
        <v>0</v>
      </c>
      <c r="C1784" s="72">
        <f>INDEX('5. Registrere Transaksjoner'!$R$8:$R$1006,MATCH('Underlag HB'!A1784,'5. Registrere Transaksjoner'!$B$8:$B$1006))</f>
        <v>0</v>
      </c>
      <c r="D1784" s="307">
        <f>INDEX('5. Registrere Transaksjoner'!$D$8:$D$1006,MATCH('Underlag HB'!A1784,'5. Registrere Transaksjoner'!$B$8:$B$1006))</f>
        <v>0</v>
      </c>
      <c r="E1784" s="72" t="str">
        <f>IFERROR(INDEX(Kontoplan!$E$6:$E$1048576,MATCH(B1784,Kontoplan!$D$6:$D$125,0)),"")</f>
        <v/>
      </c>
      <c r="F1784" s="308">
        <f>INDEX('5. Registrere Transaksjoner'!$E$8:$E$1006,MATCH('Underlag HB'!A1784,'5. Registrere Transaksjoner'!$B$8:$B$1006,0))</f>
        <v>0</v>
      </c>
      <c r="G1784" s="72">
        <f>INDEX('5. Registrere Transaksjoner'!$F$8:$F$1006,MATCH('Underlag HB'!A1784,'5. Registrere Transaksjoner'!$B$8:$B$1006,0))</f>
        <v>0</v>
      </c>
      <c r="H1784" s="309" t="str">
        <f t="shared" si="27"/>
        <v/>
      </c>
      <c r="I1784" s="310">
        <f>INDEX('5. Registrere Transaksjoner'!$H$8:$H$1006,MATCH('Underlag HB'!A1784,'5. Registrere Transaksjoner'!$B$8:$B$1006,0))</f>
        <v>0</v>
      </c>
      <c r="J1784" s="72"/>
      <c r="K1784" s="72"/>
    </row>
    <row r="1785" spans="1:11" x14ac:dyDescent="0.25">
      <c r="A1785" s="116">
        <f>'5. Registrere Transaksjoner'!B792</f>
        <v>785</v>
      </c>
      <c r="B1785" s="72">
        <f>INDEX('5. Registrere Transaksjoner'!$K$8:$K$1006,MATCH('Underlag HB'!A1785,'5. Registrere Transaksjoner'!$B$8:$B$1006))</f>
        <v>0</v>
      </c>
      <c r="C1785" s="72">
        <f>INDEX('5. Registrere Transaksjoner'!$R$8:$R$1006,MATCH('Underlag HB'!A1785,'5. Registrere Transaksjoner'!$B$8:$B$1006))</f>
        <v>0</v>
      </c>
      <c r="D1785" s="307">
        <f>INDEX('5. Registrere Transaksjoner'!$D$8:$D$1006,MATCH('Underlag HB'!A1785,'5. Registrere Transaksjoner'!$B$8:$B$1006))</f>
        <v>0</v>
      </c>
      <c r="E1785" s="72" t="str">
        <f>IFERROR(INDEX(Kontoplan!$E$6:$E$1048576,MATCH(B1785,Kontoplan!$D$6:$D$125,0)),"")</f>
        <v/>
      </c>
      <c r="F1785" s="308">
        <f>INDEX('5. Registrere Transaksjoner'!$E$8:$E$1006,MATCH('Underlag HB'!A1785,'5. Registrere Transaksjoner'!$B$8:$B$1006,0))</f>
        <v>0</v>
      </c>
      <c r="G1785" s="72">
        <f>INDEX('5. Registrere Transaksjoner'!$F$8:$F$1006,MATCH('Underlag HB'!A1785,'5. Registrere Transaksjoner'!$B$8:$B$1006,0))</f>
        <v>0</v>
      </c>
      <c r="H1785" s="309" t="str">
        <f t="shared" si="27"/>
        <v/>
      </c>
      <c r="I1785" s="310">
        <f>INDEX('5. Registrere Transaksjoner'!$H$8:$H$1006,MATCH('Underlag HB'!A1785,'5. Registrere Transaksjoner'!$B$8:$B$1006,0))</f>
        <v>0</v>
      </c>
      <c r="J1785" s="72"/>
      <c r="K1785" s="72"/>
    </row>
    <row r="1786" spans="1:11" x14ac:dyDescent="0.25">
      <c r="A1786" s="116">
        <f>'5. Registrere Transaksjoner'!B793</f>
        <v>786</v>
      </c>
      <c r="B1786" s="72">
        <f>INDEX('5. Registrere Transaksjoner'!$K$8:$K$1006,MATCH('Underlag HB'!A1786,'5. Registrere Transaksjoner'!$B$8:$B$1006))</f>
        <v>0</v>
      </c>
      <c r="C1786" s="72">
        <f>INDEX('5. Registrere Transaksjoner'!$R$8:$R$1006,MATCH('Underlag HB'!A1786,'5. Registrere Transaksjoner'!$B$8:$B$1006))</f>
        <v>0</v>
      </c>
      <c r="D1786" s="307">
        <f>INDEX('5. Registrere Transaksjoner'!$D$8:$D$1006,MATCH('Underlag HB'!A1786,'5. Registrere Transaksjoner'!$B$8:$B$1006))</f>
        <v>0</v>
      </c>
      <c r="E1786" s="72" t="str">
        <f>IFERROR(INDEX(Kontoplan!$E$6:$E$1048576,MATCH(B1786,Kontoplan!$D$6:$D$125,0)),"")</f>
        <v/>
      </c>
      <c r="F1786" s="308">
        <f>INDEX('5. Registrere Transaksjoner'!$E$8:$E$1006,MATCH('Underlag HB'!A1786,'5. Registrere Transaksjoner'!$B$8:$B$1006,0))</f>
        <v>0</v>
      </c>
      <c r="G1786" s="72">
        <f>INDEX('5. Registrere Transaksjoner'!$F$8:$F$1006,MATCH('Underlag HB'!A1786,'5. Registrere Transaksjoner'!$B$8:$B$1006,0))</f>
        <v>0</v>
      </c>
      <c r="H1786" s="309" t="str">
        <f t="shared" si="27"/>
        <v/>
      </c>
      <c r="I1786" s="310">
        <f>INDEX('5. Registrere Transaksjoner'!$H$8:$H$1006,MATCH('Underlag HB'!A1786,'5. Registrere Transaksjoner'!$B$8:$B$1006,0))</f>
        <v>0</v>
      </c>
      <c r="J1786" s="72"/>
      <c r="K1786" s="72"/>
    </row>
    <row r="1787" spans="1:11" x14ac:dyDescent="0.25">
      <c r="A1787" s="116">
        <f>'5. Registrere Transaksjoner'!B794</f>
        <v>787</v>
      </c>
      <c r="B1787" s="72">
        <f>INDEX('5. Registrere Transaksjoner'!$K$8:$K$1006,MATCH('Underlag HB'!A1787,'5. Registrere Transaksjoner'!$B$8:$B$1006))</f>
        <v>0</v>
      </c>
      <c r="C1787" s="72">
        <f>INDEX('5. Registrere Transaksjoner'!$R$8:$R$1006,MATCH('Underlag HB'!A1787,'5. Registrere Transaksjoner'!$B$8:$B$1006))</f>
        <v>0</v>
      </c>
      <c r="D1787" s="307">
        <f>INDEX('5. Registrere Transaksjoner'!$D$8:$D$1006,MATCH('Underlag HB'!A1787,'5. Registrere Transaksjoner'!$B$8:$B$1006))</f>
        <v>0</v>
      </c>
      <c r="E1787" s="72" t="str">
        <f>IFERROR(INDEX(Kontoplan!$E$6:$E$1048576,MATCH(B1787,Kontoplan!$D$6:$D$125,0)),"")</f>
        <v/>
      </c>
      <c r="F1787" s="308">
        <f>INDEX('5. Registrere Transaksjoner'!$E$8:$E$1006,MATCH('Underlag HB'!A1787,'5. Registrere Transaksjoner'!$B$8:$B$1006,0))</f>
        <v>0</v>
      </c>
      <c r="G1787" s="72">
        <f>INDEX('5. Registrere Transaksjoner'!$F$8:$F$1006,MATCH('Underlag HB'!A1787,'5. Registrere Transaksjoner'!$B$8:$B$1006,0))</f>
        <v>0</v>
      </c>
      <c r="H1787" s="309" t="str">
        <f t="shared" si="27"/>
        <v/>
      </c>
      <c r="I1787" s="310">
        <f>INDEX('5. Registrere Transaksjoner'!$H$8:$H$1006,MATCH('Underlag HB'!A1787,'5. Registrere Transaksjoner'!$B$8:$B$1006,0))</f>
        <v>0</v>
      </c>
      <c r="J1787" s="72"/>
      <c r="K1787" s="72"/>
    </row>
    <row r="1788" spans="1:11" x14ac:dyDescent="0.25">
      <c r="A1788" s="116">
        <f>'5. Registrere Transaksjoner'!B795</f>
        <v>788</v>
      </c>
      <c r="B1788" s="72">
        <f>INDEX('5. Registrere Transaksjoner'!$K$8:$K$1006,MATCH('Underlag HB'!A1788,'5. Registrere Transaksjoner'!$B$8:$B$1006))</f>
        <v>0</v>
      </c>
      <c r="C1788" s="72">
        <f>INDEX('5. Registrere Transaksjoner'!$R$8:$R$1006,MATCH('Underlag HB'!A1788,'5. Registrere Transaksjoner'!$B$8:$B$1006))</f>
        <v>0</v>
      </c>
      <c r="D1788" s="307">
        <f>INDEX('5. Registrere Transaksjoner'!$D$8:$D$1006,MATCH('Underlag HB'!A1788,'5. Registrere Transaksjoner'!$B$8:$B$1006))</f>
        <v>0</v>
      </c>
      <c r="E1788" s="72" t="str">
        <f>IFERROR(INDEX(Kontoplan!$E$6:$E$1048576,MATCH(B1788,Kontoplan!$D$6:$D$125,0)),"")</f>
        <v/>
      </c>
      <c r="F1788" s="308">
        <f>INDEX('5. Registrere Transaksjoner'!$E$8:$E$1006,MATCH('Underlag HB'!A1788,'5. Registrere Transaksjoner'!$B$8:$B$1006,0))</f>
        <v>0</v>
      </c>
      <c r="G1788" s="72">
        <f>INDEX('5. Registrere Transaksjoner'!$F$8:$F$1006,MATCH('Underlag HB'!A1788,'5. Registrere Transaksjoner'!$B$8:$B$1006,0))</f>
        <v>0</v>
      </c>
      <c r="H1788" s="309" t="str">
        <f t="shared" si="27"/>
        <v/>
      </c>
      <c r="I1788" s="310">
        <f>INDEX('5. Registrere Transaksjoner'!$H$8:$H$1006,MATCH('Underlag HB'!A1788,'5. Registrere Transaksjoner'!$B$8:$B$1006,0))</f>
        <v>0</v>
      </c>
      <c r="J1788" s="72"/>
      <c r="K1788" s="72"/>
    </row>
    <row r="1789" spans="1:11" x14ac:dyDescent="0.25">
      <c r="A1789" s="116">
        <f>'5. Registrere Transaksjoner'!B796</f>
        <v>789</v>
      </c>
      <c r="B1789" s="72">
        <f>INDEX('5. Registrere Transaksjoner'!$K$8:$K$1006,MATCH('Underlag HB'!A1789,'5. Registrere Transaksjoner'!$B$8:$B$1006))</f>
        <v>0</v>
      </c>
      <c r="C1789" s="72">
        <f>INDEX('5. Registrere Transaksjoner'!$R$8:$R$1006,MATCH('Underlag HB'!A1789,'5. Registrere Transaksjoner'!$B$8:$B$1006))</f>
        <v>0</v>
      </c>
      <c r="D1789" s="307">
        <f>INDEX('5. Registrere Transaksjoner'!$D$8:$D$1006,MATCH('Underlag HB'!A1789,'5. Registrere Transaksjoner'!$B$8:$B$1006))</f>
        <v>0</v>
      </c>
      <c r="E1789" s="72" t="str">
        <f>IFERROR(INDEX(Kontoplan!$E$6:$E$1048576,MATCH(B1789,Kontoplan!$D$6:$D$125,0)),"")</f>
        <v/>
      </c>
      <c r="F1789" s="308">
        <f>INDEX('5. Registrere Transaksjoner'!$E$8:$E$1006,MATCH('Underlag HB'!A1789,'5. Registrere Transaksjoner'!$B$8:$B$1006,0))</f>
        <v>0</v>
      </c>
      <c r="G1789" s="72">
        <f>INDEX('5. Registrere Transaksjoner'!$F$8:$F$1006,MATCH('Underlag HB'!A1789,'5. Registrere Transaksjoner'!$B$8:$B$1006,0))</f>
        <v>0</v>
      </c>
      <c r="H1789" s="309" t="str">
        <f t="shared" si="27"/>
        <v/>
      </c>
      <c r="I1789" s="310">
        <f>INDEX('5. Registrere Transaksjoner'!$H$8:$H$1006,MATCH('Underlag HB'!A1789,'5. Registrere Transaksjoner'!$B$8:$B$1006,0))</f>
        <v>0</v>
      </c>
      <c r="J1789" s="72"/>
      <c r="K1789" s="72"/>
    </row>
    <row r="1790" spans="1:11" x14ac:dyDescent="0.25">
      <c r="A1790" s="116">
        <f>'5. Registrere Transaksjoner'!B797</f>
        <v>790</v>
      </c>
      <c r="B1790" s="72">
        <f>INDEX('5. Registrere Transaksjoner'!$K$8:$K$1006,MATCH('Underlag HB'!A1790,'5. Registrere Transaksjoner'!$B$8:$B$1006))</f>
        <v>0</v>
      </c>
      <c r="C1790" s="72">
        <f>INDEX('5. Registrere Transaksjoner'!$R$8:$R$1006,MATCH('Underlag HB'!A1790,'5. Registrere Transaksjoner'!$B$8:$B$1006))</f>
        <v>0</v>
      </c>
      <c r="D1790" s="307">
        <f>INDEX('5. Registrere Transaksjoner'!$D$8:$D$1006,MATCH('Underlag HB'!A1790,'5. Registrere Transaksjoner'!$B$8:$B$1006))</f>
        <v>0</v>
      </c>
      <c r="E1790" s="72" t="str">
        <f>IFERROR(INDEX(Kontoplan!$E$6:$E$1048576,MATCH(B1790,Kontoplan!$D$6:$D$125,0)),"")</f>
        <v/>
      </c>
      <c r="F1790" s="308">
        <f>INDEX('5. Registrere Transaksjoner'!$E$8:$E$1006,MATCH('Underlag HB'!A1790,'5. Registrere Transaksjoner'!$B$8:$B$1006,0))</f>
        <v>0</v>
      </c>
      <c r="G1790" s="72">
        <f>INDEX('5. Registrere Transaksjoner'!$F$8:$F$1006,MATCH('Underlag HB'!A1790,'5. Registrere Transaksjoner'!$B$8:$B$1006,0))</f>
        <v>0</v>
      </c>
      <c r="H1790" s="309" t="str">
        <f t="shared" si="27"/>
        <v/>
      </c>
      <c r="I1790" s="310">
        <f>INDEX('5. Registrere Transaksjoner'!$H$8:$H$1006,MATCH('Underlag HB'!A1790,'5. Registrere Transaksjoner'!$B$8:$B$1006,0))</f>
        <v>0</v>
      </c>
      <c r="J1790" s="72"/>
      <c r="K1790" s="72"/>
    </row>
    <row r="1791" spans="1:11" x14ac:dyDescent="0.25">
      <c r="A1791" s="116">
        <f>'5. Registrere Transaksjoner'!B798</f>
        <v>791</v>
      </c>
      <c r="B1791" s="72">
        <f>INDEX('5. Registrere Transaksjoner'!$K$8:$K$1006,MATCH('Underlag HB'!A1791,'5. Registrere Transaksjoner'!$B$8:$B$1006))</f>
        <v>0</v>
      </c>
      <c r="C1791" s="72">
        <f>INDEX('5. Registrere Transaksjoner'!$R$8:$R$1006,MATCH('Underlag HB'!A1791,'5. Registrere Transaksjoner'!$B$8:$B$1006))</f>
        <v>0</v>
      </c>
      <c r="D1791" s="307">
        <f>INDEX('5. Registrere Transaksjoner'!$D$8:$D$1006,MATCH('Underlag HB'!A1791,'5. Registrere Transaksjoner'!$B$8:$B$1006))</f>
        <v>0</v>
      </c>
      <c r="E1791" s="72" t="str">
        <f>IFERROR(INDEX(Kontoplan!$E$6:$E$1048576,MATCH(B1791,Kontoplan!$D$6:$D$125,0)),"")</f>
        <v/>
      </c>
      <c r="F1791" s="308">
        <f>INDEX('5. Registrere Transaksjoner'!$E$8:$E$1006,MATCH('Underlag HB'!A1791,'5. Registrere Transaksjoner'!$B$8:$B$1006,0))</f>
        <v>0</v>
      </c>
      <c r="G1791" s="72">
        <f>INDEX('5. Registrere Transaksjoner'!$F$8:$F$1006,MATCH('Underlag HB'!A1791,'5. Registrere Transaksjoner'!$B$8:$B$1006,0))</f>
        <v>0</v>
      </c>
      <c r="H1791" s="309" t="str">
        <f t="shared" si="27"/>
        <v/>
      </c>
      <c r="I1791" s="310">
        <f>INDEX('5. Registrere Transaksjoner'!$H$8:$H$1006,MATCH('Underlag HB'!A1791,'5. Registrere Transaksjoner'!$B$8:$B$1006,0))</f>
        <v>0</v>
      </c>
      <c r="J1791" s="72"/>
      <c r="K1791" s="72"/>
    </row>
    <row r="1792" spans="1:11" x14ac:dyDescent="0.25">
      <c r="A1792" s="116">
        <f>'5. Registrere Transaksjoner'!B799</f>
        <v>792</v>
      </c>
      <c r="B1792" s="72">
        <f>INDEX('5. Registrere Transaksjoner'!$K$8:$K$1006,MATCH('Underlag HB'!A1792,'5. Registrere Transaksjoner'!$B$8:$B$1006))</f>
        <v>0</v>
      </c>
      <c r="C1792" s="72">
        <f>INDEX('5. Registrere Transaksjoner'!$R$8:$R$1006,MATCH('Underlag HB'!A1792,'5. Registrere Transaksjoner'!$B$8:$B$1006))</f>
        <v>0</v>
      </c>
      <c r="D1792" s="307">
        <f>INDEX('5. Registrere Transaksjoner'!$D$8:$D$1006,MATCH('Underlag HB'!A1792,'5. Registrere Transaksjoner'!$B$8:$B$1006))</f>
        <v>0</v>
      </c>
      <c r="E1792" s="72" t="str">
        <f>IFERROR(INDEX(Kontoplan!$E$6:$E$1048576,MATCH(B1792,Kontoplan!$D$6:$D$125,0)),"")</f>
        <v/>
      </c>
      <c r="F1792" s="308">
        <f>INDEX('5. Registrere Transaksjoner'!$E$8:$E$1006,MATCH('Underlag HB'!A1792,'5. Registrere Transaksjoner'!$B$8:$B$1006,0))</f>
        <v>0</v>
      </c>
      <c r="G1792" s="72">
        <f>INDEX('5. Registrere Transaksjoner'!$F$8:$F$1006,MATCH('Underlag HB'!A1792,'5. Registrere Transaksjoner'!$B$8:$B$1006,0))</f>
        <v>0</v>
      </c>
      <c r="H1792" s="309" t="str">
        <f t="shared" si="27"/>
        <v/>
      </c>
      <c r="I1792" s="310">
        <f>INDEX('5. Registrere Transaksjoner'!$H$8:$H$1006,MATCH('Underlag HB'!A1792,'5. Registrere Transaksjoner'!$B$8:$B$1006,0))</f>
        <v>0</v>
      </c>
      <c r="J1792" s="72"/>
      <c r="K1792" s="72"/>
    </row>
    <row r="1793" spans="1:11" x14ac:dyDescent="0.25">
      <c r="A1793" s="116">
        <f>'5. Registrere Transaksjoner'!B800</f>
        <v>793</v>
      </c>
      <c r="B1793" s="72">
        <f>INDEX('5. Registrere Transaksjoner'!$K$8:$K$1006,MATCH('Underlag HB'!A1793,'5. Registrere Transaksjoner'!$B$8:$B$1006))</f>
        <v>0</v>
      </c>
      <c r="C1793" s="72">
        <f>INDEX('5. Registrere Transaksjoner'!$R$8:$R$1006,MATCH('Underlag HB'!A1793,'5. Registrere Transaksjoner'!$B$8:$B$1006))</f>
        <v>0</v>
      </c>
      <c r="D1793" s="307">
        <f>INDEX('5. Registrere Transaksjoner'!$D$8:$D$1006,MATCH('Underlag HB'!A1793,'5. Registrere Transaksjoner'!$B$8:$B$1006))</f>
        <v>0</v>
      </c>
      <c r="E1793" s="72" t="str">
        <f>IFERROR(INDEX(Kontoplan!$E$6:$E$1048576,MATCH(B1793,Kontoplan!$D$6:$D$125,0)),"")</f>
        <v/>
      </c>
      <c r="F1793" s="308">
        <f>INDEX('5. Registrere Transaksjoner'!$E$8:$E$1006,MATCH('Underlag HB'!A1793,'5. Registrere Transaksjoner'!$B$8:$B$1006,0))</f>
        <v>0</v>
      </c>
      <c r="G1793" s="72">
        <f>INDEX('5. Registrere Transaksjoner'!$F$8:$F$1006,MATCH('Underlag HB'!A1793,'5. Registrere Transaksjoner'!$B$8:$B$1006,0))</f>
        <v>0</v>
      </c>
      <c r="H1793" s="309" t="str">
        <f t="shared" si="27"/>
        <v/>
      </c>
      <c r="I1793" s="310">
        <f>INDEX('5. Registrere Transaksjoner'!$H$8:$H$1006,MATCH('Underlag HB'!A1793,'5. Registrere Transaksjoner'!$B$8:$B$1006,0))</f>
        <v>0</v>
      </c>
      <c r="J1793" s="72"/>
      <c r="K1793" s="72"/>
    </row>
    <row r="1794" spans="1:11" x14ac:dyDescent="0.25">
      <c r="A1794" s="116">
        <f>'5. Registrere Transaksjoner'!B801</f>
        <v>794</v>
      </c>
      <c r="B1794" s="72">
        <f>INDEX('5. Registrere Transaksjoner'!$K$8:$K$1006,MATCH('Underlag HB'!A1794,'5. Registrere Transaksjoner'!$B$8:$B$1006))</f>
        <v>0</v>
      </c>
      <c r="C1794" s="72">
        <f>INDEX('5. Registrere Transaksjoner'!$R$8:$R$1006,MATCH('Underlag HB'!A1794,'5. Registrere Transaksjoner'!$B$8:$B$1006))</f>
        <v>0</v>
      </c>
      <c r="D1794" s="307">
        <f>INDEX('5. Registrere Transaksjoner'!$D$8:$D$1006,MATCH('Underlag HB'!A1794,'5. Registrere Transaksjoner'!$B$8:$B$1006))</f>
        <v>0</v>
      </c>
      <c r="E1794" s="72" t="str">
        <f>IFERROR(INDEX(Kontoplan!$E$6:$E$1048576,MATCH(B1794,Kontoplan!$D$6:$D$125,0)),"")</f>
        <v/>
      </c>
      <c r="F1794" s="308">
        <f>INDEX('5. Registrere Transaksjoner'!$E$8:$E$1006,MATCH('Underlag HB'!A1794,'5. Registrere Transaksjoner'!$B$8:$B$1006,0))</f>
        <v>0</v>
      </c>
      <c r="G1794" s="72">
        <f>INDEX('5. Registrere Transaksjoner'!$F$8:$F$1006,MATCH('Underlag HB'!A1794,'5. Registrere Transaksjoner'!$B$8:$B$1006,0))</f>
        <v>0</v>
      </c>
      <c r="H1794" s="309" t="str">
        <f t="shared" si="27"/>
        <v/>
      </c>
      <c r="I1794" s="310">
        <f>INDEX('5. Registrere Transaksjoner'!$H$8:$H$1006,MATCH('Underlag HB'!A1794,'5. Registrere Transaksjoner'!$B$8:$B$1006,0))</f>
        <v>0</v>
      </c>
      <c r="J1794" s="72"/>
      <c r="K1794" s="72"/>
    </row>
    <row r="1795" spans="1:11" x14ac:dyDescent="0.25">
      <c r="A1795" s="116">
        <f>'5. Registrere Transaksjoner'!B802</f>
        <v>795</v>
      </c>
      <c r="B1795" s="72">
        <f>INDEX('5. Registrere Transaksjoner'!$K$8:$K$1006,MATCH('Underlag HB'!A1795,'5. Registrere Transaksjoner'!$B$8:$B$1006))</f>
        <v>0</v>
      </c>
      <c r="C1795" s="72">
        <f>INDEX('5. Registrere Transaksjoner'!$R$8:$R$1006,MATCH('Underlag HB'!A1795,'5. Registrere Transaksjoner'!$B$8:$B$1006))</f>
        <v>0</v>
      </c>
      <c r="D1795" s="307">
        <f>INDEX('5. Registrere Transaksjoner'!$D$8:$D$1006,MATCH('Underlag HB'!A1795,'5. Registrere Transaksjoner'!$B$8:$B$1006))</f>
        <v>0</v>
      </c>
      <c r="E1795" s="72" t="str">
        <f>IFERROR(INDEX(Kontoplan!$E$6:$E$1048576,MATCH(B1795,Kontoplan!$D$6:$D$125,0)),"")</f>
        <v/>
      </c>
      <c r="F1795" s="308">
        <f>INDEX('5. Registrere Transaksjoner'!$E$8:$E$1006,MATCH('Underlag HB'!A1795,'5. Registrere Transaksjoner'!$B$8:$B$1006,0))</f>
        <v>0</v>
      </c>
      <c r="G1795" s="72">
        <f>INDEX('5. Registrere Transaksjoner'!$F$8:$F$1006,MATCH('Underlag HB'!A1795,'5. Registrere Transaksjoner'!$B$8:$B$1006,0))</f>
        <v>0</v>
      </c>
      <c r="H1795" s="309" t="str">
        <f t="shared" ref="H1795:H1858" si="28">IF(I1795=0,"",I1795)</f>
        <v/>
      </c>
      <c r="I1795" s="310">
        <f>INDEX('5. Registrere Transaksjoner'!$H$8:$H$1006,MATCH('Underlag HB'!A1795,'5. Registrere Transaksjoner'!$B$8:$B$1006,0))</f>
        <v>0</v>
      </c>
      <c r="J1795" s="72"/>
      <c r="K1795" s="72"/>
    </row>
    <row r="1796" spans="1:11" x14ac:dyDescent="0.25">
      <c r="A1796" s="116">
        <f>'5. Registrere Transaksjoner'!B803</f>
        <v>796</v>
      </c>
      <c r="B1796" s="72">
        <f>INDEX('5. Registrere Transaksjoner'!$K$8:$K$1006,MATCH('Underlag HB'!A1796,'5. Registrere Transaksjoner'!$B$8:$B$1006))</f>
        <v>0</v>
      </c>
      <c r="C1796" s="72">
        <f>INDEX('5. Registrere Transaksjoner'!$R$8:$R$1006,MATCH('Underlag HB'!A1796,'5. Registrere Transaksjoner'!$B$8:$B$1006))</f>
        <v>0</v>
      </c>
      <c r="D1796" s="307">
        <f>INDEX('5. Registrere Transaksjoner'!$D$8:$D$1006,MATCH('Underlag HB'!A1796,'5. Registrere Transaksjoner'!$B$8:$B$1006))</f>
        <v>0</v>
      </c>
      <c r="E1796" s="72" t="str">
        <f>IFERROR(INDEX(Kontoplan!$E$6:$E$1048576,MATCH(B1796,Kontoplan!$D$6:$D$125,0)),"")</f>
        <v/>
      </c>
      <c r="F1796" s="308">
        <f>INDEX('5. Registrere Transaksjoner'!$E$8:$E$1006,MATCH('Underlag HB'!A1796,'5. Registrere Transaksjoner'!$B$8:$B$1006,0))</f>
        <v>0</v>
      </c>
      <c r="G1796" s="72">
        <f>INDEX('5. Registrere Transaksjoner'!$F$8:$F$1006,MATCH('Underlag HB'!A1796,'5. Registrere Transaksjoner'!$B$8:$B$1006,0))</f>
        <v>0</v>
      </c>
      <c r="H1796" s="309" t="str">
        <f t="shared" si="28"/>
        <v/>
      </c>
      <c r="I1796" s="310">
        <f>INDEX('5. Registrere Transaksjoner'!$H$8:$H$1006,MATCH('Underlag HB'!A1796,'5. Registrere Transaksjoner'!$B$8:$B$1006,0))</f>
        <v>0</v>
      </c>
      <c r="J1796" s="72"/>
      <c r="K1796" s="72"/>
    </row>
    <row r="1797" spans="1:11" x14ac:dyDescent="0.25">
      <c r="A1797" s="116">
        <f>'5. Registrere Transaksjoner'!B804</f>
        <v>797</v>
      </c>
      <c r="B1797" s="72">
        <f>INDEX('5. Registrere Transaksjoner'!$K$8:$K$1006,MATCH('Underlag HB'!A1797,'5. Registrere Transaksjoner'!$B$8:$B$1006))</f>
        <v>0</v>
      </c>
      <c r="C1797" s="72">
        <f>INDEX('5. Registrere Transaksjoner'!$R$8:$R$1006,MATCH('Underlag HB'!A1797,'5. Registrere Transaksjoner'!$B$8:$B$1006))</f>
        <v>0</v>
      </c>
      <c r="D1797" s="307">
        <f>INDEX('5. Registrere Transaksjoner'!$D$8:$D$1006,MATCH('Underlag HB'!A1797,'5. Registrere Transaksjoner'!$B$8:$B$1006))</f>
        <v>0</v>
      </c>
      <c r="E1797" s="72" t="str">
        <f>IFERROR(INDEX(Kontoplan!$E$6:$E$1048576,MATCH(B1797,Kontoplan!$D$6:$D$125,0)),"")</f>
        <v/>
      </c>
      <c r="F1797" s="308">
        <f>INDEX('5. Registrere Transaksjoner'!$E$8:$E$1006,MATCH('Underlag HB'!A1797,'5. Registrere Transaksjoner'!$B$8:$B$1006,0))</f>
        <v>0</v>
      </c>
      <c r="G1797" s="72">
        <f>INDEX('5. Registrere Transaksjoner'!$F$8:$F$1006,MATCH('Underlag HB'!A1797,'5. Registrere Transaksjoner'!$B$8:$B$1006,0))</f>
        <v>0</v>
      </c>
      <c r="H1797" s="309" t="str">
        <f t="shared" si="28"/>
        <v/>
      </c>
      <c r="I1797" s="310">
        <f>INDEX('5. Registrere Transaksjoner'!$H$8:$H$1006,MATCH('Underlag HB'!A1797,'5. Registrere Transaksjoner'!$B$8:$B$1006,0))</f>
        <v>0</v>
      </c>
      <c r="J1797" s="72"/>
      <c r="K1797" s="72"/>
    </row>
    <row r="1798" spans="1:11" x14ac:dyDescent="0.25">
      <c r="A1798" s="116">
        <f>'5. Registrere Transaksjoner'!B805</f>
        <v>798</v>
      </c>
      <c r="B1798" s="72">
        <f>INDEX('5. Registrere Transaksjoner'!$K$8:$K$1006,MATCH('Underlag HB'!A1798,'5. Registrere Transaksjoner'!$B$8:$B$1006))</f>
        <v>0</v>
      </c>
      <c r="C1798" s="72">
        <f>INDEX('5. Registrere Transaksjoner'!$R$8:$R$1006,MATCH('Underlag HB'!A1798,'5. Registrere Transaksjoner'!$B$8:$B$1006))</f>
        <v>0</v>
      </c>
      <c r="D1798" s="307">
        <f>INDEX('5. Registrere Transaksjoner'!$D$8:$D$1006,MATCH('Underlag HB'!A1798,'5. Registrere Transaksjoner'!$B$8:$B$1006))</f>
        <v>0</v>
      </c>
      <c r="E1798" s="72" t="str">
        <f>IFERROR(INDEX(Kontoplan!$E$6:$E$1048576,MATCH(B1798,Kontoplan!$D$6:$D$125,0)),"")</f>
        <v/>
      </c>
      <c r="F1798" s="308">
        <f>INDEX('5. Registrere Transaksjoner'!$E$8:$E$1006,MATCH('Underlag HB'!A1798,'5. Registrere Transaksjoner'!$B$8:$B$1006,0))</f>
        <v>0</v>
      </c>
      <c r="G1798" s="72">
        <f>INDEX('5. Registrere Transaksjoner'!$F$8:$F$1006,MATCH('Underlag HB'!A1798,'5. Registrere Transaksjoner'!$B$8:$B$1006,0))</f>
        <v>0</v>
      </c>
      <c r="H1798" s="309" t="str">
        <f t="shared" si="28"/>
        <v/>
      </c>
      <c r="I1798" s="310">
        <f>INDEX('5. Registrere Transaksjoner'!$H$8:$H$1006,MATCH('Underlag HB'!A1798,'5. Registrere Transaksjoner'!$B$8:$B$1006,0))</f>
        <v>0</v>
      </c>
      <c r="J1798" s="72"/>
      <c r="K1798" s="72"/>
    </row>
    <row r="1799" spans="1:11" x14ac:dyDescent="0.25">
      <c r="A1799" s="116">
        <f>'5. Registrere Transaksjoner'!B806</f>
        <v>799</v>
      </c>
      <c r="B1799" s="72">
        <f>INDEX('5. Registrere Transaksjoner'!$K$8:$K$1006,MATCH('Underlag HB'!A1799,'5. Registrere Transaksjoner'!$B$8:$B$1006))</f>
        <v>0</v>
      </c>
      <c r="C1799" s="72">
        <f>INDEX('5. Registrere Transaksjoner'!$R$8:$R$1006,MATCH('Underlag HB'!A1799,'5. Registrere Transaksjoner'!$B$8:$B$1006))</f>
        <v>0</v>
      </c>
      <c r="D1799" s="307">
        <f>INDEX('5. Registrere Transaksjoner'!$D$8:$D$1006,MATCH('Underlag HB'!A1799,'5. Registrere Transaksjoner'!$B$8:$B$1006))</f>
        <v>0</v>
      </c>
      <c r="E1799" s="72" t="str">
        <f>IFERROR(INDEX(Kontoplan!$E$6:$E$1048576,MATCH(B1799,Kontoplan!$D$6:$D$125,0)),"")</f>
        <v/>
      </c>
      <c r="F1799" s="308">
        <f>INDEX('5. Registrere Transaksjoner'!$E$8:$E$1006,MATCH('Underlag HB'!A1799,'5. Registrere Transaksjoner'!$B$8:$B$1006,0))</f>
        <v>0</v>
      </c>
      <c r="G1799" s="72">
        <f>INDEX('5. Registrere Transaksjoner'!$F$8:$F$1006,MATCH('Underlag HB'!A1799,'5. Registrere Transaksjoner'!$B$8:$B$1006,0))</f>
        <v>0</v>
      </c>
      <c r="H1799" s="309" t="str">
        <f t="shared" si="28"/>
        <v/>
      </c>
      <c r="I1799" s="310">
        <f>INDEX('5. Registrere Transaksjoner'!$H$8:$H$1006,MATCH('Underlag HB'!A1799,'5. Registrere Transaksjoner'!$B$8:$B$1006,0))</f>
        <v>0</v>
      </c>
      <c r="J1799" s="72"/>
      <c r="K1799" s="72"/>
    </row>
    <row r="1800" spans="1:11" x14ac:dyDescent="0.25">
      <c r="A1800" s="116">
        <f>'5. Registrere Transaksjoner'!B807</f>
        <v>800</v>
      </c>
      <c r="B1800" s="72">
        <f>INDEX('5. Registrere Transaksjoner'!$K$8:$K$1006,MATCH('Underlag HB'!A1800,'5. Registrere Transaksjoner'!$B$8:$B$1006))</f>
        <v>0</v>
      </c>
      <c r="C1800" s="72">
        <f>INDEX('5. Registrere Transaksjoner'!$R$8:$R$1006,MATCH('Underlag HB'!A1800,'5. Registrere Transaksjoner'!$B$8:$B$1006))</f>
        <v>0</v>
      </c>
      <c r="D1800" s="307">
        <f>INDEX('5. Registrere Transaksjoner'!$D$8:$D$1006,MATCH('Underlag HB'!A1800,'5. Registrere Transaksjoner'!$B$8:$B$1006))</f>
        <v>0</v>
      </c>
      <c r="E1800" s="72" t="str">
        <f>IFERROR(INDEX(Kontoplan!$E$6:$E$1048576,MATCH(B1800,Kontoplan!$D$6:$D$125,0)),"")</f>
        <v/>
      </c>
      <c r="F1800" s="308">
        <f>INDEX('5. Registrere Transaksjoner'!$E$8:$E$1006,MATCH('Underlag HB'!A1800,'5. Registrere Transaksjoner'!$B$8:$B$1006,0))</f>
        <v>0</v>
      </c>
      <c r="G1800" s="72">
        <f>INDEX('5. Registrere Transaksjoner'!$F$8:$F$1006,MATCH('Underlag HB'!A1800,'5. Registrere Transaksjoner'!$B$8:$B$1006,0))</f>
        <v>0</v>
      </c>
      <c r="H1800" s="309" t="str">
        <f t="shared" si="28"/>
        <v/>
      </c>
      <c r="I1800" s="310">
        <f>INDEX('5. Registrere Transaksjoner'!$H$8:$H$1006,MATCH('Underlag HB'!A1800,'5. Registrere Transaksjoner'!$B$8:$B$1006,0))</f>
        <v>0</v>
      </c>
      <c r="J1800" s="72"/>
      <c r="K1800" s="72"/>
    </row>
    <row r="1801" spans="1:11" x14ac:dyDescent="0.25">
      <c r="A1801" s="116">
        <f>'5. Registrere Transaksjoner'!B808</f>
        <v>801</v>
      </c>
      <c r="B1801" s="72">
        <f>INDEX('5. Registrere Transaksjoner'!$K$8:$K$1006,MATCH('Underlag HB'!A1801,'5. Registrere Transaksjoner'!$B$8:$B$1006))</f>
        <v>0</v>
      </c>
      <c r="C1801" s="72">
        <f>INDEX('5. Registrere Transaksjoner'!$R$8:$R$1006,MATCH('Underlag HB'!A1801,'5. Registrere Transaksjoner'!$B$8:$B$1006))</f>
        <v>0</v>
      </c>
      <c r="D1801" s="307">
        <f>INDEX('5. Registrere Transaksjoner'!$D$8:$D$1006,MATCH('Underlag HB'!A1801,'5. Registrere Transaksjoner'!$B$8:$B$1006))</f>
        <v>0</v>
      </c>
      <c r="E1801" s="72" t="str">
        <f>IFERROR(INDEX(Kontoplan!$E$6:$E$1048576,MATCH(B1801,Kontoplan!$D$6:$D$125,0)),"")</f>
        <v/>
      </c>
      <c r="F1801" s="308">
        <f>INDEX('5. Registrere Transaksjoner'!$E$8:$E$1006,MATCH('Underlag HB'!A1801,'5. Registrere Transaksjoner'!$B$8:$B$1006,0))</f>
        <v>0</v>
      </c>
      <c r="G1801" s="72">
        <f>INDEX('5. Registrere Transaksjoner'!$F$8:$F$1006,MATCH('Underlag HB'!A1801,'5. Registrere Transaksjoner'!$B$8:$B$1006,0))</f>
        <v>0</v>
      </c>
      <c r="H1801" s="309" t="str">
        <f t="shared" si="28"/>
        <v/>
      </c>
      <c r="I1801" s="310">
        <f>INDEX('5. Registrere Transaksjoner'!$H$8:$H$1006,MATCH('Underlag HB'!A1801,'5. Registrere Transaksjoner'!$B$8:$B$1006,0))</f>
        <v>0</v>
      </c>
      <c r="J1801" s="72"/>
      <c r="K1801" s="72"/>
    </row>
    <row r="1802" spans="1:11" x14ac:dyDescent="0.25">
      <c r="A1802" s="116">
        <f>'5. Registrere Transaksjoner'!B809</f>
        <v>802</v>
      </c>
      <c r="B1802" s="72">
        <f>INDEX('5. Registrere Transaksjoner'!$K$8:$K$1006,MATCH('Underlag HB'!A1802,'5. Registrere Transaksjoner'!$B$8:$B$1006))</f>
        <v>0</v>
      </c>
      <c r="C1802" s="72">
        <f>INDEX('5. Registrere Transaksjoner'!$R$8:$R$1006,MATCH('Underlag HB'!A1802,'5. Registrere Transaksjoner'!$B$8:$B$1006))</f>
        <v>0</v>
      </c>
      <c r="D1802" s="307">
        <f>INDEX('5. Registrere Transaksjoner'!$D$8:$D$1006,MATCH('Underlag HB'!A1802,'5. Registrere Transaksjoner'!$B$8:$B$1006))</f>
        <v>0</v>
      </c>
      <c r="E1802" s="72" t="str">
        <f>IFERROR(INDEX(Kontoplan!$E$6:$E$1048576,MATCH(B1802,Kontoplan!$D$6:$D$125,0)),"")</f>
        <v/>
      </c>
      <c r="F1802" s="308">
        <f>INDEX('5. Registrere Transaksjoner'!$E$8:$E$1006,MATCH('Underlag HB'!A1802,'5. Registrere Transaksjoner'!$B$8:$B$1006,0))</f>
        <v>0</v>
      </c>
      <c r="G1802" s="72">
        <f>INDEX('5. Registrere Transaksjoner'!$F$8:$F$1006,MATCH('Underlag HB'!A1802,'5. Registrere Transaksjoner'!$B$8:$B$1006,0))</f>
        <v>0</v>
      </c>
      <c r="H1802" s="309" t="str">
        <f t="shared" si="28"/>
        <v/>
      </c>
      <c r="I1802" s="310">
        <f>INDEX('5. Registrere Transaksjoner'!$H$8:$H$1006,MATCH('Underlag HB'!A1802,'5. Registrere Transaksjoner'!$B$8:$B$1006,0))</f>
        <v>0</v>
      </c>
      <c r="J1802" s="72"/>
      <c r="K1802" s="72"/>
    </row>
    <row r="1803" spans="1:11" x14ac:dyDescent="0.25">
      <c r="A1803" s="116">
        <f>'5. Registrere Transaksjoner'!B810</f>
        <v>803</v>
      </c>
      <c r="B1803" s="72">
        <f>INDEX('5. Registrere Transaksjoner'!$K$8:$K$1006,MATCH('Underlag HB'!A1803,'5. Registrere Transaksjoner'!$B$8:$B$1006))</f>
        <v>0</v>
      </c>
      <c r="C1803" s="72">
        <f>INDEX('5. Registrere Transaksjoner'!$R$8:$R$1006,MATCH('Underlag HB'!A1803,'5. Registrere Transaksjoner'!$B$8:$B$1006))</f>
        <v>0</v>
      </c>
      <c r="D1803" s="307">
        <f>INDEX('5. Registrere Transaksjoner'!$D$8:$D$1006,MATCH('Underlag HB'!A1803,'5. Registrere Transaksjoner'!$B$8:$B$1006))</f>
        <v>0</v>
      </c>
      <c r="E1803" s="72" t="str">
        <f>IFERROR(INDEX(Kontoplan!$E$6:$E$1048576,MATCH(B1803,Kontoplan!$D$6:$D$125,0)),"")</f>
        <v/>
      </c>
      <c r="F1803" s="308">
        <f>INDEX('5. Registrere Transaksjoner'!$E$8:$E$1006,MATCH('Underlag HB'!A1803,'5. Registrere Transaksjoner'!$B$8:$B$1006,0))</f>
        <v>0</v>
      </c>
      <c r="G1803" s="72">
        <f>INDEX('5. Registrere Transaksjoner'!$F$8:$F$1006,MATCH('Underlag HB'!A1803,'5. Registrere Transaksjoner'!$B$8:$B$1006,0))</f>
        <v>0</v>
      </c>
      <c r="H1803" s="309" t="str">
        <f t="shared" si="28"/>
        <v/>
      </c>
      <c r="I1803" s="310">
        <f>INDEX('5. Registrere Transaksjoner'!$H$8:$H$1006,MATCH('Underlag HB'!A1803,'5. Registrere Transaksjoner'!$B$8:$B$1006,0))</f>
        <v>0</v>
      </c>
      <c r="J1803" s="72"/>
      <c r="K1803" s="72"/>
    </row>
    <row r="1804" spans="1:11" x14ac:dyDescent="0.25">
      <c r="A1804" s="116">
        <f>'5. Registrere Transaksjoner'!B811</f>
        <v>804</v>
      </c>
      <c r="B1804" s="72">
        <f>INDEX('5. Registrere Transaksjoner'!$K$8:$K$1006,MATCH('Underlag HB'!A1804,'5. Registrere Transaksjoner'!$B$8:$B$1006))</f>
        <v>0</v>
      </c>
      <c r="C1804" s="72">
        <f>INDEX('5. Registrere Transaksjoner'!$R$8:$R$1006,MATCH('Underlag HB'!A1804,'5. Registrere Transaksjoner'!$B$8:$B$1006))</f>
        <v>0</v>
      </c>
      <c r="D1804" s="307">
        <f>INDEX('5. Registrere Transaksjoner'!$D$8:$D$1006,MATCH('Underlag HB'!A1804,'5. Registrere Transaksjoner'!$B$8:$B$1006))</f>
        <v>0</v>
      </c>
      <c r="E1804" s="72" t="str">
        <f>IFERROR(INDEX(Kontoplan!$E$6:$E$1048576,MATCH(B1804,Kontoplan!$D$6:$D$125,0)),"")</f>
        <v/>
      </c>
      <c r="F1804" s="308">
        <f>INDEX('5. Registrere Transaksjoner'!$E$8:$E$1006,MATCH('Underlag HB'!A1804,'5. Registrere Transaksjoner'!$B$8:$B$1006,0))</f>
        <v>0</v>
      </c>
      <c r="G1804" s="72">
        <f>INDEX('5. Registrere Transaksjoner'!$F$8:$F$1006,MATCH('Underlag HB'!A1804,'5. Registrere Transaksjoner'!$B$8:$B$1006,0))</f>
        <v>0</v>
      </c>
      <c r="H1804" s="309" t="str">
        <f t="shared" si="28"/>
        <v/>
      </c>
      <c r="I1804" s="310">
        <f>INDEX('5. Registrere Transaksjoner'!$H$8:$H$1006,MATCH('Underlag HB'!A1804,'5. Registrere Transaksjoner'!$B$8:$B$1006,0))</f>
        <v>0</v>
      </c>
      <c r="J1804" s="72"/>
      <c r="K1804" s="72"/>
    </row>
    <row r="1805" spans="1:11" x14ac:dyDescent="0.25">
      <c r="A1805" s="116">
        <f>'5. Registrere Transaksjoner'!B812</f>
        <v>805</v>
      </c>
      <c r="B1805" s="72">
        <f>INDEX('5. Registrere Transaksjoner'!$K$8:$K$1006,MATCH('Underlag HB'!A1805,'5. Registrere Transaksjoner'!$B$8:$B$1006))</f>
        <v>0</v>
      </c>
      <c r="C1805" s="72">
        <f>INDEX('5. Registrere Transaksjoner'!$R$8:$R$1006,MATCH('Underlag HB'!A1805,'5. Registrere Transaksjoner'!$B$8:$B$1006))</f>
        <v>0</v>
      </c>
      <c r="D1805" s="307">
        <f>INDEX('5. Registrere Transaksjoner'!$D$8:$D$1006,MATCH('Underlag HB'!A1805,'5. Registrere Transaksjoner'!$B$8:$B$1006))</f>
        <v>0</v>
      </c>
      <c r="E1805" s="72" t="str">
        <f>IFERROR(INDEX(Kontoplan!$E$6:$E$1048576,MATCH(B1805,Kontoplan!$D$6:$D$125,0)),"")</f>
        <v/>
      </c>
      <c r="F1805" s="308">
        <f>INDEX('5. Registrere Transaksjoner'!$E$8:$E$1006,MATCH('Underlag HB'!A1805,'5. Registrere Transaksjoner'!$B$8:$B$1006,0))</f>
        <v>0</v>
      </c>
      <c r="G1805" s="72">
        <f>INDEX('5. Registrere Transaksjoner'!$F$8:$F$1006,MATCH('Underlag HB'!A1805,'5. Registrere Transaksjoner'!$B$8:$B$1006,0))</f>
        <v>0</v>
      </c>
      <c r="H1805" s="309" t="str">
        <f t="shared" si="28"/>
        <v/>
      </c>
      <c r="I1805" s="310">
        <f>INDEX('5. Registrere Transaksjoner'!$H$8:$H$1006,MATCH('Underlag HB'!A1805,'5. Registrere Transaksjoner'!$B$8:$B$1006,0))</f>
        <v>0</v>
      </c>
      <c r="J1805" s="72"/>
      <c r="K1805" s="72"/>
    </row>
    <row r="1806" spans="1:11" x14ac:dyDescent="0.25">
      <c r="A1806" s="116">
        <f>'5. Registrere Transaksjoner'!B813</f>
        <v>806</v>
      </c>
      <c r="B1806" s="72">
        <f>INDEX('5. Registrere Transaksjoner'!$K$8:$K$1006,MATCH('Underlag HB'!A1806,'5. Registrere Transaksjoner'!$B$8:$B$1006))</f>
        <v>0</v>
      </c>
      <c r="C1806" s="72">
        <f>INDEX('5. Registrere Transaksjoner'!$R$8:$R$1006,MATCH('Underlag HB'!A1806,'5. Registrere Transaksjoner'!$B$8:$B$1006))</f>
        <v>0</v>
      </c>
      <c r="D1806" s="307">
        <f>INDEX('5. Registrere Transaksjoner'!$D$8:$D$1006,MATCH('Underlag HB'!A1806,'5. Registrere Transaksjoner'!$B$8:$B$1006))</f>
        <v>0</v>
      </c>
      <c r="E1806" s="72" t="str">
        <f>IFERROR(INDEX(Kontoplan!$E$6:$E$1048576,MATCH(B1806,Kontoplan!$D$6:$D$125,0)),"")</f>
        <v/>
      </c>
      <c r="F1806" s="308">
        <f>INDEX('5. Registrere Transaksjoner'!$E$8:$E$1006,MATCH('Underlag HB'!A1806,'5. Registrere Transaksjoner'!$B$8:$B$1006,0))</f>
        <v>0</v>
      </c>
      <c r="G1806" s="72">
        <f>INDEX('5. Registrere Transaksjoner'!$F$8:$F$1006,MATCH('Underlag HB'!A1806,'5. Registrere Transaksjoner'!$B$8:$B$1006,0))</f>
        <v>0</v>
      </c>
      <c r="H1806" s="309" t="str">
        <f t="shared" si="28"/>
        <v/>
      </c>
      <c r="I1806" s="310">
        <f>INDEX('5. Registrere Transaksjoner'!$H$8:$H$1006,MATCH('Underlag HB'!A1806,'5. Registrere Transaksjoner'!$B$8:$B$1006,0))</f>
        <v>0</v>
      </c>
      <c r="J1806" s="72"/>
      <c r="K1806" s="72"/>
    </row>
    <row r="1807" spans="1:11" x14ac:dyDescent="0.25">
      <c r="A1807" s="116">
        <f>'5. Registrere Transaksjoner'!B814</f>
        <v>807</v>
      </c>
      <c r="B1807" s="72">
        <f>INDEX('5. Registrere Transaksjoner'!$K$8:$K$1006,MATCH('Underlag HB'!A1807,'5. Registrere Transaksjoner'!$B$8:$B$1006))</f>
        <v>0</v>
      </c>
      <c r="C1807" s="72">
        <f>INDEX('5. Registrere Transaksjoner'!$R$8:$R$1006,MATCH('Underlag HB'!A1807,'5. Registrere Transaksjoner'!$B$8:$B$1006))</f>
        <v>0</v>
      </c>
      <c r="D1807" s="307">
        <f>INDEX('5. Registrere Transaksjoner'!$D$8:$D$1006,MATCH('Underlag HB'!A1807,'5. Registrere Transaksjoner'!$B$8:$B$1006))</f>
        <v>0</v>
      </c>
      <c r="E1807" s="72" t="str">
        <f>IFERROR(INDEX(Kontoplan!$E$6:$E$1048576,MATCH(B1807,Kontoplan!$D$6:$D$125,0)),"")</f>
        <v/>
      </c>
      <c r="F1807" s="308">
        <f>INDEX('5. Registrere Transaksjoner'!$E$8:$E$1006,MATCH('Underlag HB'!A1807,'5. Registrere Transaksjoner'!$B$8:$B$1006,0))</f>
        <v>0</v>
      </c>
      <c r="G1807" s="72">
        <f>INDEX('5. Registrere Transaksjoner'!$F$8:$F$1006,MATCH('Underlag HB'!A1807,'5. Registrere Transaksjoner'!$B$8:$B$1006,0))</f>
        <v>0</v>
      </c>
      <c r="H1807" s="309" t="str">
        <f t="shared" si="28"/>
        <v/>
      </c>
      <c r="I1807" s="310">
        <f>INDEX('5. Registrere Transaksjoner'!$H$8:$H$1006,MATCH('Underlag HB'!A1807,'5. Registrere Transaksjoner'!$B$8:$B$1006,0))</f>
        <v>0</v>
      </c>
      <c r="J1807" s="72"/>
      <c r="K1807" s="72"/>
    </row>
    <row r="1808" spans="1:11" x14ac:dyDescent="0.25">
      <c r="A1808" s="116">
        <f>'5. Registrere Transaksjoner'!B815</f>
        <v>808</v>
      </c>
      <c r="B1808" s="72">
        <f>INDEX('5. Registrere Transaksjoner'!$K$8:$K$1006,MATCH('Underlag HB'!A1808,'5. Registrere Transaksjoner'!$B$8:$B$1006))</f>
        <v>0</v>
      </c>
      <c r="C1808" s="72">
        <f>INDEX('5. Registrere Transaksjoner'!$R$8:$R$1006,MATCH('Underlag HB'!A1808,'5. Registrere Transaksjoner'!$B$8:$B$1006))</f>
        <v>0</v>
      </c>
      <c r="D1808" s="307">
        <f>INDEX('5. Registrere Transaksjoner'!$D$8:$D$1006,MATCH('Underlag HB'!A1808,'5. Registrere Transaksjoner'!$B$8:$B$1006))</f>
        <v>0</v>
      </c>
      <c r="E1808" s="72" t="str">
        <f>IFERROR(INDEX(Kontoplan!$E$6:$E$1048576,MATCH(B1808,Kontoplan!$D$6:$D$125,0)),"")</f>
        <v/>
      </c>
      <c r="F1808" s="308">
        <f>INDEX('5. Registrere Transaksjoner'!$E$8:$E$1006,MATCH('Underlag HB'!A1808,'5. Registrere Transaksjoner'!$B$8:$B$1006,0))</f>
        <v>0</v>
      </c>
      <c r="G1808" s="72">
        <f>INDEX('5. Registrere Transaksjoner'!$F$8:$F$1006,MATCH('Underlag HB'!A1808,'5. Registrere Transaksjoner'!$B$8:$B$1006,0))</f>
        <v>0</v>
      </c>
      <c r="H1808" s="309" t="str">
        <f t="shared" si="28"/>
        <v/>
      </c>
      <c r="I1808" s="310">
        <f>INDEX('5. Registrere Transaksjoner'!$H$8:$H$1006,MATCH('Underlag HB'!A1808,'5. Registrere Transaksjoner'!$B$8:$B$1006,0))</f>
        <v>0</v>
      </c>
      <c r="J1808" s="72"/>
      <c r="K1808" s="72"/>
    </row>
    <row r="1809" spans="1:11" x14ac:dyDescent="0.25">
      <c r="A1809" s="116">
        <f>'5. Registrere Transaksjoner'!B816</f>
        <v>809</v>
      </c>
      <c r="B1809" s="72">
        <f>INDEX('5. Registrere Transaksjoner'!$K$8:$K$1006,MATCH('Underlag HB'!A1809,'5. Registrere Transaksjoner'!$B$8:$B$1006))</f>
        <v>0</v>
      </c>
      <c r="C1809" s="72">
        <f>INDEX('5. Registrere Transaksjoner'!$R$8:$R$1006,MATCH('Underlag HB'!A1809,'5. Registrere Transaksjoner'!$B$8:$B$1006))</f>
        <v>0</v>
      </c>
      <c r="D1809" s="307">
        <f>INDEX('5. Registrere Transaksjoner'!$D$8:$D$1006,MATCH('Underlag HB'!A1809,'5. Registrere Transaksjoner'!$B$8:$B$1006))</f>
        <v>0</v>
      </c>
      <c r="E1809" s="72" t="str">
        <f>IFERROR(INDEX(Kontoplan!$E$6:$E$1048576,MATCH(B1809,Kontoplan!$D$6:$D$125,0)),"")</f>
        <v/>
      </c>
      <c r="F1809" s="308">
        <f>INDEX('5. Registrere Transaksjoner'!$E$8:$E$1006,MATCH('Underlag HB'!A1809,'5. Registrere Transaksjoner'!$B$8:$B$1006,0))</f>
        <v>0</v>
      </c>
      <c r="G1809" s="72">
        <f>INDEX('5. Registrere Transaksjoner'!$F$8:$F$1006,MATCH('Underlag HB'!A1809,'5. Registrere Transaksjoner'!$B$8:$B$1006,0))</f>
        <v>0</v>
      </c>
      <c r="H1809" s="309" t="str">
        <f t="shared" si="28"/>
        <v/>
      </c>
      <c r="I1809" s="310">
        <f>INDEX('5. Registrere Transaksjoner'!$H$8:$H$1006,MATCH('Underlag HB'!A1809,'5. Registrere Transaksjoner'!$B$8:$B$1006,0))</f>
        <v>0</v>
      </c>
      <c r="J1809" s="72"/>
      <c r="K1809" s="72"/>
    </row>
    <row r="1810" spans="1:11" x14ac:dyDescent="0.25">
      <c r="A1810" s="116">
        <f>'5. Registrere Transaksjoner'!B817</f>
        <v>810</v>
      </c>
      <c r="B1810" s="72">
        <f>INDEX('5. Registrere Transaksjoner'!$K$8:$K$1006,MATCH('Underlag HB'!A1810,'5. Registrere Transaksjoner'!$B$8:$B$1006))</f>
        <v>0</v>
      </c>
      <c r="C1810" s="72">
        <f>INDEX('5. Registrere Transaksjoner'!$R$8:$R$1006,MATCH('Underlag HB'!A1810,'5. Registrere Transaksjoner'!$B$8:$B$1006))</f>
        <v>0</v>
      </c>
      <c r="D1810" s="307">
        <f>INDEX('5. Registrere Transaksjoner'!$D$8:$D$1006,MATCH('Underlag HB'!A1810,'5. Registrere Transaksjoner'!$B$8:$B$1006))</f>
        <v>0</v>
      </c>
      <c r="E1810" s="72" t="str">
        <f>IFERROR(INDEX(Kontoplan!$E$6:$E$1048576,MATCH(B1810,Kontoplan!$D$6:$D$125,0)),"")</f>
        <v/>
      </c>
      <c r="F1810" s="308">
        <f>INDEX('5. Registrere Transaksjoner'!$E$8:$E$1006,MATCH('Underlag HB'!A1810,'5. Registrere Transaksjoner'!$B$8:$B$1006,0))</f>
        <v>0</v>
      </c>
      <c r="G1810" s="72">
        <f>INDEX('5. Registrere Transaksjoner'!$F$8:$F$1006,MATCH('Underlag HB'!A1810,'5. Registrere Transaksjoner'!$B$8:$B$1006,0))</f>
        <v>0</v>
      </c>
      <c r="H1810" s="309" t="str">
        <f t="shared" si="28"/>
        <v/>
      </c>
      <c r="I1810" s="310">
        <f>INDEX('5. Registrere Transaksjoner'!$H$8:$H$1006,MATCH('Underlag HB'!A1810,'5. Registrere Transaksjoner'!$B$8:$B$1006,0))</f>
        <v>0</v>
      </c>
      <c r="J1810" s="72"/>
      <c r="K1810" s="72"/>
    </row>
    <row r="1811" spans="1:11" x14ac:dyDescent="0.25">
      <c r="A1811" s="116">
        <f>'5. Registrere Transaksjoner'!B818</f>
        <v>811</v>
      </c>
      <c r="B1811" s="72">
        <f>INDEX('5. Registrere Transaksjoner'!$K$8:$K$1006,MATCH('Underlag HB'!A1811,'5. Registrere Transaksjoner'!$B$8:$B$1006))</f>
        <v>0</v>
      </c>
      <c r="C1811" s="72">
        <f>INDEX('5. Registrere Transaksjoner'!$R$8:$R$1006,MATCH('Underlag HB'!A1811,'5. Registrere Transaksjoner'!$B$8:$B$1006))</f>
        <v>0</v>
      </c>
      <c r="D1811" s="307">
        <f>INDEX('5. Registrere Transaksjoner'!$D$8:$D$1006,MATCH('Underlag HB'!A1811,'5. Registrere Transaksjoner'!$B$8:$B$1006))</f>
        <v>0</v>
      </c>
      <c r="E1811" s="72" t="str">
        <f>IFERROR(INDEX(Kontoplan!$E$6:$E$1048576,MATCH(B1811,Kontoplan!$D$6:$D$125,0)),"")</f>
        <v/>
      </c>
      <c r="F1811" s="308">
        <f>INDEX('5. Registrere Transaksjoner'!$E$8:$E$1006,MATCH('Underlag HB'!A1811,'5. Registrere Transaksjoner'!$B$8:$B$1006,0))</f>
        <v>0</v>
      </c>
      <c r="G1811" s="72">
        <f>INDEX('5. Registrere Transaksjoner'!$F$8:$F$1006,MATCH('Underlag HB'!A1811,'5. Registrere Transaksjoner'!$B$8:$B$1006,0))</f>
        <v>0</v>
      </c>
      <c r="H1811" s="309" t="str">
        <f t="shared" si="28"/>
        <v/>
      </c>
      <c r="I1811" s="310">
        <f>INDEX('5. Registrere Transaksjoner'!$H$8:$H$1006,MATCH('Underlag HB'!A1811,'5. Registrere Transaksjoner'!$B$8:$B$1006,0))</f>
        <v>0</v>
      </c>
      <c r="J1811" s="72"/>
      <c r="K1811" s="72"/>
    </row>
    <row r="1812" spans="1:11" x14ac:dyDescent="0.25">
      <c r="A1812" s="116">
        <f>'5. Registrere Transaksjoner'!B819</f>
        <v>812</v>
      </c>
      <c r="B1812" s="72">
        <f>INDEX('5. Registrere Transaksjoner'!$K$8:$K$1006,MATCH('Underlag HB'!A1812,'5. Registrere Transaksjoner'!$B$8:$B$1006))</f>
        <v>0</v>
      </c>
      <c r="C1812" s="72">
        <f>INDEX('5. Registrere Transaksjoner'!$R$8:$R$1006,MATCH('Underlag HB'!A1812,'5. Registrere Transaksjoner'!$B$8:$B$1006))</f>
        <v>0</v>
      </c>
      <c r="D1812" s="307">
        <f>INDEX('5. Registrere Transaksjoner'!$D$8:$D$1006,MATCH('Underlag HB'!A1812,'5. Registrere Transaksjoner'!$B$8:$B$1006))</f>
        <v>0</v>
      </c>
      <c r="E1812" s="72" t="str">
        <f>IFERROR(INDEX(Kontoplan!$E$6:$E$1048576,MATCH(B1812,Kontoplan!$D$6:$D$125,0)),"")</f>
        <v/>
      </c>
      <c r="F1812" s="308">
        <f>INDEX('5. Registrere Transaksjoner'!$E$8:$E$1006,MATCH('Underlag HB'!A1812,'5. Registrere Transaksjoner'!$B$8:$B$1006,0))</f>
        <v>0</v>
      </c>
      <c r="G1812" s="72">
        <f>INDEX('5. Registrere Transaksjoner'!$F$8:$F$1006,MATCH('Underlag HB'!A1812,'5. Registrere Transaksjoner'!$B$8:$B$1006,0))</f>
        <v>0</v>
      </c>
      <c r="H1812" s="309" t="str">
        <f t="shared" si="28"/>
        <v/>
      </c>
      <c r="I1812" s="310">
        <f>INDEX('5. Registrere Transaksjoner'!$H$8:$H$1006,MATCH('Underlag HB'!A1812,'5. Registrere Transaksjoner'!$B$8:$B$1006,0))</f>
        <v>0</v>
      </c>
      <c r="J1812" s="72"/>
      <c r="K1812" s="72"/>
    </row>
    <row r="1813" spans="1:11" x14ac:dyDescent="0.25">
      <c r="A1813" s="116">
        <f>'5. Registrere Transaksjoner'!B820</f>
        <v>813</v>
      </c>
      <c r="B1813" s="72">
        <f>INDEX('5. Registrere Transaksjoner'!$K$8:$K$1006,MATCH('Underlag HB'!A1813,'5. Registrere Transaksjoner'!$B$8:$B$1006))</f>
        <v>0</v>
      </c>
      <c r="C1813" s="72">
        <f>INDEX('5. Registrere Transaksjoner'!$R$8:$R$1006,MATCH('Underlag HB'!A1813,'5. Registrere Transaksjoner'!$B$8:$B$1006))</f>
        <v>0</v>
      </c>
      <c r="D1813" s="307">
        <f>INDEX('5. Registrere Transaksjoner'!$D$8:$D$1006,MATCH('Underlag HB'!A1813,'5. Registrere Transaksjoner'!$B$8:$B$1006))</f>
        <v>0</v>
      </c>
      <c r="E1813" s="72" t="str">
        <f>IFERROR(INDEX(Kontoplan!$E$6:$E$1048576,MATCH(B1813,Kontoplan!$D$6:$D$125,0)),"")</f>
        <v/>
      </c>
      <c r="F1813" s="308">
        <f>INDEX('5. Registrere Transaksjoner'!$E$8:$E$1006,MATCH('Underlag HB'!A1813,'5. Registrere Transaksjoner'!$B$8:$B$1006,0))</f>
        <v>0</v>
      </c>
      <c r="G1813" s="72">
        <f>INDEX('5. Registrere Transaksjoner'!$F$8:$F$1006,MATCH('Underlag HB'!A1813,'5. Registrere Transaksjoner'!$B$8:$B$1006,0))</f>
        <v>0</v>
      </c>
      <c r="H1813" s="309" t="str">
        <f t="shared" si="28"/>
        <v/>
      </c>
      <c r="I1813" s="310">
        <f>INDEX('5. Registrere Transaksjoner'!$H$8:$H$1006,MATCH('Underlag HB'!A1813,'5. Registrere Transaksjoner'!$B$8:$B$1006,0))</f>
        <v>0</v>
      </c>
      <c r="J1813" s="72"/>
      <c r="K1813" s="72"/>
    </row>
    <row r="1814" spans="1:11" x14ac:dyDescent="0.25">
      <c r="A1814" s="116">
        <f>'5. Registrere Transaksjoner'!B821</f>
        <v>814</v>
      </c>
      <c r="B1814" s="72">
        <f>INDEX('5. Registrere Transaksjoner'!$K$8:$K$1006,MATCH('Underlag HB'!A1814,'5. Registrere Transaksjoner'!$B$8:$B$1006))</f>
        <v>0</v>
      </c>
      <c r="C1814" s="72">
        <f>INDEX('5. Registrere Transaksjoner'!$R$8:$R$1006,MATCH('Underlag HB'!A1814,'5. Registrere Transaksjoner'!$B$8:$B$1006))</f>
        <v>0</v>
      </c>
      <c r="D1814" s="307">
        <f>INDEX('5. Registrere Transaksjoner'!$D$8:$D$1006,MATCH('Underlag HB'!A1814,'5. Registrere Transaksjoner'!$B$8:$B$1006))</f>
        <v>0</v>
      </c>
      <c r="E1814" s="72" t="str">
        <f>IFERROR(INDEX(Kontoplan!$E$6:$E$1048576,MATCH(B1814,Kontoplan!$D$6:$D$125,0)),"")</f>
        <v/>
      </c>
      <c r="F1814" s="308">
        <f>INDEX('5. Registrere Transaksjoner'!$E$8:$E$1006,MATCH('Underlag HB'!A1814,'5. Registrere Transaksjoner'!$B$8:$B$1006,0))</f>
        <v>0</v>
      </c>
      <c r="G1814" s="72">
        <f>INDEX('5. Registrere Transaksjoner'!$F$8:$F$1006,MATCH('Underlag HB'!A1814,'5. Registrere Transaksjoner'!$B$8:$B$1006,0))</f>
        <v>0</v>
      </c>
      <c r="H1814" s="309" t="str">
        <f t="shared" si="28"/>
        <v/>
      </c>
      <c r="I1814" s="310">
        <f>INDEX('5. Registrere Transaksjoner'!$H$8:$H$1006,MATCH('Underlag HB'!A1814,'5. Registrere Transaksjoner'!$B$8:$B$1006,0))</f>
        <v>0</v>
      </c>
      <c r="J1814" s="72"/>
      <c r="K1814" s="72"/>
    </row>
    <row r="1815" spans="1:11" x14ac:dyDescent="0.25">
      <c r="A1815" s="116">
        <f>'5. Registrere Transaksjoner'!B822</f>
        <v>815</v>
      </c>
      <c r="B1815" s="72">
        <f>INDEX('5. Registrere Transaksjoner'!$K$8:$K$1006,MATCH('Underlag HB'!A1815,'5. Registrere Transaksjoner'!$B$8:$B$1006))</f>
        <v>0</v>
      </c>
      <c r="C1815" s="72">
        <f>INDEX('5. Registrere Transaksjoner'!$R$8:$R$1006,MATCH('Underlag HB'!A1815,'5. Registrere Transaksjoner'!$B$8:$B$1006))</f>
        <v>0</v>
      </c>
      <c r="D1815" s="307">
        <f>INDEX('5. Registrere Transaksjoner'!$D$8:$D$1006,MATCH('Underlag HB'!A1815,'5. Registrere Transaksjoner'!$B$8:$B$1006))</f>
        <v>0</v>
      </c>
      <c r="E1815" s="72" t="str">
        <f>IFERROR(INDEX(Kontoplan!$E$6:$E$1048576,MATCH(B1815,Kontoplan!$D$6:$D$125,0)),"")</f>
        <v/>
      </c>
      <c r="F1815" s="308">
        <f>INDEX('5. Registrere Transaksjoner'!$E$8:$E$1006,MATCH('Underlag HB'!A1815,'5. Registrere Transaksjoner'!$B$8:$B$1006,0))</f>
        <v>0</v>
      </c>
      <c r="G1815" s="72">
        <f>INDEX('5. Registrere Transaksjoner'!$F$8:$F$1006,MATCH('Underlag HB'!A1815,'5. Registrere Transaksjoner'!$B$8:$B$1006,0))</f>
        <v>0</v>
      </c>
      <c r="H1815" s="309" t="str">
        <f t="shared" si="28"/>
        <v/>
      </c>
      <c r="I1815" s="310">
        <f>INDEX('5. Registrere Transaksjoner'!$H$8:$H$1006,MATCH('Underlag HB'!A1815,'5. Registrere Transaksjoner'!$B$8:$B$1006,0))</f>
        <v>0</v>
      </c>
      <c r="J1815" s="72"/>
      <c r="K1815" s="72"/>
    </row>
    <row r="1816" spans="1:11" x14ac:dyDescent="0.25">
      <c r="A1816" s="116">
        <f>'5. Registrere Transaksjoner'!B823</f>
        <v>816</v>
      </c>
      <c r="B1816" s="72">
        <f>INDEX('5. Registrere Transaksjoner'!$K$8:$K$1006,MATCH('Underlag HB'!A1816,'5. Registrere Transaksjoner'!$B$8:$B$1006))</f>
        <v>0</v>
      </c>
      <c r="C1816" s="72">
        <f>INDEX('5. Registrere Transaksjoner'!$R$8:$R$1006,MATCH('Underlag HB'!A1816,'5. Registrere Transaksjoner'!$B$8:$B$1006))</f>
        <v>0</v>
      </c>
      <c r="D1816" s="307">
        <f>INDEX('5. Registrere Transaksjoner'!$D$8:$D$1006,MATCH('Underlag HB'!A1816,'5. Registrere Transaksjoner'!$B$8:$B$1006))</f>
        <v>0</v>
      </c>
      <c r="E1816" s="72" t="str">
        <f>IFERROR(INDEX(Kontoplan!$E$6:$E$1048576,MATCH(B1816,Kontoplan!$D$6:$D$125,0)),"")</f>
        <v/>
      </c>
      <c r="F1816" s="308">
        <f>INDEX('5. Registrere Transaksjoner'!$E$8:$E$1006,MATCH('Underlag HB'!A1816,'5. Registrere Transaksjoner'!$B$8:$B$1006,0))</f>
        <v>0</v>
      </c>
      <c r="G1816" s="72">
        <f>INDEX('5. Registrere Transaksjoner'!$F$8:$F$1006,MATCH('Underlag HB'!A1816,'5. Registrere Transaksjoner'!$B$8:$B$1006,0))</f>
        <v>0</v>
      </c>
      <c r="H1816" s="309" t="str">
        <f t="shared" si="28"/>
        <v/>
      </c>
      <c r="I1816" s="310">
        <f>INDEX('5. Registrere Transaksjoner'!$H$8:$H$1006,MATCH('Underlag HB'!A1816,'5. Registrere Transaksjoner'!$B$8:$B$1006,0))</f>
        <v>0</v>
      </c>
      <c r="J1816" s="72"/>
      <c r="K1816" s="72"/>
    </row>
    <row r="1817" spans="1:11" x14ac:dyDescent="0.25">
      <c r="A1817" s="116">
        <f>'5. Registrere Transaksjoner'!B824</f>
        <v>817</v>
      </c>
      <c r="B1817" s="72">
        <f>INDEX('5. Registrere Transaksjoner'!$K$8:$K$1006,MATCH('Underlag HB'!A1817,'5. Registrere Transaksjoner'!$B$8:$B$1006))</f>
        <v>0</v>
      </c>
      <c r="C1817" s="72">
        <f>INDEX('5. Registrere Transaksjoner'!$R$8:$R$1006,MATCH('Underlag HB'!A1817,'5. Registrere Transaksjoner'!$B$8:$B$1006))</f>
        <v>0</v>
      </c>
      <c r="D1817" s="307">
        <f>INDEX('5. Registrere Transaksjoner'!$D$8:$D$1006,MATCH('Underlag HB'!A1817,'5. Registrere Transaksjoner'!$B$8:$B$1006))</f>
        <v>0</v>
      </c>
      <c r="E1817" s="72" t="str">
        <f>IFERROR(INDEX(Kontoplan!$E$6:$E$1048576,MATCH(B1817,Kontoplan!$D$6:$D$125,0)),"")</f>
        <v/>
      </c>
      <c r="F1817" s="308">
        <f>INDEX('5. Registrere Transaksjoner'!$E$8:$E$1006,MATCH('Underlag HB'!A1817,'5. Registrere Transaksjoner'!$B$8:$B$1006,0))</f>
        <v>0</v>
      </c>
      <c r="G1817" s="72">
        <f>INDEX('5. Registrere Transaksjoner'!$F$8:$F$1006,MATCH('Underlag HB'!A1817,'5. Registrere Transaksjoner'!$B$8:$B$1006,0))</f>
        <v>0</v>
      </c>
      <c r="H1817" s="309" t="str">
        <f t="shared" si="28"/>
        <v/>
      </c>
      <c r="I1817" s="310">
        <f>INDEX('5. Registrere Transaksjoner'!$H$8:$H$1006,MATCH('Underlag HB'!A1817,'5. Registrere Transaksjoner'!$B$8:$B$1006,0))</f>
        <v>0</v>
      </c>
      <c r="J1817" s="72"/>
      <c r="K1817" s="72"/>
    </row>
    <row r="1818" spans="1:11" x14ac:dyDescent="0.25">
      <c r="A1818" s="116">
        <f>'5. Registrere Transaksjoner'!B825</f>
        <v>818</v>
      </c>
      <c r="B1818" s="72">
        <f>INDEX('5. Registrere Transaksjoner'!$K$8:$K$1006,MATCH('Underlag HB'!A1818,'5. Registrere Transaksjoner'!$B$8:$B$1006))</f>
        <v>0</v>
      </c>
      <c r="C1818" s="72">
        <f>INDEX('5. Registrere Transaksjoner'!$R$8:$R$1006,MATCH('Underlag HB'!A1818,'5. Registrere Transaksjoner'!$B$8:$B$1006))</f>
        <v>0</v>
      </c>
      <c r="D1818" s="307">
        <f>INDEX('5. Registrere Transaksjoner'!$D$8:$D$1006,MATCH('Underlag HB'!A1818,'5. Registrere Transaksjoner'!$B$8:$B$1006))</f>
        <v>0</v>
      </c>
      <c r="E1818" s="72" t="str">
        <f>IFERROR(INDEX(Kontoplan!$E$6:$E$1048576,MATCH(B1818,Kontoplan!$D$6:$D$125,0)),"")</f>
        <v/>
      </c>
      <c r="F1818" s="308">
        <f>INDEX('5. Registrere Transaksjoner'!$E$8:$E$1006,MATCH('Underlag HB'!A1818,'5. Registrere Transaksjoner'!$B$8:$B$1006,0))</f>
        <v>0</v>
      </c>
      <c r="G1818" s="72">
        <f>INDEX('5. Registrere Transaksjoner'!$F$8:$F$1006,MATCH('Underlag HB'!A1818,'5. Registrere Transaksjoner'!$B$8:$B$1006,0))</f>
        <v>0</v>
      </c>
      <c r="H1818" s="309" t="str">
        <f t="shared" si="28"/>
        <v/>
      </c>
      <c r="I1818" s="310">
        <f>INDEX('5. Registrere Transaksjoner'!$H$8:$H$1006,MATCH('Underlag HB'!A1818,'5. Registrere Transaksjoner'!$B$8:$B$1006,0))</f>
        <v>0</v>
      </c>
      <c r="J1818" s="72"/>
      <c r="K1818" s="72"/>
    </row>
    <row r="1819" spans="1:11" x14ac:dyDescent="0.25">
      <c r="A1819" s="116">
        <f>'5. Registrere Transaksjoner'!B826</f>
        <v>819</v>
      </c>
      <c r="B1819" s="72">
        <f>INDEX('5. Registrere Transaksjoner'!$K$8:$K$1006,MATCH('Underlag HB'!A1819,'5. Registrere Transaksjoner'!$B$8:$B$1006))</f>
        <v>0</v>
      </c>
      <c r="C1819" s="72">
        <f>INDEX('5. Registrere Transaksjoner'!$R$8:$R$1006,MATCH('Underlag HB'!A1819,'5. Registrere Transaksjoner'!$B$8:$B$1006))</f>
        <v>0</v>
      </c>
      <c r="D1819" s="307">
        <f>INDEX('5. Registrere Transaksjoner'!$D$8:$D$1006,MATCH('Underlag HB'!A1819,'5. Registrere Transaksjoner'!$B$8:$B$1006))</f>
        <v>0</v>
      </c>
      <c r="E1819" s="72" t="str">
        <f>IFERROR(INDEX(Kontoplan!$E$6:$E$1048576,MATCH(B1819,Kontoplan!$D$6:$D$125,0)),"")</f>
        <v/>
      </c>
      <c r="F1819" s="308">
        <f>INDEX('5. Registrere Transaksjoner'!$E$8:$E$1006,MATCH('Underlag HB'!A1819,'5. Registrere Transaksjoner'!$B$8:$B$1006,0))</f>
        <v>0</v>
      </c>
      <c r="G1819" s="72">
        <f>INDEX('5. Registrere Transaksjoner'!$F$8:$F$1006,MATCH('Underlag HB'!A1819,'5. Registrere Transaksjoner'!$B$8:$B$1006,0))</f>
        <v>0</v>
      </c>
      <c r="H1819" s="309" t="str">
        <f t="shared" si="28"/>
        <v/>
      </c>
      <c r="I1819" s="310">
        <f>INDEX('5. Registrere Transaksjoner'!$H$8:$H$1006,MATCH('Underlag HB'!A1819,'5. Registrere Transaksjoner'!$B$8:$B$1006,0))</f>
        <v>0</v>
      </c>
      <c r="J1819" s="72"/>
      <c r="K1819" s="72"/>
    </row>
    <row r="1820" spans="1:11" x14ac:dyDescent="0.25">
      <c r="A1820" s="116">
        <f>'5. Registrere Transaksjoner'!B827</f>
        <v>820</v>
      </c>
      <c r="B1820" s="72">
        <f>INDEX('5. Registrere Transaksjoner'!$K$8:$K$1006,MATCH('Underlag HB'!A1820,'5. Registrere Transaksjoner'!$B$8:$B$1006))</f>
        <v>0</v>
      </c>
      <c r="C1820" s="72">
        <f>INDEX('5. Registrere Transaksjoner'!$R$8:$R$1006,MATCH('Underlag HB'!A1820,'5. Registrere Transaksjoner'!$B$8:$B$1006))</f>
        <v>0</v>
      </c>
      <c r="D1820" s="307">
        <f>INDEX('5. Registrere Transaksjoner'!$D$8:$D$1006,MATCH('Underlag HB'!A1820,'5. Registrere Transaksjoner'!$B$8:$B$1006))</f>
        <v>0</v>
      </c>
      <c r="E1820" s="72" t="str">
        <f>IFERROR(INDEX(Kontoplan!$E$6:$E$1048576,MATCH(B1820,Kontoplan!$D$6:$D$125,0)),"")</f>
        <v/>
      </c>
      <c r="F1820" s="308">
        <f>INDEX('5. Registrere Transaksjoner'!$E$8:$E$1006,MATCH('Underlag HB'!A1820,'5. Registrere Transaksjoner'!$B$8:$B$1006,0))</f>
        <v>0</v>
      </c>
      <c r="G1820" s="72">
        <f>INDEX('5. Registrere Transaksjoner'!$F$8:$F$1006,MATCH('Underlag HB'!A1820,'5. Registrere Transaksjoner'!$B$8:$B$1006,0))</f>
        <v>0</v>
      </c>
      <c r="H1820" s="309" t="str">
        <f t="shared" si="28"/>
        <v/>
      </c>
      <c r="I1820" s="310">
        <f>INDEX('5. Registrere Transaksjoner'!$H$8:$H$1006,MATCH('Underlag HB'!A1820,'5. Registrere Transaksjoner'!$B$8:$B$1006,0))</f>
        <v>0</v>
      </c>
      <c r="J1820" s="72"/>
      <c r="K1820" s="72"/>
    </row>
    <row r="1821" spans="1:11" x14ac:dyDescent="0.25">
      <c r="A1821" s="116">
        <f>'5. Registrere Transaksjoner'!B828</f>
        <v>821</v>
      </c>
      <c r="B1821" s="72">
        <f>INDEX('5. Registrere Transaksjoner'!$K$8:$K$1006,MATCH('Underlag HB'!A1821,'5. Registrere Transaksjoner'!$B$8:$B$1006))</f>
        <v>0</v>
      </c>
      <c r="C1821" s="72">
        <f>INDEX('5. Registrere Transaksjoner'!$R$8:$R$1006,MATCH('Underlag HB'!A1821,'5. Registrere Transaksjoner'!$B$8:$B$1006))</f>
        <v>0</v>
      </c>
      <c r="D1821" s="307">
        <f>INDEX('5. Registrere Transaksjoner'!$D$8:$D$1006,MATCH('Underlag HB'!A1821,'5. Registrere Transaksjoner'!$B$8:$B$1006))</f>
        <v>0</v>
      </c>
      <c r="E1821" s="72" t="str">
        <f>IFERROR(INDEX(Kontoplan!$E$6:$E$1048576,MATCH(B1821,Kontoplan!$D$6:$D$125,0)),"")</f>
        <v/>
      </c>
      <c r="F1821" s="308">
        <f>INDEX('5. Registrere Transaksjoner'!$E$8:$E$1006,MATCH('Underlag HB'!A1821,'5. Registrere Transaksjoner'!$B$8:$B$1006,0))</f>
        <v>0</v>
      </c>
      <c r="G1821" s="72">
        <f>INDEX('5. Registrere Transaksjoner'!$F$8:$F$1006,MATCH('Underlag HB'!A1821,'5. Registrere Transaksjoner'!$B$8:$B$1006,0))</f>
        <v>0</v>
      </c>
      <c r="H1821" s="309" t="str">
        <f t="shared" si="28"/>
        <v/>
      </c>
      <c r="I1821" s="310">
        <f>INDEX('5. Registrere Transaksjoner'!$H$8:$H$1006,MATCH('Underlag HB'!A1821,'5. Registrere Transaksjoner'!$B$8:$B$1006,0))</f>
        <v>0</v>
      </c>
      <c r="J1821" s="72"/>
      <c r="K1821" s="72"/>
    </row>
    <row r="1822" spans="1:11" x14ac:dyDescent="0.25">
      <c r="A1822" s="116">
        <f>'5. Registrere Transaksjoner'!B829</f>
        <v>822</v>
      </c>
      <c r="B1822" s="72">
        <f>INDEX('5. Registrere Transaksjoner'!$K$8:$K$1006,MATCH('Underlag HB'!A1822,'5. Registrere Transaksjoner'!$B$8:$B$1006))</f>
        <v>0</v>
      </c>
      <c r="C1822" s="72">
        <f>INDEX('5. Registrere Transaksjoner'!$R$8:$R$1006,MATCH('Underlag HB'!A1822,'5. Registrere Transaksjoner'!$B$8:$B$1006))</f>
        <v>0</v>
      </c>
      <c r="D1822" s="307">
        <f>INDEX('5. Registrere Transaksjoner'!$D$8:$D$1006,MATCH('Underlag HB'!A1822,'5. Registrere Transaksjoner'!$B$8:$B$1006))</f>
        <v>0</v>
      </c>
      <c r="E1822" s="72" t="str">
        <f>IFERROR(INDEX(Kontoplan!$E$6:$E$1048576,MATCH(B1822,Kontoplan!$D$6:$D$125,0)),"")</f>
        <v/>
      </c>
      <c r="F1822" s="308">
        <f>INDEX('5. Registrere Transaksjoner'!$E$8:$E$1006,MATCH('Underlag HB'!A1822,'5. Registrere Transaksjoner'!$B$8:$B$1006,0))</f>
        <v>0</v>
      </c>
      <c r="G1822" s="72">
        <f>INDEX('5. Registrere Transaksjoner'!$F$8:$F$1006,MATCH('Underlag HB'!A1822,'5. Registrere Transaksjoner'!$B$8:$B$1006,0))</f>
        <v>0</v>
      </c>
      <c r="H1822" s="309" t="str">
        <f t="shared" si="28"/>
        <v/>
      </c>
      <c r="I1822" s="310">
        <f>INDEX('5. Registrere Transaksjoner'!$H$8:$H$1006,MATCH('Underlag HB'!A1822,'5. Registrere Transaksjoner'!$B$8:$B$1006,0))</f>
        <v>0</v>
      </c>
      <c r="J1822" s="72"/>
      <c r="K1822" s="72"/>
    </row>
    <row r="1823" spans="1:11" x14ac:dyDescent="0.25">
      <c r="A1823" s="116">
        <f>'5. Registrere Transaksjoner'!B830</f>
        <v>823</v>
      </c>
      <c r="B1823" s="72">
        <f>INDEX('5. Registrere Transaksjoner'!$K$8:$K$1006,MATCH('Underlag HB'!A1823,'5. Registrere Transaksjoner'!$B$8:$B$1006))</f>
        <v>0</v>
      </c>
      <c r="C1823" s="72">
        <f>INDEX('5. Registrere Transaksjoner'!$R$8:$R$1006,MATCH('Underlag HB'!A1823,'5. Registrere Transaksjoner'!$B$8:$B$1006))</f>
        <v>0</v>
      </c>
      <c r="D1823" s="307">
        <f>INDEX('5. Registrere Transaksjoner'!$D$8:$D$1006,MATCH('Underlag HB'!A1823,'5. Registrere Transaksjoner'!$B$8:$B$1006))</f>
        <v>0</v>
      </c>
      <c r="E1823" s="72" t="str">
        <f>IFERROR(INDEX(Kontoplan!$E$6:$E$1048576,MATCH(B1823,Kontoplan!$D$6:$D$125,0)),"")</f>
        <v/>
      </c>
      <c r="F1823" s="308">
        <f>INDEX('5. Registrere Transaksjoner'!$E$8:$E$1006,MATCH('Underlag HB'!A1823,'5. Registrere Transaksjoner'!$B$8:$B$1006,0))</f>
        <v>0</v>
      </c>
      <c r="G1823" s="72">
        <f>INDEX('5. Registrere Transaksjoner'!$F$8:$F$1006,MATCH('Underlag HB'!A1823,'5. Registrere Transaksjoner'!$B$8:$B$1006,0))</f>
        <v>0</v>
      </c>
      <c r="H1823" s="309" t="str">
        <f t="shared" si="28"/>
        <v/>
      </c>
      <c r="I1823" s="310">
        <f>INDEX('5. Registrere Transaksjoner'!$H$8:$H$1006,MATCH('Underlag HB'!A1823,'5. Registrere Transaksjoner'!$B$8:$B$1006,0))</f>
        <v>0</v>
      </c>
      <c r="J1823" s="72"/>
      <c r="K1823" s="72"/>
    </row>
    <row r="1824" spans="1:11" x14ac:dyDescent="0.25">
      <c r="A1824" s="116">
        <f>'5. Registrere Transaksjoner'!B831</f>
        <v>824</v>
      </c>
      <c r="B1824" s="72">
        <f>INDEX('5. Registrere Transaksjoner'!$K$8:$K$1006,MATCH('Underlag HB'!A1824,'5. Registrere Transaksjoner'!$B$8:$B$1006))</f>
        <v>0</v>
      </c>
      <c r="C1824" s="72">
        <f>INDEX('5. Registrere Transaksjoner'!$R$8:$R$1006,MATCH('Underlag HB'!A1824,'5. Registrere Transaksjoner'!$B$8:$B$1006))</f>
        <v>0</v>
      </c>
      <c r="D1824" s="307">
        <f>INDEX('5. Registrere Transaksjoner'!$D$8:$D$1006,MATCH('Underlag HB'!A1824,'5. Registrere Transaksjoner'!$B$8:$B$1006))</f>
        <v>0</v>
      </c>
      <c r="E1824" s="72" t="str">
        <f>IFERROR(INDEX(Kontoplan!$E$6:$E$1048576,MATCH(B1824,Kontoplan!$D$6:$D$125,0)),"")</f>
        <v/>
      </c>
      <c r="F1824" s="308">
        <f>INDEX('5. Registrere Transaksjoner'!$E$8:$E$1006,MATCH('Underlag HB'!A1824,'5. Registrere Transaksjoner'!$B$8:$B$1006,0))</f>
        <v>0</v>
      </c>
      <c r="G1824" s="72">
        <f>INDEX('5. Registrere Transaksjoner'!$F$8:$F$1006,MATCH('Underlag HB'!A1824,'5. Registrere Transaksjoner'!$B$8:$B$1006,0))</f>
        <v>0</v>
      </c>
      <c r="H1824" s="309" t="str">
        <f t="shared" si="28"/>
        <v/>
      </c>
      <c r="I1824" s="310">
        <f>INDEX('5. Registrere Transaksjoner'!$H$8:$H$1006,MATCH('Underlag HB'!A1824,'5. Registrere Transaksjoner'!$B$8:$B$1006,0))</f>
        <v>0</v>
      </c>
      <c r="J1824" s="72"/>
      <c r="K1824" s="72"/>
    </row>
    <row r="1825" spans="1:11" x14ac:dyDescent="0.25">
      <c r="A1825" s="116">
        <f>'5. Registrere Transaksjoner'!B832</f>
        <v>825</v>
      </c>
      <c r="B1825" s="72">
        <f>INDEX('5. Registrere Transaksjoner'!$K$8:$K$1006,MATCH('Underlag HB'!A1825,'5. Registrere Transaksjoner'!$B$8:$B$1006))</f>
        <v>0</v>
      </c>
      <c r="C1825" s="72">
        <f>INDEX('5. Registrere Transaksjoner'!$R$8:$R$1006,MATCH('Underlag HB'!A1825,'5. Registrere Transaksjoner'!$B$8:$B$1006))</f>
        <v>0</v>
      </c>
      <c r="D1825" s="307">
        <f>INDEX('5. Registrere Transaksjoner'!$D$8:$D$1006,MATCH('Underlag HB'!A1825,'5. Registrere Transaksjoner'!$B$8:$B$1006))</f>
        <v>0</v>
      </c>
      <c r="E1825" s="72" t="str">
        <f>IFERROR(INDEX(Kontoplan!$E$6:$E$1048576,MATCH(B1825,Kontoplan!$D$6:$D$125,0)),"")</f>
        <v/>
      </c>
      <c r="F1825" s="308">
        <f>INDEX('5. Registrere Transaksjoner'!$E$8:$E$1006,MATCH('Underlag HB'!A1825,'5. Registrere Transaksjoner'!$B$8:$B$1006,0))</f>
        <v>0</v>
      </c>
      <c r="G1825" s="72">
        <f>INDEX('5. Registrere Transaksjoner'!$F$8:$F$1006,MATCH('Underlag HB'!A1825,'5. Registrere Transaksjoner'!$B$8:$B$1006,0))</f>
        <v>0</v>
      </c>
      <c r="H1825" s="309" t="str">
        <f t="shared" si="28"/>
        <v/>
      </c>
      <c r="I1825" s="310">
        <f>INDEX('5. Registrere Transaksjoner'!$H$8:$H$1006,MATCH('Underlag HB'!A1825,'5. Registrere Transaksjoner'!$B$8:$B$1006,0))</f>
        <v>0</v>
      </c>
      <c r="J1825" s="72"/>
      <c r="K1825" s="72"/>
    </row>
    <row r="1826" spans="1:11" x14ac:dyDescent="0.25">
      <c r="A1826" s="116">
        <f>'5. Registrere Transaksjoner'!B833</f>
        <v>826</v>
      </c>
      <c r="B1826" s="72">
        <f>INDEX('5. Registrere Transaksjoner'!$K$8:$K$1006,MATCH('Underlag HB'!A1826,'5. Registrere Transaksjoner'!$B$8:$B$1006))</f>
        <v>0</v>
      </c>
      <c r="C1826" s="72">
        <f>INDEX('5. Registrere Transaksjoner'!$R$8:$R$1006,MATCH('Underlag HB'!A1826,'5. Registrere Transaksjoner'!$B$8:$B$1006))</f>
        <v>0</v>
      </c>
      <c r="D1826" s="307">
        <f>INDEX('5. Registrere Transaksjoner'!$D$8:$D$1006,MATCH('Underlag HB'!A1826,'5. Registrere Transaksjoner'!$B$8:$B$1006))</f>
        <v>0</v>
      </c>
      <c r="E1826" s="72" t="str">
        <f>IFERROR(INDEX(Kontoplan!$E$6:$E$1048576,MATCH(B1826,Kontoplan!$D$6:$D$125,0)),"")</f>
        <v/>
      </c>
      <c r="F1826" s="308">
        <f>INDEX('5. Registrere Transaksjoner'!$E$8:$E$1006,MATCH('Underlag HB'!A1826,'5. Registrere Transaksjoner'!$B$8:$B$1006,0))</f>
        <v>0</v>
      </c>
      <c r="G1826" s="72">
        <f>INDEX('5. Registrere Transaksjoner'!$F$8:$F$1006,MATCH('Underlag HB'!A1826,'5. Registrere Transaksjoner'!$B$8:$B$1006,0))</f>
        <v>0</v>
      </c>
      <c r="H1826" s="309" t="str">
        <f t="shared" si="28"/>
        <v/>
      </c>
      <c r="I1826" s="310">
        <f>INDEX('5. Registrere Transaksjoner'!$H$8:$H$1006,MATCH('Underlag HB'!A1826,'5. Registrere Transaksjoner'!$B$8:$B$1006,0))</f>
        <v>0</v>
      </c>
      <c r="J1826" s="72"/>
      <c r="K1826" s="72"/>
    </row>
    <row r="1827" spans="1:11" x14ac:dyDescent="0.25">
      <c r="A1827" s="116">
        <f>'5. Registrere Transaksjoner'!B834</f>
        <v>827</v>
      </c>
      <c r="B1827" s="72">
        <f>INDEX('5. Registrere Transaksjoner'!$K$8:$K$1006,MATCH('Underlag HB'!A1827,'5. Registrere Transaksjoner'!$B$8:$B$1006))</f>
        <v>0</v>
      </c>
      <c r="C1827" s="72">
        <f>INDEX('5. Registrere Transaksjoner'!$R$8:$R$1006,MATCH('Underlag HB'!A1827,'5. Registrere Transaksjoner'!$B$8:$B$1006))</f>
        <v>0</v>
      </c>
      <c r="D1827" s="307">
        <f>INDEX('5. Registrere Transaksjoner'!$D$8:$D$1006,MATCH('Underlag HB'!A1827,'5. Registrere Transaksjoner'!$B$8:$B$1006))</f>
        <v>0</v>
      </c>
      <c r="E1827" s="72" t="str">
        <f>IFERROR(INDEX(Kontoplan!$E$6:$E$1048576,MATCH(B1827,Kontoplan!$D$6:$D$125,0)),"")</f>
        <v/>
      </c>
      <c r="F1827" s="308">
        <f>INDEX('5. Registrere Transaksjoner'!$E$8:$E$1006,MATCH('Underlag HB'!A1827,'5. Registrere Transaksjoner'!$B$8:$B$1006,0))</f>
        <v>0</v>
      </c>
      <c r="G1827" s="72">
        <f>INDEX('5. Registrere Transaksjoner'!$F$8:$F$1006,MATCH('Underlag HB'!A1827,'5. Registrere Transaksjoner'!$B$8:$B$1006,0))</f>
        <v>0</v>
      </c>
      <c r="H1827" s="309" t="str">
        <f t="shared" si="28"/>
        <v/>
      </c>
      <c r="I1827" s="310">
        <f>INDEX('5. Registrere Transaksjoner'!$H$8:$H$1006,MATCH('Underlag HB'!A1827,'5. Registrere Transaksjoner'!$B$8:$B$1006,0))</f>
        <v>0</v>
      </c>
      <c r="J1827" s="72"/>
      <c r="K1827" s="72"/>
    </row>
    <row r="1828" spans="1:11" x14ac:dyDescent="0.25">
      <c r="A1828" s="116">
        <f>'5. Registrere Transaksjoner'!B835</f>
        <v>828</v>
      </c>
      <c r="B1828" s="72">
        <f>INDEX('5. Registrere Transaksjoner'!$K$8:$K$1006,MATCH('Underlag HB'!A1828,'5. Registrere Transaksjoner'!$B$8:$B$1006))</f>
        <v>0</v>
      </c>
      <c r="C1828" s="72">
        <f>INDEX('5. Registrere Transaksjoner'!$R$8:$R$1006,MATCH('Underlag HB'!A1828,'5. Registrere Transaksjoner'!$B$8:$B$1006))</f>
        <v>0</v>
      </c>
      <c r="D1828" s="307">
        <f>INDEX('5. Registrere Transaksjoner'!$D$8:$D$1006,MATCH('Underlag HB'!A1828,'5. Registrere Transaksjoner'!$B$8:$B$1006))</f>
        <v>0</v>
      </c>
      <c r="E1828" s="72" t="str">
        <f>IFERROR(INDEX(Kontoplan!$E$6:$E$1048576,MATCH(B1828,Kontoplan!$D$6:$D$125,0)),"")</f>
        <v/>
      </c>
      <c r="F1828" s="308">
        <f>INDEX('5. Registrere Transaksjoner'!$E$8:$E$1006,MATCH('Underlag HB'!A1828,'5. Registrere Transaksjoner'!$B$8:$B$1006,0))</f>
        <v>0</v>
      </c>
      <c r="G1828" s="72">
        <f>INDEX('5. Registrere Transaksjoner'!$F$8:$F$1006,MATCH('Underlag HB'!A1828,'5. Registrere Transaksjoner'!$B$8:$B$1006,0))</f>
        <v>0</v>
      </c>
      <c r="H1828" s="309" t="str">
        <f t="shared" si="28"/>
        <v/>
      </c>
      <c r="I1828" s="310">
        <f>INDEX('5. Registrere Transaksjoner'!$H$8:$H$1006,MATCH('Underlag HB'!A1828,'5. Registrere Transaksjoner'!$B$8:$B$1006,0))</f>
        <v>0</v>
      </c>
      <c r="J1828" s="72"/>
      <c r="K1828" s="72"/>
    </row>
    <row r="1829" spans="1:11" x14ac:dyDescent="0.25">
      <c r="A1829" s="116">
        <f>'5. Registrere Transaksjoner'!B836</f>
        <v>829</v>
      </c>
      <c r="B1829" s="72">
        <f>INDEX('5. Registrere Transaksjoner'!$K$8:$K$1006,MATCH('Underlag HB'!A1829,'5. Registrere Transaksjoner'!$B$8:$B$1006))</f>
        <v>0</v>
      </c>
      <c r="C1829" s="72">
        <f>INDEX('5. Registrere Transaksjoner'!$R$8:$R$1006,MATCH('Underlag HB'!A1829,'5. Registrere Transaksjoner'!$B$8:$B$1006))</f>
        <v>0</v>
      </c>
      <c r="D1829" s="307">
        <f>INDEX('5. Registrere Transaksjoner'!$D$8:$D$1006,MATCH('Underlag HB'!A1829,'5. Registrere Transaksjoner'!$B$8:$B$1006))</f>
        <v>0</v>
      </c>
      <c r="E1829" s="72" t="str">
        <f>IFERROR(INDEX(Kontoplan!$E$6:$E$1048576,MATCH(B1829,Kontoplan!$D$6:$D$125,0)),"")</f>
        <v/>
      </c>
      <c r="F1829" s="308">
        <f>INDEX('5. Registrere Transaksjoner'!$E$8:$E$1006,MATCH('Underlag HB'!A1829,'5. Registrere Transaksjoner'!$B$8:$B$1006,0))</f>
        <v>0</v>
      </c>
      <c r="G1829" s="72">
        <f>INDEX('5. Registrere Transaksjoner'!$F$8:$F$1006,MATCH('Underlag HB'!A1829,'5. Registrere Transaksjoner'!$B$8:$B$1006,0))</f>
        <v>0</v>
      </c>
      <c r="H1829" s="309" t="str">
        <f t="shared" si="28"/>
        <v/>
      </c>
      <c r="I1829" s="310">
        <f>INDEX('5. Registrere Transaksjoner'!$H$8:$H$1006,MATCH('Underlag HB'!A1829,'5. Registrere Transaksjoner'!$B$8:$B$1006,0))</f>
        <v>0</v>
      </c>
      <c r="J1829" s="72"/>
      <c r="K1829" s="72"/>
    </row>
    <row r="1830" spans="1:11" x14ac:dyDescent="0.25">
      <c r="A1830" s="116">
        <f>'5. Registrere Transaksjoner'!B837</f>
        <v>830</v>
      </c>
      <c r="B1830" s="72">
        <f>INDEX('5. Registrere Transaksjoner'!$K$8:$K$1006,MATCH('Underlag HB'!A1830,'5. Registrere Transaksjoner'!$B$8:$B$1006))</f>
        <v>0</v>
      </c>
      <c r="C1830" s="72">
        <f>INDEX('5. Registrere Transaksjoner'!$R$8:$R$1006,MATCH('Underlag HB'!A1830,'5. Registrere Transaksjoner'!$B$8:$B$1006))</f>
        <v>0</v>
      </c>
      <c r="D1830" s="307">
        <f>INDEX('5. Registrere Transaksjoner'!$D$8:$D$1006,MATCH('Underlag HB'!A1830,'5. Registrere Transaksjoner'!$B$8:$B$1006))</f>
        <v>0</v>
      </c>
      <c r="E1830" s="72" t="str">
        <f>IFERROR(INDEX(Kontoplan!$E$6:$E$1048576,MATCH(B1830,Kontoplan!$D$6:$D$125,0)),"")</f>
        <v/>
      </c>
      <c r="F1830" s="308">
        <f>INDEX('5. Registrere Transaksjoner'!$E$8:$E$1006,MATCH('Underlag HB'!A1830,'5. Registrere Transaksjoner'!$B$8:$B$1006,0))</f>
        <v>0</v>
      </c>
      <c r="G1830" s="72">
        <f>INDEX('5. Registrere Transaksjoner'!$F$8:$F$1006,MATCH('Underlag HB'!A1830,'5. Registrere Transaksjoner'!$B$8:$B$1006,0))</f>
        <v>0</v>
      </c>
      <c r="H1830" s="309" t="str">
        <f t="shared" si="28"/>
        <v/>
      </c>
      <c r="I1830" s="310">
        <f>INDEX('5. Registrere Transaksjoner'!$H$8:$H$1006,MATCH('Underlag HB'!A1830,'5. Registrere Transaksjoner'!$B$8:$B$1006,0))</f>
        <v>0</v>
      </c>
      <c r="J1830" s="72"/>
      <c r="K1830" s="72"/>
    </row>
    <row r="1831" spans="1:11" x14ac:dyDescent="0.25">
      <c r="A1831" s="116">
        <f>'5. Registrere Transaksjoner'!B838</f>
        <v>831</v>
      </c>
      <c r="B1831" s="72">
        <f>INDEX('5. Registrere Transaksjoner'!$K$8:$K$1006,MATCH('Underlag HB'!A1831,'5. Registrere Transaksjoner'!$B$8:$B$1006))</f>
        <v>0</v>
      </c>
      <c r="C1831" s="72">
        <f>INDEX('5. Registrere Transaksjoner'!$R$8:$R$1006,MATCH('Underlag HB'!A1831,'5. Registrere Transaksjoner'!$B$8:$B$1006))</f>
        <v>0</v>
      </c>
      <c r="D1831" s="307">
        <f>INDEX('5. Registrere Transaksjoner'!$D$8:$D$1006,MATCH('Underlag HB'!A1831,'5. Registrere Transaksjoner'!$B$8:$B$1006))</f>
        <v>0</v>
      </c>
      <c r="E1831" s="72" t="str">
        <f>IFERROR(INDEX(Kontoplan!$E$6:$E$1048576,MATCH(B1831,Kontoplan!$D$6:$D$125,0)),"")</f>
        <v/>
      </c>
      <c r="F1831" s="308">
        <f>INDEX('5. Registrere Transaksjoner'!$E$8:$E$1006,MATCH('Underlag HB'!A1831,'5. Registrere Transaksjoner'!$B$8:$B$1006,0))</f>
        <v>0</v>
      </c>
      <c r="G1831" s="72">
        <f>INDEX('5. Registrere Transaksjoner'!$F$8:$F$1006,MATCH('Underlag HB'!A1831,'5. Registrere Transaksjoner'!$B$8:$B$1006,0))</f>
        <v>0</v>
      </c>
      <c r="H1831" s="309" t="str">
        <f t="shared" si="28"/>
        <v/>
      </c>
      <c r="I1831" s="310">
        <f>INDEX('5. Registrere Transaksjoner'!$H$8:$H$1006,MATCH('Underlag HB'!A1831,'5. Registrere Transaksjoner'!$B$8:$B$1006,0))</f>
        <v>0</v>
      </c>
      <c r="J1831" s="72"/>
      <c r="K1831" s="72"/>
    </row>
    <row r="1832" spans="1:11" x14ac:dyDescent="0.25">
      <c r="A1832" s="116">
        <f>'5. Registrere Transaksjoner'!B839</f>
        <v>832</v>
      </c>
      <c r="B1832" s="72">
        <f>INDEX('5. Registrere Transaksjoner'!$K$8:$K$1006,MATCH('Underlag HB'!A1832,'5. Registrere Transaksjoner'!$B$8:$B$1006))</f>
        <v>0</v>
      </c>
      <c r="C1832" s="72">
        <f>INDEX('5. Registrere Transaksjoner'!$R$8:$R$1006,MATCH('Underlag HB'!A1832,'5. Registrere Transaksjoner'!$B$8:$B$1006))</f>
        <v>0</v>
      </c>
      <c r="D1832" s="307">
        <f>INDEX('5. Registrere Transaksjoner'!$D$8:$D$1006,MATCH('Underlag HB'!A1832,'5. Registrere Transaksjoner'!$B$8:$B$1006))</f>
        <v>0</v>
      </c>
      <c r="E1832" s="72" t="str">
        <f>IFERROR(INDEX(Kontoplan!$E$6:$E$1048576,MATCH(B1832,Kontoplan!$D$6:$D$125,0)),"")</f>
        <v/>
      </c>
      <c r="F1832" s="308">
        <f>INDEX('5. Registrere Transaksjoner'!$E$8:$E$1006,MATCH('Underlag HB'!A1832,'5. Registrere Transaksjoner'!$B$8:$B$1006,0))</f>
        <v>0</v>
      </c>
      <c r="G1832" s="72">
        <f>INDEX('5. Registrere Transaksjoner'!$F$8:$F$1006,MATCH('Underlag HB'!A1832,'5. Registrere Transaksjoner'!$B$8:$B$1006,0))</f>
        <v>0</v>
      </c>
      <c r="H1832" s="309" t="str">
        <f t="shared" si="28"/>
        <v/>
      </c>
      <c r="I1832" s="310">
        <f>INDEX('5. Registrere Transaksjoner'!$H$8:$H$1006,MATCH('Underlag HB'!A1832,'5. Registrere Transaksjoner'!$B$8:$B$1006,0))</f>
        <v>0</v>
      </c>
      <c r="J1832" s="72"/>
      <c r="K1832" s="72"/>
    </row>
    <row r="1833" spans="1:11" x14ac:dyDescent="0.25">
      <c r="A1833" s="116">
        <f>'5. Registrere Transaksjoner'!B840</f>
        <v>833</v>
      </c>
      <c r="B1833" s="72">
        <f>INDEX('5. Registrere Transaksjoner'!$K$8:$K$1006,MATCH('Underlag HB'!A1833,'5. Registrere Transaksjoner'!$B$8:$B$1006))</f>
        <v>0</v>
      </c>
      <c r="C1833" s="72">
        <f>INDEX('5. Registrere Transaksjoner'!$R$8:$R$1006,MATCH('Underlag HB'!A1833,'5. Registrere Transaksjoner'!$B$8:$B$1006))</f>
        <v>0</v>
      </c>
      <c r="D1833" s="307">
        <f>INDEX('5. Registrere Transaksjoner'!$D$8:$D$1006,MATCH('Underlag HB'!A1833,'5. Registrere Transaksjoner'!$B$8:$B$1006))</f>
        <v>0</v>
      </c>
      <c r="E1833" s="72" t="str">
        <f>IFERROR(INDEX(Kontoplan!$E$6:$E$1048576,MATCH(B1833,Kontoplan!$D$6:$D$125,0)),"")</f>
        <v/>
      </c>
      <c r="F1833" s="308">
        <f>INDEX('5. Registrere Transaksjoner'!$E$8:$E$1006,MATCH('Underlag HB'!A1833,'5. Registrere Transaksjoner'!$B$8:$B$1006,0))</f>
        <v>0</v>
      </c>
      <c r="G1833" s="72">
        <f>INDEX('5. Registrere Transaksjoner'!$F$8:$F$1006,MATCH('Underlag HB'!A1833,'5. Registrere Transaksjoner'!$B$8:$B$1006,0))</f>
        <v>0</v>
      </c>
      <c r="H1833" s="309" t="str">
        <f t="shared" si="28"/>
        <v/>
      </c>
      <c r="I1833" s="310">
        <f>INDEX('5. Registrere Transaksjoner'!$H$8:$H$1006,MATCH('Underlag HB'!A1833,'5. Registrere Transaksjoner'!$B$8:$B$1006,0))</f>
        <v>0</v>
      </c>
      <c r="J1833" s="72"/>
      <c r="K1833" s="72"/>
    </row>
    <row r="1834" spans="1:11" x14ac:dyDescent="0.25">
      <c r="A1834" s="116">
        <f>'5. Registrere Transaksjoner'!B841</f>
        <v>834</v>
      </c>
      <c r="B1834" s="72">
        <f>INDEX('5. Registrere Transaksjoner'!$K$8:$K$1006,MATCH('Underlag HB'!A1834,'5. Registrere Transaksjoner'!$B$8:$B$1006))</f>
        <v>0</v>
      </c>
      <c r="C1834" s="72">
        <f>INDEX('5. Registrere Transaksjoner'!$R$8:$R$1006,MATCH('Underlag HB'!A1834,'5. Registrere Transaksjoner'!$B$8:$B$1006))</f>
        <v>0</v>
      </c>
      <c r="D1834" s="307">
        <f>INDEX('5. Registrere Transaksjoner'!$D$8:$D$1006,MATCH('Underlag HB'!A1834,'5. Registrere Transaksjoner'!$B$8:$B$1006))</f>
        <v>0</v>
      </c>
      <c r="E1834" s="72" t="str">
        <f>IFERROR(INDEX(Kontoplan!$E$6:$E$1048576,MATCH(B1834,Kontoplan!$D$6:$D$125,0)),"")</f>
        <v/>
      </c>
      <c r="F1834" s="308">
        <f>INDEX('5. Registrere Transaksjoner'!$E$8:$E$1006,MATCH('Underlag HB'!A1834,'5. Registrere Transaksjoner'!$B$8:$B$1006,0))</f>
        <v>0</v>
      </c>
      <c r="G1834" s="72">
        <f>INDEX('5. Registrere Transaksjoner'!$F$8:$F$1006,MATCH('Underlag HB'!A1834,'5. Registrere Transaksjoner'!$B$8:$B$1006,0))</f>
        <v>0</v>
      </c>
      <c r="H1834" s="309" t="str">
        <f t="shared" si="28"/>
        <v/>
      </c>
      <c r="I1834" s="310">
        <f>INDEX('5. Registrere Transaksjoner'!$H$8:$H$1006,MATCH('Underlag HB'!A1834,'5. Registrere Transaksjoner'!$B$8:$B$1006,0))</f>
        <v>0</v>
      </c>
      <c r="J1834" s="72"/>
      <c r="K1834" s="72"/>
    </row>
    <row r="1835" spans="1:11" x14ac:dyDescent="0.25">
      <c r="A1835" s="116">
        <f>'5. Registrere Transaksjoner'!B842</f>
        <v>835</v>
      </c>
      <c r="B1835" s="72">
        <f>INDEX('5. Registrere Transaksjoner'!$K$8:$K$1006,MATCH('Underlag HB'!A1835,'5. Registrere Transaksjoner'!$B$8:$B$1006))</f>
        <v>0</v>
      </c>
      <c r="C1835" s="72">
        <f>INDEX('5. Registrere Transaksjoner'!$R$8:$R$1006,MATCH('Underlag HB'!A1835,'5. Registrere Transaksjoner'!$B$8:$B$1006))</f>
        <v>0</v>
      </c>
      <c r="D1835" s="307">
        <f>INDEX('5. Registrere Transaksjoner'!$D$8:$D$1006,MATCH('Underlag HB'!A1835,'5. Registrere Transaksjoner'!$B$8:$B$1006))</f>
        <v>0</v>
      </c>
      <c r="E1835" s="72" t="str">
        <f>IFERROR(INDEX(Kontoplan!$E$6:$E$1048576,MATCH(B1835,Kontoplan!$D$6:$D$125,0)),"")</f>
        <v/>
      </c>
      <c r="F1835" s="308">
        <f>INDEX('5. Registrere Transaksjoner'!$E$8:$E$1006,MATCH('Underlag HB'!A1835,'5. Registrere Transaksjoner'!$B$8:$B$1006,0))</f>
        <v>0</v>
      </c>
      <c r="G1835" s="72">
        <f>INDEX('5. Registrere Transaksjoner'!$F$8:$F$1006,MATCH('Underlag HB'!A1835,'5. Registrere Transaksjoner'!$B$8:$B$1006,0))</f>
        <v>0</v>
      </c>
      <c r="H1835" s="309" t="str">
        <f t="shared" si="28"/>
        <v/>
      </c>
      <c r="I1835" s="310">
        <f>INDEX('5. Registrere Transaksjoner'!$H$8:$H$1006,MATCH('Underlag HB'!A1835,'5. Registrere Transaksjoner'!$B$8:$B$1006,0))</f>
        <v>0</v>
      </c>
      <c r="J1835" s="72"/>
      <c r="K1835" s="72"/>
    </row>
    <row r="1836" spans="1:11" x14ac:dyDescent="0.25">
      <c r="A1836" s="116">
        <f>'5. Registrere Transaksjoner'!B843</f>
        <v>836</v>
      </c>
      <c r="B1836" s="72">
        <f>INDEX('5. Registrere Transaksjoner'!$K$8:$K$1006,MATCH('Underlag HB'!A1836,'5. Registrere Transaksjoner'!$B$8:$B$1006))</f>
        <v>0</v>
      </c>
      <c r="C1836" s="72">
        <f>INDEX('5. Registrere Transaksjoner'!$R$8:$R$1006,MATCH('Underlag HB'!A1836,'5. Registrere Transaksjoner'!$B$8:$B$1006))</f>
        <v>0</v>
      </c>
      <c r="D1836" s="307">
        <f>INDEX('5. Registrere Transaksjoner'!$D$8:$D$1006,MATCH('Underlag HB'!A1836,'5. Registrere Transaksjoner'!$B$8:$B$1006))</f>
        <v>0</v>
      </c>
      <c r="E1836" s="72" t="str">
        <f>IFERROR(INDEX(Kontoplan!$E$6:$E$1048576,MATCH(B1836,Kontoplan!$D$6:$D$125,0)),"")</f>
        <v/>
      </c>
      <c r="F1836" s="308">
        <f>INDEX('5. Registrere Transaksjoner'!$E$8:$E$1006,MATCH('Underlag HB'!A1836,'5. Registrere Transaksjoner'!$B$8:$B$1006,0))</f>
        <v>0</v>
      </c>
      <c r="G1836" s="72">
        <f>INDEX('5. Registrere Transaksjoner'!$F$8:$F$1006,MATCH('Underlag HB'!A1836,'5. Registrere Transaksjoner'!$B$8:$B$1006,0))</f>
        <v>0</v>
      </c>
      <c r="H1836" s="309" t="str">
        <f t="shared" si="28"/>
        <v/>
      </c>
      <c r="I1836" s="310">
        <f>INDEX('5. Registrere Transaksjoner'!$H$8:$H$1006,MATCH('Underlag HB'!A1836,'5. Registrere Transaksjoner'!$B$8:$B$1006,0))</f>
        <v>0</v>
      </c>
      <c r="J1836" s="72"/>
      <c r="K1836" s="72"/>
    </row>
    <row r="1837" spans="1:11" x14ac:dyDescent="0.25">
      <c r="A1837" s="116">
        <f>'5. Registrere Transaksjoner'!B844</f>
        <v>837</v>
      </c>
      <c r="B1837" s="72">
        <f>INDEX('5. Registrere Transaksjoner'!$K$8:$K$1006,MATCH('Underlag HB'!A1837,'5. Registrere Transaksjoner'!$B$8:$B$1006))</f>
        <v>0</v>
      </c>
      <c r="C1837" s="72">
        <f>INDEX('5. Registrere Transaksjoner'!$R$8:$R$1006,MATCH('Underlag HB'!A1837,'5. Registrere Transaksjoner'!$B$8:$B$1006))</f>
        <v>0</v>
      </c>
      <c r="D1837" s="307">
        <f>INDEX('5. Registrere Transaksjoner'!$D$8:$D$1006,MATCH('Underlag HB'!A1837,'5. Registrere Transaksjoner'!$B$8:$B$1006))</f>
        <v>0</v>
      </c>
      <c r="E1837" s="72" t="str">
        <f>IFERROR(INDEX(Kontoplan!$E$6:$E$1048576,MATCH(B1837,Kontoplan!$D$6:$D$125,0)),"")</f>
        <v/>
      </c>
      <c r="F1837" s="308">
        <f>INDEX('5. Registrere Transaksjoner'!$E$8:$E$1006,MATCH('Underlag HB'!A1837,'5. Registrere Transaksjoner'!$B$8:$B$1006,0))</f>
        <v>0</v>
      </c>
      <c r="G1837" s="72">
        <f>INDEX('5. Registrere Transaksjoner'!$F$8:$F$1006,MATCH('Underlag HB'!A1837,'5. Registrere Transaksjoner'!$B$8:$B$1006,0))</f>
        <v>0</v>
      </c>
      <c r="H1837" s="309" t="str">
        <f t="shared" si="28"/>
        <v/>
      </c>
      <c r="I1837" s="310">
        <f>INDEX('5. Registrere Transaksjoner'!$H$8:$H$1006,MATCH('Underlag HB'!A1837,'5. Registrere Transaksjoner'!$B$8:$B$1006,0))</f>
        <v>0</v>
      </c>
      <c r="J1837" s="72"/>
      <c r="K1837" s="72"/>
    </row>
    <row r="1838" spans="1:11" x14ac:dyDescent="0.25">
      <c r="A1838" s="116">
        <f>'5. Registrere Transaksjoner'!B845</f>
        <v>838</v>
      </c>
      <c r="B1838" s="72">
        <f>INDEX('5. Registrere Transaksjoner'!$K$8:$K$1006,MATCH('Underlag HB'!A1838,'5. Registrere Transaksjoner'!$B$8:$B$1006))</f>
        <v>0</v>
      </c>
      <c r="C1838" s="72">
        <f>INDEX('5. Registrere Transaksjoner'!$R$8:$R$1006,MATCH('Underlag HB'!A1838,'5. Registrere Transaksjoner'!$B$8:$B$1006))</f>
        <v>0</v>
      </c>
      <c r="D1838" s="307">
        <f>INDEX('5. Registrere Transaksjoner'!$D$8:$D$1006,MATCH('Underlag HB'!A1838,'5. Registrere Transaksjoner'!$B$8:$B$1006))</f>
        <v>0</v>
      </c>
      <c r="E1838" s="72" t="str">
        <f>IFERROR(INDEX(Kontoplan!$E$6:$E$1048576,MATCH(B1838,Kontoplan!$D$6:$D$125,0)),"")</f>
        <v/>
      </c>
      <c r="F1838" s="308">
        <f>INDEX('5. Registrere Transaksjoner'!$E$8:$E$1006,MATCH('Underlag HB'!A1838,'5. Registrere Transaksjoner'!$B$8:$B$1006,0))</f>
        <v>0</v>
      </c>
      <c r="G1838" s="72">
        <f>INDEX('5. Registrere Transaksjoner'!$F$8:$F$1006,MATCH('Underlag HB'!A1838,'5. Registrere Transaksjoner'!$B$8:$B$1006,0))</f>
        <v>0</v>
      </c>
      <c r="H1838" s="309" t="str">
        <f t="shared" si="28"/>
        <v/>
      </c>
      <c r="I1838" s="310">
        <f>INDEX('5. Registrere Transaksjoner'!$H$8:$H$1006,MATCH('Underlag HB'!A1838,'5. Registrere Transaksjoner'!$B$8:$B$1006,0))</f>
        <v>0</v>
      </c>
      <c r="J1838" s="72"/>
      <c r="K1838" s="72"/>
    </row>
    <row r="1839" spans="1:11" x14ac:dyDescent="0.25">
      <c r="A1839" s="116">
        <f>'5. Registrere Transaksjoner'!B846</f>
        <v>839</v>
      </c>
      <c r="B1839" s="72">
        <f>INDEX('5. Registrere Transaksjoner'!$K$8:$K$1006,MATCH('Underlag HB'!A1839,'5. Registrere Transaksjoner'!$B$8:$B$1006))</f>
        <v>0</v>
      </c>
      <c r="C1839" s="72">
        <f>INDEX('5. Registrere Transaksjoner'!$R$8:$R$1006,MATCH('Underlag HB'!A1839,'5. Registrere Transaksjoner'!$B$8:$B$1006))</f>
        <v>0</v>
      </c>
      <c r="D1839" s="307">
        <f>INDEX('5. Registrere Transaksjoner'!$D$8:$D$1006,MATCH('Underlag HB'!A1839,'5. Registrere Transaksjoner'!$B$8:$B$1006))</f>
        <v>0</v>
      </c>
      <c r="E1839" s="72" t="str">
        <f>IFERROR(INDEX(Kontoplan!$E$6:$E$1048576,MATCH(B1839,Kontoplan!$D$6:$D$125,0)),"")</f>
        <v/>
      </c>
      <c r="F1839" s="308">
        <f>INDEX('5. Registrere Transaksjoner'!$E$8:$E$1006,MATCH('Underlag HB'!A1839,'5. Registrere Transaksjoner'!$B$8:$B$1006,0))</f>
        <v>0</v>
      </c>
      <c r="G1839" s="72">
        <f>INDEX('5. Registrere Transaksjoner'!$F$8:$F$1006,MATCH('Underlag HB'!A1839,'5. Registrere Transaksjoner'!$B$8:$B$1006,0))</f>
        <v>0</v>
      </c>
      <c r="H1839" s="309" t="str">
        <f t="shared" si="28"/>
        <v/>
      </c>
      <c r="I1839" s="310">
        <f>INDEX('5. Registrere Transaksjoner'!$H$8:$H$1006,MATCH('Underlag HB'!A1839,'5. Registrere Transaksjoner'!$B$8:$B$1006,0))</f>
        <v>0</v>
      </c>
      <c r="J1839" s="72"/>
      <c r="K1839" s="72"/>
    </row>
    <row r="1840" spans="1:11" x14ac:dyDescent="0.25">
      <c r="A1840" s="116">
        <f>'5. Registrere Transaksjoner'!B847</f>
        <v>840</v>
      </c>
      <c r="B1840" s="72">
        <f>INDEX('5. Registrere Transaksjoner'!$K$8:$K$1006,MATCH('Underlag HB'!A1840,'5. Registrere Transaksjoner'!$B$8:$B$1006))</f>
        <v>0</v>
      </c>
      <c r="C1840" s="72">
        <f>INDEX('5. Registrere Transaksjoner'!$R$8:$R$1006,MATCH('Underlag HB'!A1840,'5. Registrere Transaksjoner'!$B$8:$B$1006))</f>
        <v>0</v>
      </c>
      <c r="D1840" s="307">
        <f>INDEX('5. Registrere Transaksjoner'!$D$8:$D$1006,MATCH('Underlag HB'!A1840,'5. Registrere Transaksjoner'!$B$8:$B$1006))</f>
        <v>0</v>
      </c>
      <c r="E1840" s="72" t="str">
        <f>IFERROR(INDEX(Kontoplan!$E$6:$E$1048576,MATCH(B1840,Kontoplan!$D$6:$D$125,0)),"")</f>
        <v/>
      </c>
      <c r="F1840" s="308">
        <f>INDEX('5. Registrere Transaksjoner'!$E$8:$E$1006,MATCH('Underlag HB'!A1840,'5. Registrere Transaksjoner'!$B$8:$B$1006,0))</f>
        <v>0</v>
      </c>
      <c r="G1840" s="72">
        <f>INDEX('5. Registrere Transaksjoner'!$F$8:$F$1006,MATCH('Underlag HB'!A1840,'5. Registrere Transaksjoner'!$B$8:$B$1006,0))</f>
        <v>0</v>
      </c>
      <c r="H1840" s="309" t="str">
        <f t="shared" si="28"/>
        <v/>
      </c>
      <c r="I1840" s="310">
        <f>INDEX('5. Registrere Transaksjoner'!$H$8:$H$1006,MATCH('Underlag HB'!A1840,'5. Registrere Transaksjoner'!$B$8:$B$1006,0))</f>
        <v>0</v>
      </c>
      <c r="J1840" s="72"/>
      <c r="K1840" s="72"/>
    </row>
    <row r="1841" spans="1:11" x14ac:dyDescent="0.25">
      <c r="A1841" s="116">
        <f>'5. Registrere Transaksjoner'!B848</f>
        <v>841</v>
      </c>
      <c r="B1841" s="72">
        <f>INDEX('5. Registrere Transaksjoner'!$K$8:$K$1006,MATCH('Underlag HB'!A1841,'5. Registrere Transaksjoner'!$B$8:$B$1006))</f>
        <v>0</v>
      </c>
      <c r="C1841" s="72">
        <f>INDEX('5. Registrere Transaksjoner'!$R$8:$R$1006,MATCH('Underlag HB'!A1841,'5. Registrere Transaksjoner'!$B$8:$B$1006))</f>
        <v>0</v>
      </c>
      <c r="D1841" s="307">
        <f>INDEX('5. Registrere Transaksjoner'!$D$8:$D$1006,MATCH('Underlag HB'!A1841,'5. Registrere Transaksjoner'!$B$8:$B$1006))</f>
        <v>0</v>
      </c>
      <c r="E1841" s="72" t="str">
        <f>IFERROR(INDEX(Kontoplan!$E$6:$E$1048576,MATCH(B1841,Kontoplan!$D$6:$D$125,0)),"")</f>
        <v/>
      </c>
      <c r="F1841" s="308">
        <f>INDEX('5. Registrere Transaksjoner'!$E$8:$E$1006,MATCH('Underlag HB'!A1841,'5. Registrere Transaksjoner'!$B$8:$B$1006,0))</f>
        <v>0</v>
      </c>
      <c r="G1841" s="72">
        <f>INDEX('5. Registrere Transaksjoner'!$F$8:$F$1006,MATCH('Underlag HB'!A1841,'5. Registrere Transaksjoner'!$B$8:$B$1006,0))</f>
        <v>0</v>
      </c>
      <c r="H1841" s="309" t="str">
        <f t="shared" si="28"/>
        <v/>
      </c>
      <c r="I1841" s="310">
        <f>INDEX('5. Registrere Transaksjoner'!$H$8:$H$1006,MATCH('Underlag HB'!A1841,'5. Registrere Transaksjoner'!$B$8:$B$1006,0))</f>
        <v>0</v>
      </c>
      <c r="J1841" s="72"/>
      <c r="K1841" s="72"/>
    </row>
    <row r="1842" spans="1:11" x14ac:dyDescent="0.25">
      <c r="A1842" s="116">
        <f>'5. Registrere Transaksjoner'!B849</f>
        <v>842</v>
      </c>
      <c r="B1842" s="72">
        <f>INDEX('5. Registrere Transaksjoner'!$K$8:$K$1006,MATCH('Underlag HB'!A1842,'5. Registrere Transaksjoner'!$B$8:$B$1006))</f>
        <v>0</v>
      </c>
      <c r="C1842" s="72">
        <f>INDEX('5. Registrere Transaksjoner'!$R$8:$R$1006,MATCH('Underlag HB'!A1842,'5. Registrere Transaksjoner'!$B$8:$B$1006))</f>
        <v>0</v>
      </c>
      <c r="D1842" s="307">
        <f>INDEX('5. Registrere Transaksjoner'!$D$8:$D$1006,MATCH('Underlag HB'!A1842,'5. Registrere Transaksjoner'!$B$8:$B$1006))</f>
        <v>0</v>
      </c>
      <c r="E1842" s="72" t="str">
        <f>IFERROR(INDEX(Kontoplan!$E$6:$E$1048576,MATCH(B1842,Kontoplan!$D$6:$D$125,0)),"")</f>
        <v/>
      </c>
      <c r="F1842" s="308">
        <f>INDEX('5. Registrere Transaksjoner'!$E$8:$E$1006,MATCH('Underlag HB'!A1842,'5. Registrere Transaksjoner'!$B$8:$B$1006,0))</f>
        <v>0</v>
      </c>
      <c r="G1842" s="72">
        <f>INDEX('5. Registrere Transaksjoner'!$F$8:$F$1006,MATCH('Underlag HB'!A1842,'5. Registrere Transaksjoner'!$B$8:$B$1006,0))</f>
        <v>0</v>
      </c>
      <c r="H1842" s="309" t="str">
        <f t="shared" si="28"/>
        <v/>
      </c>
      <c r="I1842" s="310">
        <f>INDEX('5. Registrere Transaksjoner'!$H$8:$H$1006,MATCH('Underlag HB'!A1842,'5. Registrere Transaksjoner'!$B$8:$B$1006,0))</f>
        <v>0</v>
      </c>
      <c r="J1842" s="72"/>
      <c r="K1842" s="72"/>
    </row>
    <row r="1843" spans="1:11" x14ac:dyDescent="0.25">
      <c r="A1843" s="116">
        <f>'5. Registrere Transaksjoner'!B850</f>
        <v>843</v>
      </c>
      <c r="B1843" s="72">
        <f>INDEX('5. Registrere Transaksjoner'!$K$8:$K$1006,MATCH('Underlag HB'!A1843,'5. Registrere Transaksjoner'!$B$8:$B$1006))</f>
        <v>0</v>
      </c>
      <c r="C1843" s="72">
        <f>INDEX('5. Registrere Transaksjoner'!$R$8:$R$1006,MATCH('Underlag HB'!A1843,'5. Registrere Transaksjoner'!$B$8:$B$1006))</f>
        <v>0</v>
      </c>
      <c r="D1843" s="307">
        <f>INDEX('5. Registrere Transaksjoner'!$D$8:$D$1006,MATCH('Underlag HB'!A1843,'5. Registrere Transaksjoner'!$B$8:$B$1006))</f>
        <v>0</v>
      </c>
      <c r="E1843" s="72" t="str">
        <f>IFERROR(INDEX(Kontoplan!$E$6:$E$1048576,MATCH(B1843,Kontoplan!$D$6:$D$125,0)),"")</f>
        <v/>
      </c>
      <c r="F1843" s="308">
        <f>INDEX('5. Registrere Transaksjoner'!$E$8:$E$1006,MATCH('Underlag HB'!A1843,'5. Registrere Transaksjoner'!$B$8:$B$1006,0))</f>
        <v>0</v>
      </c>
      <c r="G1843" s="72">
        <f>INDEX('5. Registrere Transaksjoner'!$F$8:$F$1006,MATCH('Underlag HB'!A1843,'5. Registrere Transaksjoner'!$B$8:$B$1006,0))</f>
        <v>0</v>
      </c>
      <c r="H1843" s="309" t="str">
        <f t="shared" si="28"/>
        <v/>
      </c>
      <c r="I1843" s="310">
        <f>INDEX('5. Registrere Transaksjoner'!$H$8:$H$1006,MATCH('Underlag HB'!A1843,'5. Registrere Transaksjoner'!$B$8:$B$1006,0))</f>
        <v>0</v>
      </c>
      <c r="J1843" s="72"/>
      <c r="K1843" s="72"/>
    </row>
    <row r="1844" spans="1:11" x14ac:dyDescent="0.25">
      <c r="A1844" s="116">
        <f>'5. Registrere Transaksjoner'!B851</f>
        <v>844</v>
      </c>
      <c r="B1844" s="72">
        <f>INDEX('5. Registrere Transaksjoner'!$K$8:$K$1006,MATCH('Underlag HB'!A1844,'5. Registrere Transaksjoner'!$B$8:$B$1006))</f>
        <v>0</v>
      </c>
      <c r="C1844" s="72">
        <f>INDEX('5. Registrere Transaksjoner'!$R$8:$R$1006,MATCH('Underlag HB'!A1844,'5. Registrere Transaksjoner'!$B$8:$B$1006))</f>
        <v>0</v>
      </c>
      <c r="D1844" s="307">
        <f>INDEX('5. Registrere Transaksjoner'!$D$8:$D$1006,MATCH('Underlag HB'!A1844,'5. Registrere Transaksjoner'!$B$8:$B$1006))</f>
        <v>0</v>
      </c>
      <c r="E1844" s="72" t="str">
        <f>IFERROR(INDEX(Kontoplan!$E$6:$E$1048576,MATCH(B1844,Kontoplan!$D$6:$D$125,0)),"")</f>
        <v/>
      </c>
      <c r="F1844" s="308">
        <f>INDEX('5. Registrere Transaksjoner'!$E$8:$E$1006,MATCH('Underlag HB'!A1844,'5. Registrere Transaksjoner'!$B$8:$B$1006,0))</f>
        <v>0</v>
      </c>
      <c r="G1844" s="72">
        <f>INDEX('5. Registrere Transaksjoner'!$F$8:$F$1006,MATCH('Underlag HB'!A1844,'5. Registrere Transaksjoner'!$B$8:$B$1006,0))</f>
        <v>0</v>
      </c>
      <c r="H1844" s="309" t="str">
        <f t="shared" si="28"/>
        <v/>
      </c>
      <c r="I1844" s="310">
        <f>INDEX('5. Registrere Transaksjoner'!$H$8:$H$1006,MATCH('Underlag HB'!A1844,'5. Registrere Transaksjoner'!$B$8:$B$1006,0))</f>
        <v>0</v>
      </c>
      <c r="J1844" s="72"/>
      <c r="K1844" s="72"/>
    </row>
    <row r="1845" spans="1:11" x14ac:dyDescent="0.25">
      <c r="A1845" s="116">
        <f>'5. Registrere Transaksjoner'!B852</f>
        <v>845</v>
      </c>
      <c r="B1845" s="72">
        <f>INDEX('5. Registrere Transaksjoner'!$K$8:$K$1006,MATCH('Underlag HB'!A1845,'5. Registrere Transaksjoner'!$B$8:$B$1006))</f>
        <v>0</v>
      </c>
      <c r="C1845" s="72">
        <f>INDEX('5. Registrere Transaksjoner'!$R$8:$R$1006,MATCH('Underlag HB'!A1845,'5. Registrere Transaksjoner'!$B$8:$B$1006))</f>
        <v>0</v>
      </c>
      <c r="D1845" s="307">
        <f>INDEX('5. Registrere Transaksjoner'!$D$8:$D$1006,MATCH('Underlag HB'!A1845,'5. Registrere Transaksjoner'!$B$8:$B$1006))</f>
        <v>0</v>
      </c>
      <c r="E1845" s="72" t="str">
        <f>IFERROR(INDEX(Kontoplan!$E$6:$E$1048576,MATCH(B1845,Kontoplan!$D$6:$D$125,0)),"")</f>
        <v/>
      </c>
      <c r="F1845" s="308">
        <f>INDEX('5. Registrere Transaksjoner'!$E$8:$E$1006,MATCH('Underlag HB'!A1845,'5. Registrere Transaksjoner'!$B$8:$B$1006,0))</f>
        <v>0</v>
      </c>
      <c r="G1845" s="72">
        <f>INDEX('5. Registrere Transaksjoner'!$F$8:$F$1006,MATCH('Underlag HB'!A1845,'5. Registrere Transaksjoner'!$B$8:$B$1006,0))</f>
        <v>0</v>
      </c>
      <c r="H1845" s="309" t="str">
        <f t="shared" si="28"/>
        <v/>
      </c>
      <c r="I1845" s="310">
        <f>INDEX('5. Registrere Transaksjoner'!$H$8:$H$1006,MATCH('Underlag HB'!A1845,'5. Registrere Transaksjoner'!$B$8:$B$1006,0))</f>
        <v>0</v>
      </c>
      <c r="J1845" s="72"/>
      <c r="K1845" s="72"/>
    </row>
    <row r="1846" spans="1:11" x14ac:dyDescent="0.25">
      <c r="A1846" s="116">
        <f>'5. Registrere Transaksjoner'!B853</f>
        <v>846</v>
      </c>
      <c r="B1846" s="72">
        <f>INDEX('5. Registrere Transaksjoner'!$K$8:$K$1006,MATCH('Underlag HB'!A1846,'5. Registrere Transaksjoner'!$B$8:$B$1006))</f>
        <v>0</v>
      </c>
      <c r="C1846" s="72">
        <f>INDEX('5. Registrere Transaksjoner'!$R$8:$R$1006,MATCH('Underlag HB'!A1846,'5. Registrere Transaksjoner'!$B$8:$B$1006))</f>
        <v>0</v>
      </c>
      <c r="D1846" s="307">
        <f>INDEX('5. Registrere Transaksjoner'!$D$8:$D$1006,MATCH('Underlag HB'!A1846,'5. Registrere Transaksjoner'!$B$8:$B$1006))</f>
        <v>0</v>
      </c>
      <c r="E1846" s="72" t="str">
        <f>IFERROR(INDEX(Kontoplan!$E$6:$E$1048576,MATCH(B1846,Kontoplan!$D$6:$D$125,0)),"")</f>
        <v/>
      </c>
      <c r="F1846" s="308">
        <f>INDEX('5. Registrere Transaksjoner'!$E$8:$E$1006,MATCH('Underlag HB'!A1846,'5. Registrere Transaksjoner'!$B$8:$B$1006,0))</f>
        <v>0</v>
      </c>
      <c r="G1846" s="72">
        <f>INDEX('5. Registrere Transaksjoner'!$F$8:$F$1006,MATCH('Underlag HB'!A1846,'5. Registrere Transaksjoner'!$B$8:$B$1006,0))</f>
        <v>0</v>
      </c>
      <c r="H1846" s="309" t="str">
        <f t="shared" si="28"/>
        <v/>
      </c>
      <c r="I1846" s="310">
        <f>INDEX('5. Registrere Transaksjoner'!$H$8:$H$1006,MATCH('Underlag HB'!A1846,'5. Registrere Transaksjoner'!$B$8:$B$1006,0))</f>
        <v>0</v>
      </c>
      <c r="J1846" s="72"/>
      <c r="K1846" s="72"/>
    </row>
    <row r="1847" spans="1:11" x14ac:dyDescent="0.25">
      <c r="A1847" s="116">
        <f>'5. Registrere Transaksjoner'!B854</f>
        <v>847</v>
      </c>
      <c r="B1847" s="72">
        <f>INDEX('5. Registrere Transaksjoner'!$K$8:$K$1006,MATCH('Underlag HB'!A1847,'5. Registrere Transaksjoner'!$B$8:$B$1006))</f>
        <v>0</v>
      </c>
      <c r="C1847" s="72">
        <f>INDEX('5. Registrere Transaksjoner'!$R$8:$R$1006,MATCH('Underlag HB'!A1847,'5. Registrere Transaksjoner'!$B$8:$B$1006))</f>
        <v>0</v>
      </c>
      <c r="D1847" s="307">
        <f>INDEX('5. Registrere Transaksjoner'!$D$8:$D$1006,MATCH('Underlag HB'!A1847,'5. Registrere Transaksjoner'!$B$8:$B$1006))</f>
        <v>0</v>
      </c>
      <c r="E1847" s="72" t="str">
        <f>IFERROR(INDEX(Kontoplan!$E$6:$E$1048576,MATCH(B1847,Kontoplan!$D$6:$D$125,0)),"")</f>
        <v/>
      </c>
      <c r="F1847" s="308">
        <f>INDEX('5. Registrere Transaksjoner'!$E$8:$E$1006,MATCH('Underlag HB'!A1847,'5. Registrere Transaksjoner'!$B$8:$B$1006,0))</f>
        <v>0</v>
      </c>
      <c r="G1847" s="72">
        <f>INDEX('5. Registrere Transaksjoner'!$F$8:$F$1006,MATCH('Underlag HB'!A1847,'5. Registrere Transaksjoner'!$B$8:$B$1006,0))</f>
        <v>0</v>
      </c>
      <c r="H1847" s="309" t="str">
        <f t="shared" si="28"/>
        <v/>
      </c>
      <c r="I1847" s="310">
        <f>INDEX('5. Registrere Transaksjoner'!$H$8:$H$1006,MATCH('Underlag HB'!A1847,'5. Registrere Transaksjoner'!$B$8:$B$1006,0))</f>
        <v>0</v>
      </c>
      <c r="J1847" s="72"/>
      <c r="K1847" s="72"/>
    </row>
    <row r="1848" spans="1:11" x14ac:dyDescent="0.25">
      <c r="A1848" s="116">
        <f>'5. Registrere Transaksjoner'!B855</f>
        <v>848</v>
      </c>
      <c r="B1848" s="72">
        <f>INDEX('5. Registrere Transaksjoner'!$K$8:$K$1006,MATCH('Underlag HB'!A1848,'5. Registrere Transaksjoner'!$B$8:$B$1006))</f>
        <v>0</v>
      </c>
      <c r="C1848" s="72">
        <f>INDEX('5. Registrere Transaksjoner'!$R$8:$R$1006,MATCH('Underlag HB'!A1848,'5. Registrere Transaksjoner'!$B$8:$B$1006))</f>
        <v>0</v>
      </c>
      <c r="D1848" s="307">
        <f>INDEX('5. Registrere Transaksjoner'!$D$8:$D$1006,MATCH('Underlag HB'!A1848,'5. Registrere Transaksjoner'!$B$8:$B$1006))</f>
        <v>0</v>
      </c>
      <c r="E1848" s="72" t="str">
        <f>IFERROR(INDEX(Kontoplan!$E$6:$E$1048576,MATCH(B1848,Kontoplan!$D$6:$D$125,0)),"")</f>
        <v/>
      </c>
      <c r="F1848" s="308">
        <f>INDEX('5. Registrere Transaksjoner'!$E$8:$E$1006,MATCH('Underlag HB'!A1848,'5. Registrere Transaksjoner'!$B$8:$B$1006,0))</f>
        <v>0</v>
      </c>
      <c r="G1848" s="72">
        <f>INDEX('5. Registrere Transaksjoner'!$F$8:$F$1006,MATCH('Underlag HB'!A1848,'5. Registrere Transaksjoner'!$B$8:$B$1006,0))</f>
        <v>0</v>
      </c>
      <c r="H1848" s="309" t="str">
        <f t="shared" si="28"/>
        <v/>
      </c>
      <c r="I1848" s="310">
        <f>INDEX('5. Registrere Transaksjoner'!$H$8:$H$1006,MATCH('Underlag HB'!A1848,'5. Registrere Transaksjoner'!$B$8:$B$1006,0))</f>
        <v>0</v>
      </c>
      <c r="J1848" s="72"/>
      <c r="K1848" s="72"/>
    </row>
    <row r="1849" spans="1:11" x14ac:dyDescent="0.25">
      <c r="A1849" s="116">
        <f>'5. Registrere Transaksjoner'!B856</f>
        <v>849</v>
      </c>
      <c r="B1849" s="72">
        <f>INDEX('5. Registrere Transaksjoner'!$K$8:$K$1006,MATCH('Underlag HB'!A1849,'5. Registrere Transaksjoner'!$B$8:$B$1006))</f>
        <v>0</v>
      </c>
      <c r="C1849" s="72">
        <f>INDEX('5. Registrere Transaksjoner'!$R$8:$R$1006,MATCH('Underlag HB'!A1849,'5. Registrere Transaksjoner'!$B$8:$B$1006))</f>
        <v>0</v>
      </c>
      <c r="D1849" s="307">
        <f>INDEX('5. Registrere Transaksjoner'!$D$8:$D$1006,MATCH('Underlag HB'!A1849,'5. Registrere Transaksjoner'!$B$8:$B$1006))</f>
        <v>0</v>
      </c>
      <c r="E1849" s="72" t="str">
        <f>IFERROR(INDEX(Kontoplan!$E$6:$E$1048576,MATCH(B1849,Kontoplan!$D$6:$D$125,0)),"")</f>
        <v/>
      </c>
      <c r="F1849" s="308">
        <f>INDEX('5. Registrere Transaksjoner'!$E$8:$E$1006,MATCH('Underlag HB'!A1849,'5. Registrere Transaksjoner'!$B$8:$B$1006,0))</f>
        <v>0</v>
      </c>
      <c r="G1849" s="72">
        <f>INDEX('5. Registrere Transaksjoner'!$F$8:$F$1006,MATCH('Underlag HB'!A1849,'5. Registrere Transaksjoner'!$B$8:$B$1006,0))</f>
        <v>0</v>
      </c>
      <c r="H1849" s="309" t="str">
        <f t="shared" si="28"/>
        <v/>
      </c>
      <c r="I1849" s="310">
        <f>INDEX('5. Registrere Transaksjoner'!$H$8:$H$1006,MATCH('Underlag HB'!A1849,'5. Registrere Transaksjoner'!$B$8:$B$1006,0))</f>
        <v>0</v>
      </c>
      <c r="J1849" s="72"/>
      <c r="K1849" s="72"/>
    </row>
    <row r="1850" spans="1:11" x14ac:dyDescent="0.25">
      <c r="A1850" s="116">
        <f>'5. Registrere Transaksjoner'!B857</f>
        <v>850</v>
      </c>
      <c r="B1850" s="72">
        <f>INDEX('5. Registrere Transaksjoner'!$K$8:$K$1006,MATCH('Underlag HB'!A1850,'5. Registrere Transaksjoner'!$B$8:$B$1006))</f>
        <v>0</v>
      </c>
      <c r="C1850" s="72">
        <f>INDEX('5. Registrere Transaksjoner'!$R$8:$R$1006,MATCH('Underlag HB'!A1850,'5. Registrere Transaksjoner'!$B$8:$B$1006))</f>
        <v>0</v>
      </c>
      <c r="D1850" s="307">
        <f>INDEX('5. Registrere Transaksjoner'!$D$8:$D$1006,MATCH('Underlag HB'!A1850,'5. Registrere Transaksjoner'!$B$8:$B$1006))</f>
        <v>0</v>
      </c>
      <c r="E1850" s="72" t="str">
        <f>IFERROR(INDEX(Kontoplan!$E$6:$E$1048576,MATCH(B1850,Kontoplan!$D$6:$D$125,0)),"")</f>
        <v/>
      </c>
      <c r="F1850" s="308">
        <f>INDEX('5. Registrere Transaksjoner'!$E$8:$E$1006,MATCH('Underlag HB'!A1850,'5. Registrere Transaksjoner'!$B$8:$B$1006,0))</f>
        <v>0</v>
      </c>
      <c r="G1850" s="72">
        <f>INDEX('5. Registrere Transaksjoner'!$F$8:$F$1006,MATCH('Underlag HB'!A1850,'5. Registrere Transaksjoner'!$B$8:$B$1006,0))</f>
        <v>0</v>
      </c>
      <c r="H1850" s="309" t="str">
        <f t="shared" si="28"/>
        <v/>
      </c>
      <c r="I1850" s="310">
        <f>INDEX('5. Registrere Transaksjoner'!$H$8:$H$1006,MATCH('Underlag HB'!A1850,'5. Registrere Transaksjoner'!$B$8:$B$1006,0))</f>
        <v>0</v>
      </c>
      <c r="J1850" s="72"/>
      <c r="K1850" s="72"/>
    </row>
    <row r="1851" spans="1:11" x14ac:dyDescent="0.25">
      <c r="A1851" s="116">
        <f>'5. Registrere Transaksjoner'!B858</f>
        <v>851</v>
      </c>
      <c r="B1851" s="72">
        <f>INDEX('5. Registrere Transaksjoner'!$K$8:$K$1006,MATCH('Underlag HB'!A1851,'5. Registrere Transaksjoner'!$B$8:$B$1006))</f>
        <v>0</v>
      </c>
      <c r="C1851" s="72">
        <f>INDEX('5. Registrere Transaksjoner'!$R$8:$R$1006,MATCH('Underlag HB'!A1851,'5. Registrere Transaksjoner'!$B$8:$B$1006))</f>
        <v>0</v>
      </c>
      <c r="D1851" s="307">
        <f>INDEX('5. Registrere Transaksjoner'!$D$8:$D$1006,MATCH('Underlag HB'!A1851,'5. Registrere Transaksjoner'!$B$8:$B$1006))</f>
        <v>0</v>
      </c>
      <c r="E1851" s="72" t="str">
        <f>IFERROR(INDEX(Kontoplan!$E$6:$E$1048576,MATCH(B1851,Kontoplan!$D$6:$D$125,0)),"")</f>
        <v/>
      </c>
      <c r="F1851" s="308">
        <f>INDEX('5. Registrere Transaksjoner'!$E$8:$E$1006,MATCH('Underlag HB'!A1851,'5. Registrere Transaksjoner'!$B$8:$B$1006,0))</f>
        <v>0</v>
      </c>
      <c r="G1851" s="72">
        <f>INDEX('5. Registrere Transaksjoner'!$F$8:$F$1006,MATCH('Underlag HB'!A1851,'5. Registrere Transaksjoner'!$B$8:$B$1006,0))</f>
        <v>0</v>
      </c>
      <c r="H1851" s="309" t="str">
        <f t="shared" si="28"/>
        <v/>
      </c>
      <c r="I1851" s="310">
        <f>INDEX('5. Registrere Transaksjoner'!$H$8:$H$1006,MATCH('Underlag HB'!A1851,'5. Registrere Transaksjoner'!$B$8:$B$1006,0))</f>
        <v>0</v>
      </c>
      <c r="J1851" s="72"/>
      <c r="K1851" s="72"/>
    </row>
    <row r="1852" spans="1:11" x14ac:dyDescent="0.25">
      <c r="A1852" s="116">
        <f>'5. Registrere Transaksjoner'!B859</f>
        <v>852</v>
      </c>
      <c r="B1852" s="72">
        <f>INDEX('5. Registrere Transaksjoner'!$K$8:$K$1006,MATCH('Underlag HB'!A1852,'5. Registrere Transaksjoner'!$B$8:$B$1006))</f>
        <v>0</v>
      </c>
      <c r="C1852" s="72">
        <f>INDEX('5. Registrere Transaksjoner'!$R$8:$R$1006,MATCH('Underlag HB'!A1852,'5. Registrere Transaksjoner'!$B$8:$B$1006))</f>
        <v>0</v>
      </c>
      <c r="D1852" s="307">
        <f>INDEX('5. Registrere Transaksjoner'!$D$8:$D$1006,MATCH('Underlag HB'!A1852,'5. Registrere Transaksjoner'!$B$8:$B$1006))</f>
        <v>0</v>
      </c>
      <c r="E1852" s="72" t="str">
        <f>IFERROR(INDEX(Kontoplan!$E$6:$E$1048576,MATCH(B1852,Kontoplan!$D$6:$D$125,0)),"")</f>
        <v/>
      </c>
      <c r="F1852" s="308">
        <f>INDEX('5. Registrere Transaksjoner'!$E$8:$E$1006,MATCH('Underlag HB'!A1852,'5. Registrere Transaksjoner'!$B$8:$B$1006,0))</f>
        <v>0</v>
      </c>
      <c r="G1852" s="72">
        <f>INDEX('5. Registrere Transaksjoner'!$F$8:$F$1006,MATCH('Underlag HB'!A1852,'5. Registrere Transaksjoner'!$B$8:$B$1006,0))</f>
        <v>0</v>
      </c>
      <c r="H1852" s="309" t="str">
        <f t="shared" si="28"/>
        <v/>
      </c>
      <c r="I1852" s="310">
        <f>INDEX('5. Registrere Transaksjoner'!$H$8:$H$1006,MATCH('Underlag HB'!A1852,'5. Registrere Transaksjoner'!$B$8:$B$1006,0))</f>
        <v>0</v>
      </c>
      <c r="J1852" s="72"/>
      <c r="K1852" s="72"/>
    </row>
    <row r="1853" spans="1:11" x14ac:dyDescent="0.25">
      <c r="A1853" s="116">
        <f>'5. Registrere Transaksjoner'!B860</f>
        <v>853</v>
      </c>
      <c r="B1853" s="72">
        <f>INDEX('5. Registrere Transaksjoner'!$K$8:$K$1006,MATCH('Underlag HB'!A1853,'5. Registrere Transaksjoner'!$B$8:$B$1006))</f>
        <v>0</v>
      </c>
      <c r="C1853" s="72">
        <f>INDEX('5. Registrere Transaksjoner'!$R$8:$R$1006,MATCH('Underlag HB'!A1853,'5. Registrere Transaksjoner'!$B$8:$B$1006))</f>
        <v>0</v>
      </c>
      <c r="D1853" s="307">
        <f>INDEX('5. Registrere Transaksjoner'!$D$8:$D$1006,MATCH('Underlag HB'!A1853,'5. Registrere Transaksjoner'!$B$8:$B$1006))</f>
        <v>0</v>
      </c>
      <c r="E1853" s="72" t="str">
        <f>IFERROR(INDEX(Kontoplan!$E$6:$E$1048576,MATCH(B1853,Kontoplan!$D$6:$D$125,0)),"")</f>
        <v/>
      </c>
      <c r="F1853" s="308">
        <f>INDEX('5. Registrere Transaksjoner'!$E$8:$E$1006,MATCH('Underlag HB'!A1853,'5. Registrere Transaksjoner'!$B$8:$B$1006,0))</f>
        <v>0</v>
      </c>
      <c r="G1853" s="72">
        <f>INDEX('5. Registrere Transaksjoner'!$F$8:$F$1006,MATCH('Underlag HB'!A1853,'5. Registrere Transaksjoner'!$B$8:$B$1006,0))</f>
        <v>0</v>
      </c>
      <c r="H1853" s="309" t="str">
        <f t="shared" si="28"/>
        <v/>
      </c>
      <c r="I1853" s="310">
        <f>INDEX('5. Registrere Transaksjoner'!$H$8:$H$1006,MATCH('Underlag HB'!A1853,'5. Registrere Transaksjoner'!$B$8:$B$1006,0))</f>
        <v>0</v>
      </c>
      <c r="J1853" s="72"/>
      <c r="K1853" s="72"/>
    </row>
    <row r="1854" spans="1:11" x14ac:dyDescent="0.25">
      <c r="A1854" s="116">
        <f>'5. Registrere Transaksjoner'!B861</f>
        <v>854</v>
      </c>
      <c r="B1854" s="72">
        <f>INDEX('5. Registrere Transaksjoner'!$K$8:$K$1006,MATCH('Underlag HB'!A1854,'5. Registrere Transaksjoner'!$B$8:$B$1006))</f>
        <v>0</v>
      </c>
      <c r="C1854" s="72">
        <f>INDEX('5. Registrere Transaksjoner'!$R$8:$R$1006,MATCH('Underlag HB'!A1854,'5. Registrere Transaksjoner'!$B$8:$B$1006))</f>
        <v>0</v>
      </c>
      <c r="D1854" s="307">
        <f>INDEX('5. Registrere Transaksjoner'!$D$8:$D$1006,MATCH('Underlag HB'!A1854,'5. Registrere Transaksjoner'!$B$8:$B$1006))</f>
        <v>0</v>
      </c>
      <c r="E1854" s="72" t="str">
        <f>IFERROR(INDEX(Kontoplan!$E$6:$E$1048576,MATCH(B1854,Kontoplan!$D$6:$D$125,0)),"")</f>
        <v/>
      </c>
      <c r="F1854" s="308">
        <f>INDEX('5. Registrere Transaksjoner'!$E$8:$E$1006,MATCH('Underlag HB'!A1854,'5. Registrere Transaksjoner'!$B$8:$B$1006,0))</f>
        <v>0</v>
      </c>
      <c r="G1854" s="72">
        <f>INDEX('5. Registrere Transaksjoner'!$F$8:$F$1006,MATCH('Underlag HB'!A1854,'5. Registrere Transaksjoner'!$B$8:$B$1006,0))</f>
        <v>0</v>
      </c>
      <c r="H1854" s="309" t="str">
        <f t="shared" si="28"/>
        <v/>
      </c>
      <c r="I1854" s="310">
        <f>INDEX('5. Registrere Transaksjoner'!$H$8:$H$1006,MATCH('Underlag HB'!A1854,'5. Registrere Transaksjoner'!$B$8:$B$1006,0))</f>
        <v>0</v>
      </c>
      <c r="J1854" s="72"/>
      <c r="K1854" s="72"/>
    </row>
    <row r="1855" spans="1:11" x14ac:dyDescent="0.25">
      <c r="A1855" s="116">
        <f>'5. Registrere Transaksjoner'!B862</f>
        <v>855</v>
      </c>
      <c r="B1855" s="72">
        <f>INDEX('5. Registrere Transaksjoner'!$K$8:$K$1006,MATCH('Underlag HB'!A1855,'5. Registrere Transaksjoner'!$B$8:$B$1006))</f>
        <v>0</v>
      </c>
      <c r="C1855" s="72">
        <f>INDEX('5. Registrere Transaksjoner'!$R$8:$R$1006,MATCH('Underlag HB'!A1855,'5. Registrere Transaksjoner'!$B$8:$B$1006))</f>
        <v>0</v>
      </c>
      <c r="D1855" s="307">
        <f>INDEX('5. Registrere Transaksjoner'!$D$8:$D$1006,MATCH('Underlag HB'!A1855,'5. Registrere Transaksjoner'!$B$8:$B$1006))</f>
        <v>0</v>
      </c>
      <c r="E1855" s="72" t="str">
        <f>IFERROR(INDEX(Kontoplan!$E$6:$E$1048576,MATCH(B1855,Kontoplan!$D$6:$D$125,0)),"")</f>
        <v/>
      </c>
      <c r="F1855" s="308">
        <f>INDEX('5. Registrere Transaksjoner'!$E$8:$E$1006,MATCH('Underlag HB'!A1855,'5. Registrere Transaksjoner'!$B$8:$B$1006,0))</f>
        <v>0</v>
      </c>
      <c r="G1855" s="72">
        <f>INDEX('5. Registrere Transaksjoner'!$F$8:$F$1006,MATCH('Underlag HB'!A1855,'5. Registrere Transaksjoner'!$B$8:$B$1006,0))</f>
        <v>0</v>
      </c>
      <c r="H1855" s="309" t="str">
        <f t="shared" si="28"/>
        <v/>
      </c>
      <c r="I1855" s="310">
        <f>INDEX('5. Registrere Transaksjoner'!$H$8:$H$1006,MATCH('Underlag HB'!A1855,'5. Registrere Transaksjoner'!$B$8:$B$1006,0))</f>
        <v>0</v>
      </c>
      <c r="J1855" s="72"/>
      <c r="K1855" s="72"/>
    </row>
    <row r="1856" spans="1:11" x14ac:dyDescent="0.25">
      <c r="A1856" s="116">
        <f>'5. Registrere Transaksjoner'!B863</f>
        <v>856</v>
      </c>
      <c r="B1856" s="72">
        <f>INDEX('5. Registrere Transaksjoner'!$K$8:$K$1006,MATCH('Underlag HB'!A1856,'5. Registrere Transaksjoner'!$B$8:$B$1006))</f>
        <v>0</v>
      </c>
      <c r="C1856" s="72">
        <f>INDEX('5. Registrere Transaksjoner'!$R$8:$R$1006,MATCH('Underlag HB'!A1856,'5. Registrere Transaksjoner'!$B$8:$B$1006))</f>
        <v>0</v>
      </c>
      <c r="D1856" s="307">
        <f>INDEX('5. Registrere Transaksjoner'!$D$8:$D$1006,MATCH('Underlag HB'!A1856,'5. Registrere Transaksjoner'!$B$8:$B$1006))</f>
        <v>0</v>
      </c>
      <c r="E1856" s="72" t="str">
        <f>IFERROR(INDEX(Kontoplan!$E$6:$E$1048576,MATCH(B1856,Kontoplan!$D$6:$D$125,0)),"")</f>
        <v/>
      </c>
      <c r="F1856" s="308">
        <f>INDEX('5. Registrere Transaksjoner'!$E$8:$E$1006,MATCH('Underlag HB'!A1856,'5. Registrere Transaksjoner'!$B$8:$B$1006,0))</f>
        <v>0</v>
      </c>
      <c r="G1856" s="72">
        <f>INDEX('5. Registrere Transaksjoner'!$F$8:$F$1006,MATCH('Underlag HB'!A1856,'5. Registrere Transaksjoner'!$B$8:$B$1006,0))</f>
        <v>0</v>
      </c>
      <c r="H1856" s="309" t="str">
        <f t="shared" si="28"/>
        <v/>
      </c>
      <c r="I1856" s="310">
        <f>INDEX('5. Registrere Transaksjoner'!$H$8:$H$1006,MATCH('Underlag HB'!A1856,'5. Registrere Transaksjoner'!$B$8:$B$1006,0))</f>
        <v>0</v>
      </c>
      <c r="J1856" s="72"/>
      <c r="K1856" s="72"/>
    </row>
    <row r="1857" spans="1:11" x14ac:dyDescent="0.25">
      <c r="A1857" s="116">
        <f>'5. Registrere Transaksjoner'!B864</f>
        <v>857</v>
      </c>
      <c r="B1857" s="72">
        <f>INDEX('5. Registrere Transaksjoner'!$K$8:$K$1006,MATCH('Underlag HB'!A1857,'5. Registrere Transaksjoner'!$B$8:$B$1006))</f>
        <v>0</v>
      </c>
      <c r="C1857" s="72">
        <f>INDEX('5. Registrere Transaksjoner'!$R$8:$R$1006,MATCH('Underlag HB'!A1857,'5. Registrere Transaksjoner'!$B$8:$B$1006))</f>
        <v>0</v>
      </c>
      <c r="D1857" s="307">
        <f>INDEX('5. Registrere Transaksjoner'!$D$8:$D$1006,MATCH('Underlag HB'!A1857,'5. Registrere Transaksjoner'!$B$8:$B$1006))</f>
        <v>0</v>
      </c>
      <c r="E1857" s="72" t="str">
        <f>IFERROR(INDEX(Kontoplan!$E$6:$E$1048576,MATCH(B1857,Kontoplan!$D$6:$D$125,0)),"")</f>
        <v/>
      </c>
      <c r="F1857" s="308">
        <f>INDEX('5. Registrere Transaksjoner'!$E$8:$E$1006,MATCH('Underlag HB'!A1857,'5. Registrere Transaksjoner'!$B$8:$B$1006,0))</f>
        <v>0</v>
      </c>
      <c r="G1857" s="72">
        <f>INDEX('5. Registrere Transaksjoner'!$F$8:$F$1006,MATCH('Underlag HB'!A1857,'5. Registrere Transaksjoner'!$B$8:$B$1006,0))</f>
        <v>0</v>
      </c>
      <c r="H1857" s="309" t="str">
        <f t="shared" si="28"/>
        <v/>
      </c>
      <c r="I1857" s="310">
        <f>INDEX('5. Registrere Transaksjoner'!$H$8:$H$1006,MATCH('Underlag HB'!A1857,'5. Registrere Transaksjoner'!$B$8:$B$1006,0))</f>
        <v>0</v>
      </c>
      <c r="J1857" s="72"/>
      <c r="K1857" s="72"/>
    </row>
    <row r="1858" spans="1:11" x14ac:dyDescent="0.25">
      <c r="A1858" s="116">
        <f>'5. Registrere Transaksjoner'!B865</f>
        <v>858</v>
      </c>
      <c r="B1858" s="72">
        <f>INDEX('5. Registrere Transaksjoner'!$K$8:$K$1006,MATCH('Underlag HB'!A1858,'5. Registrere Transaksjoner'!$B$8:$B$1006))</f>
        <v>0</v>
      </c>
      <c r="C1858" s="72">
        <f>INDEX('5. Registrere Transaksjoner'!$R$8:$R$1006,MATCH('Underlag HB'!A1858,'5. Registrere Transaksjoner'!$B$8:$B$1006))</f>
        <v>0</v>
      </c>
      <c r="D1858" s="307">
        <f>INDEX('5. Registrere Transaksjoner'!$D$8:$D$1006,MATCH('Underlag HB'!A1858,'5. Registrere Transaksjoner'!$B$8:$B$1006))</f>
        <v>0</v>
      </c>
      <c r="E1858" s="72" t="str">
        <f>IFERROR(INDEX(Kontoplan!$E$6:$E$1048576,MATCH(B1858,Kontoplan!$D$6:$D$125,0)),"")</f>
        <v/>
      </c>
      <c r="F1858" s="308">
        <f>INDEX('5. Registrere Transaksjoner'!$E$8:$E$1006,MATCH('Underlag HB'!A1858,'5. Registrere Transaksjoner'!$B$8:$B$1006,0))</f>
        <v>0</v>
      </c>
      <c r="G1858" s="72">
        <f>INDEX('5. Registrere Transaksjoner'!$F$8:$F$1006,MATCH('Underlag HB'!A1858,'5. Registrere Transaksjoner'!$B$8:$B$1006,0))</f>
        <v>0</v>
      </c>
      <c r="H1858" s="309" t="str">
        <f t="shared" si="28"/>
        <v/>
      </c>
      <c r="I1858" s="310">
        <f>INDEX('5. Registrere Transaksjoner'!$H$8:$H$1006,MATCH('Underlag HB'!A1858,'5. Registrere Transaksjoner'!$B$8:$B$1006,0))</f>
        <v>0</v>
      </c>
      <c r="J1858" s="72"/>
      <c r="K1858" s="72"/>
    </row>
    <row r="1859" spans="1:11" x14ac:dyDescent="0.25">
      <c r="A1859" s="116">
        <f>'5. Registrere Transaksjoner'!B866</f>
        <v>859</v>
      </c>
      <c r="B1859" s="72">
        <f>INDEX('5. Registrere Transaksjoner'!$K$8:$K$1006,MATCH('Underlag HB'!A1859,'5. Registrere Transaksjoner'!$B$8:$B$1006))</f>
        <v>0</v>
      </c>
      <c r="C1859" s="72">
        <f>INDEX('5. Registrere Transaksjoner'!$R$8:$R$1006,MATCH('Underlag HB'!A1859,'5. Registrere Transaksjoner'!$B$8:$B$1006))</f>
        <v>0</v>
      </c>
      <c r="D1859" s="307">
        <f>INDEX('5. Registrere Transaksjoner'!$D$8:$D$1006,MATCH('Underlag HB'!A1859,'5. Registrere Transaksjoner'!$B$8:$B$1006))</f>
        <v>0</v>
      </c>
      <c r="E1859" s="72" t="str">
        <f>IFERROR(INDEX(Kontoplan!$E$6:$E$1048576,MATCH(B1859,Kontoplan!$D$6:$D$125,0)),"")</f>
        <v/>
      </c>
      <c r="F1859" s="308">
        <f>INDEX('5. Registrere Transaksjoner'!$E$8:$E$1006,MATCH('Underlag HB'!A1859,'5. Registrere Transaksjoner'!$B$8:$B$1006,0))</f>
        <v>0</v>
      </c>
      <c r="G1859" s="72">
        <f>INDEX('5. Registrere Transaksjoner'!$F$8:$F$1006,MATCH('Underlag HB'!A1859,'5. Registrere Transaksjoner'!$B$8:$B$1006,0))</f>
        <v>0</v>
      </c>
      <c r="H1859" s="309" t="str">
        <f t="shared" ref="H1859:H1922" si="29">IF(I1859=0,"",I1859)</f>
        <v/>
      </c>
      <c r="I1859" s="310">
        <f>INDEX('5. Registrere Transaksjoner'!$H$8:$H$1006,MATCH('Underlag HB'!A1859,'5. Registrere Transaksjoner'!$B$8:$B$1006,0))</f>
        <v>0</v>
      </c>
      <c r="J1859" s="72"/>
      <c r="K1859" s="72"/>
    </row>
    <row r="1860" spans="1:11" x14ac:dyDescent="0.25">
      <c r="A1860" s="116">
        <f>'5. Registrere Transaksjoner'!B867</f>
        <v>860</v>
      </c>
      <c r="B1860" s="72">
        <f>INDEX('5. Registrere Transaksjoner'!$K$8:$K$1006,MATCH('Underlag HB'!A1860,'5. Registrere Transaksjoner'!$B$8:$B$1006))</f>
        <v>0</v>
      </c>
      <c r="C1860" s="72">
        <f>INDEX('5. Registrere Transaksjoner'!$R$8:$R$1006,MATCH('Underlag HB'!A1860,'5. Registrere Transaksjoner'!$B$8:$B$1006))</f>
        <v>0</v>
      </c>
      <c r="D1860" s="307">
        <f>INDEX('5. Registrere Transaksjoner'!$D$8:$D$1006,MATCH('Underlag HB'!A1860,'5. Registrere Transaksjoner'!$B$8:$B$1006))</f>
        <v>0</v>
      </c>
      <c r="E1860" s="72" t="str">
        <f>IFERROR(INDEX(Kontoplan!$E$6:$E$1048576,MATCH(B1860,Kontoplan!$D$6:$D$125,0)),"")</f>
        <v/>
      </c>
      <c r="F1860" s="308">
        <f>INDEX('5. Registrere Transaksjoner'!$E$8:$E$1006,MATCH('Underlag HB'!A1860,'5. Registrere Transaksjoner'!$B$8:$B$1006,0))</f>
        <v>0</v>
      </c>
      <c r="G1860" s="72">
        <f>INDEX('5. Registrere Transaksjoner'!$F$8:$F$1006,MATCH('Underlag HB'!A1860,'5. Registrere Transaksjoner'!$B$8:$B$1006,0))</f>
        <v>0</v>
      </c>
      <c r="H1860" s="309" t="str">
        <f t="shared" si="29"/>
        <v/>
      </c>
      <c r="I1860" s="310">
        <f>INDEX('5. Registrere Transaksjoner'!$H$8:$H$1006,MATCH('Underlag HB'!A1860,'5. Registrere Transaksjoner'!$B$8:$B$1006,0))</f>
        <v>0</v>
      </c>
      <c r="J1860" s="72"/>
      <c r="K1860" s="72"/>
    </row>
    <row r="1861" spans="1:11" x14ac:dyDescent="0.25">
      <c r="A1861" s="116">
        <f>'5. Registrere Transaksjoner'!B868</f>
        <v>861</v>
      </c>
      <c r="B1861" s="72">
        <f>INDEX('5. Registrere Transaksjoner'!$K$8:$K$1006,MATCH('Underlag HB'!A1861,'5. Registrere Transaksjoner'!$B$8:$B$1006))</f>
        <v>0</v>
      </c>
      <c r="C1861" s="72">
        <f>INDEX('5. Registrere Transaksjoner'!$R$8:$R$1006,MATCH('Underlag HB'!A1861,'5. Registrere Transaksjoner'!$B$8:$B$1006))</f>
        <v>0</v>
      </c>
      <c r="D1861" s="307">
        <f>INDEX('5. Registrere Transaksjoner'!$D$8:$D$1006,MATCH('Underlag HB'!A1861,'5. Registrere Transaksjoner'!$B$8:$B$1006))</f>
        <v>0</v>
      </c>
      <c r="E1861" s="72" t="str">
        <f>IFERROR(INDEX(Kontoplan!$E$6:$E$1048576,MATCH(B1861,Kontoplan!$D$6:$D$125,0)),"")</f>
        <v/>
      </c>
      <c r="F1861" s="308">
        <f>INDEX('5. Registrere Transaksjoner'!$E$8:$E$1006,MATCH('Underlag HB'!A1861,'5. Registrere Transaksjoner'!$B$8:$B$1006,0))</f>
        <v>0</v>
      </c>
      <c r="G1861" s="72">
        <f>INDEX('5. Registrere Transaksjoner'!$F$8:$F$1006,MATCH('Underlag HB'!A1861,'5. Registrere Transaksjoner'!$B$8:$B$1006,0))</f>
        <v>0</v>
      </c>
      <c r="H1861" s="309" t="str">
        <f t="shared" si="29"/>
        <v/>
      </c>
      <c r="I1861" s="310">
        <f>INDEX('5. Registrere Transaksjoner'!$H$8:$H$1006,MATCH('Underlag HB'!A1861,'5. Registrere Transaksjoner'!$B$8:$B$1006,0))</f>
        <v>0</v>
      </c>
      <c r="J1861" s="72"/>
      <c r="K1861" s="72"/>
    </row>
    <row r="1862" spans="1:11" x14ac:dyDescent="0.25">
      <c r="A1862" s="116">
        <f>'5. Registrere Transaksjoner'!B869</f>
        <v>862</v>
      </c>
      <c r="B1862" s="72">
        <f>INDEX('5. Registrere Transaksjoner'!$K$8:$K$1006,MATCH('Underlag HB'!A1862,'5. Registrere Transaksjoner'!$B$8:$B$1006))</f>
        <v>0</v>
      </c>
      <c r="C1862" s="72">
        <f>INDEX('5. Registrere Transaksjoner'!$R$8:$R$1006,MATCH('Underlag HB'!A1862,'5. Registrere Transaksjoner'!$B$8:$B$1006))</f>
        <v>0</v>
      </c>
      <c r="D1862" s="307">
        <f>INDEX('5. Registrere Transaksjoner'!$D$8:$D$1006,MATCH('Underlag HB'!A1862,'5. Registrere Transaksjoner'!$B$8:$B$1006))</f>
        <v>0</v>
      </c>
      <c r="E1862" s="72" t="str">
        <f>IFERROR(INDEX(Kontoplan!$E$6:$E$1048576,MATCH(B1862,Kontoplan!$D$6:$D$125,0)),"")</f>
        <v/>
      </c>
      <c r="F1862" s="308">
        <f>INDEX('5. Registrere Transaksjoner'!$E$8:$E$1006,MATCH('Underlag HB'!A1862,'5. Registrere Transaksjoner'!$B$8:$B$1006,0))</f>
        <v>0</v>
      </c>
      <c r="G1862" s="72">
        <f>INDEX('5. Registrere Transaksjoner'!$F$8:$F$1006,MATCH('Underlag HB'!A1862,'5. Registrere Transaksjoner'!$B$8:$B$1006,0))</f>
        <v>0</v>
      </c>
      <c r="H1862" s="309" t="str">
        <f t="shared" si="29"/>
        <v/>
      </c>
      <c r="I1862" s="310">
        <f>INDEX('5. Registrere Transaksjoner'!$H$8:$H$1006,MATCH('Underlag HB'!A1862,'5. Registrere Transaksjoner'!$B$8:$B$1006,0))</f>
        <v>0</v>
      </c>
      <c r="J1862" s="72"/>
      <c r="K1862" s="72"/>
    </row>
    <row r="1863" spans="1:11" x14ac:dyDescent="0.25">
      <c r="A1863" s="116">
        <f>'5. Registrere Transaksjoner'!B870</f>
        <v>863</v>
      </c>
      <c r="B1863" s="72">
        <f>INDEX('5. Registrere Transaksjoner'!$K$8:$K$1006,MATCH('Underlag HB'!A1863,'5. Registrere Transaksjoner'!$B$8:$B$1006))</f>
        <v>0</v>
      </c>
      <c r="C1863" s="72">
        <f>INDEX('5. Registrere Transaksjoner'!$R$8:$R$1006,MATCH('Underlag HB'!A1863,'5. Registrere Transaksjoner'!$B$8:$B$1006))</f>
        <v>0</v>
      </c>
      <c r="D1863" s="307">
        <f>INDEX('5. Registrere Transaksjoner'!$D$8:$D$1006,MATCH('Underlag HB'!A1863,'5. Registrere Transaksjoner'!$B$8:$B$1006))</f>
        <v>0</v>
      </c>
      <c r="E1863" s="72" t="str">
        <f>IFERROR(INDEX(Kontoplan!$E$6:$E$1048576,MATCH(B1863,Kontoplan!$D$6:$D$125,0)),"")</f>
        <v/>
      </c>
      <c r="F1863" s="308">
        <f>INDEX('5. Registrere Transaksjoner'!$E$8:$E$1006,MATCH('Underlag HB'!A1863,'5. Registrere Transaksjoner'!$B$8:$B$1006,0))</f>
        <v>0</v>
      </c>
      <c r="G1863" s="72">
        <f>INDEX('5. Registrere Transaksjoner'!$F$8:$F$1006,MATCH('Underlag HB'!A1863,'5. Registrere Transaksjoner'!$B$8:$B$1006,0))</f>
        <v>0</v>
      </c>
      <c r="H1863" s="309" t="str">
        <f t="shared" si="29"/>
        <v/>
      </c>
      <c r="I1863" s="310">
        <f>INDEX('5. Registrere Transaksjoner'!$H$8:$H$1006,MATCH('Underlag HB'!A1863,'5. Registrere Transaksjoner'!$B$8:$B$1006,0))</f>
        <v>0</v>
      </c>
      <c r="J1863" s="72"/>
      <c r="K1863" s="72"/>
    </row>
    <row r="1864" spans="1:11" x14ac:dyDescent="0.25">
      <c r="A1864" s="116">
        <f>'5. Registrere Transaksjoner'!B871</f>
        <v>864</v>
      </c>
      <c r="B1864" s="72">
        <f>INDEX('5. Registrere Transaksjoner'!$K$8:$K$1006,MATCH('Underlag HB'!A1864,'5. Registrere Transaksjoner'!$B$8:$B$1006))</f>
        <v>0</v>
      </c>
      <c r="C1864" s="72">
        <f>INDEX('5. Registrere Transaksjoner'!$R$8:$R$1006,MATCH('Underlag HB'!A1864,'5. Registrere Transaksjoner'!$B$8:$B$1006))</f>
        <v>0</v>
      </c>
      <c r="D1864" s="307">
        <f>INDEX('5. Registrere Transaksjoner'!$D$8:$D$1006,MATCH('Underlag HB'!A1864,'5. Registrere Transaksjoner'!$B$8:$B$1006))</f>
        <v>0</v>
      </c>
      <c r="E1864" s="72" t="str">
        <f>IFERROR(INDEX(Kontoplan!$E$6:$E$1048576,MATCH(B1864,Kontoplan!$D$6:$D$125,0)),"")</f>
        <v/>
      </c>
      <c r="F1864" s="308">
        <f>INDEX('5. Registrere Transaksjoner'!$E$8:$E$1006,MATCH('Underlag HB'!A1864,'5. Registrere Transaksjoner'!$B$8:$B$1006,0))</f>
        <v>0</v>
      </c>
      <c r="G1864" s="72">
        <f>INDEX('5. Registrere Transaksjoner'!$F$8:$F$1006,MATCH('Underlag HB'!A1864,'5. Registrere Transaksjoner'!$B$8:$B$1006,0))</f>
        <v>0</v>
      </c>
      <c r="H1864" s="309" t="str">
        <f t="shared" si="29"/>
        <v/>
      </c>
      <c r="I1864" s="310">
        <f>INDEX('5. Registrere Transaksjoner'!$H$8:$H$1006,MATCH('Underlag HB'!A1864,'5. Registrere Transaksjoner'!$B$8:$B$1006,0))</f>
        <v>0</v>
      </c>
      <c r="J1864" s="72"/>
      <c r="K1864" s="72"/>
    </row>
    <row r="1865" spans="1:11" x14ac:dyDescent="0.25">
      <c r="A1865" s="116">
        <f>'5. Registrere Transaksjoner'!B872</f>
        <v>865</v>
      </c>
      <c r="B1865" s="72">
        <f>INDEX('5. Registrere Transaksjoner'!$K$8:$K$1006,MATCH('Underlag HB'!A1865,'5. Registrere Transaksjoner'!$B$8:$B$1006))</f>
        <v>0</v>
      </c>
      <c r="C1865" s="72">
        <f>INDEX('5. Registrere Transaksjoner'!$R$8:$R$1006,MATCH('Underlag HB'!A1865,'5. Registrere Transaksjoner'!$B$8:$B$1006))</f>
        <v>0</v>
      </c>
      <c r="D1865" s="307">
        <f>INDEX('5. Registrere Transaksjoner'!$D$8:$D$1006,MATCH('Underlag HB'!A1865,'5. Registrere Transaksjoner'!$B$8:$B$1006))</f>
        <v>0</v>
      </c>
      <c r="E1865" s="72" t="str">
        <f>IFERROR(INDEX(Kontoplan!$E$6:$E$1048576,MATCH(B1865,Kontoplan!$D$6:$D$125,0)),"")</f>
        <v/>
      </c>
      <c r="F1865" s="308">
        <f>INDEX('5. Registrere Transaksjoner'!$E$8:$E$1006,MATCH('Underlag HB'!A1865,'5. Registrere Transaksjoner'!$B$8:$B$1006,0))</f>
        <v>0</v>
      </c>
      <c r="G1865" s="72">
        <f>INDEX('5. Registrere Transaksjoner'!$F$8:$F$1006,MATCH('Underlag HB'!A1865,'5. Registrere Transaksjoner'!$B$8:$B$1006,0))</f>
        <v>0</v>
      </c>
      <c r="H1865" s="309" t="str">
        <f t="shared" si="29"/>
        <v/>
      </c>
      <c r="I1865" s="310">
        <f>INDEX('5. Registrere Transaksjoner'!$H$8:$H$1006,MATCH('Underlag HB'!A1865,'5. Registrere Transaksjoner'!$B$8:$B$1006,0))</f>
        <v>0</v>
      </c>
      <c r="J1865" s="72"/>
      <c r="K1865" s="72"/>
    </row>
    <row r="1866" spans="1:11" x14ac:dyDescent="0.25">
      <c r="A1866" s="116">
        <f>'5. Registrere Transaksjoner'!B873</f>
        <v>866</v>
      </c>
      <c r="B1866" s="72">
        <f>INDEX('5. Registrere Transaksjoner'!$K$8:$K$1006,MATCH('Underlag HB'!A1866,'5. Registrere Transaksjoner'!$B$8:$B$1006))</f>
        <v>0</v>
      </c>
      <c r="C1866" s="72">
        <f>INDEX('5. Registrere Transaksjoner'!$R$8:$R$1006,MATCH('Underlag HB'!A1866,'5. Registrere Transaksjoner'!$B$8:$B$1006))</f>
        <v>0</v>
      </c>
      <c r="D1866" s="307">
        <f>INDEX('5. Registrere Transaksjoner'!$D$8:$D$1006,MATCH('Underlag HB'!A1866,'5. Registrere Transaksjoner'!$B$8:$B$1006))</f>
        <v>0</v>
      </c>
      <c r="E1866" s="72" t="str">
        <f>IFERROR(INDEX(Kontoplan!$E$6:$E$1048576,MATCH(B1866,Kontoplan!$D$6:$D$125,0)),"")</f>
        <v/>
      </c>
      <c r="F1866" s="308">
        <f>INDEX('5. Registrere Transaksjoner'!$E$8:$E$1006,MATCH('Underlag HB'!A1866,'5. Registrere Transaksjoner'!$B$8:$B$1006,0))</f>
        <v>0</v>
      </c>
      <c r="G1866" s="72">
        <f>INDEX('5. Registrere Transaksjoner'!$F$8:$F$1006,MATCH('Underlag HB'!A1866,'5. Registrere Transaksjoner'!$B$8:$B$1006,0))</f>
        <v>0</v>
      </c>
      <c r="H1866" s="309" t="str">
        <f t="shared" si="29"/>
        <v/>
      </c>
      <c r="I1866" s="310">
        <f>INDEX('5. Registrere Transaksjoner'!$H$8:$H$1006,MATCH('Underlag HB'!A1866,'5. Registrere Transaksjoner'!$B$8:$B$1006,0))</f>
        <v>0</v>
      </c>
      <c r="J1866" s="72"/>
      <c r="K1866" s="72"/>
    </row>
    <row r="1867" spans="1:11" x14ac:dyDescent="0.25">
      <c r="A1867" s="116">
        <f>'5. Registrere Transaksjoner'!B874</f>
        <v>867</v>
      </c>
      <c r="B1867" s="72">
        <f>INDEX('5. Registrere Transaksjoner'!$K$8:$K$1006,MATCH('Underlag HB'!A1867,'5. Registrere Transaksjoner'!$B$8:$B$1006))</f>
        <v>0</v>
      </c>
      <c r="C1867" s="72">
        <f>INDEX('5. Registrere Transaksjoner'!$R$8:$R$1006,MATCH('Underlag HB'!A1867,'5. Registrere Transaksjoner'!$B$8:$B$1006))</f>
        <v>0</v>
      </c>
      <c r="D1867" s="307">
        <f>INDEX('5. Registrere Transaksjoner'!$D$8:$D$1006,MATCH('Underlag HB'!A1867,'5. Registrere Transaksjoner'!$B$8:$B$1006))</f>
        <v>0</v>
      </c>
      <c r="E1867" s="72" t="str">
        <f>IFERROR(INDEX(Kontoplan!$E$6:$E$1048576,MATCH(B1867,Kontoplan!$D$6:$D$125,0)),"")</f>
        <v/>
      </c>
      <c r="F1867" s="308">
        <f>INDEX('5. Registrere Transaksjoner'!$E$8:$E$1006,MATCH('Underlag HB'!A1867,'5. Registrere Transaksjoner'!$B$8:$B$1006,0))</f>
        <v>0</v>
      </c>
      <c r="G1867" s="72">
        <f>INDEX('5. Registrere Transaksjoner'!$F$8:$F$1006,MATCH('Underlag HB'!A1867,'5. Registrere Transaksjoner'!$B$8:$B$1006,0))</f>
        <v>0</v>
      </c>
      <c r="H1867" s="309" t="str">
        <f t="shared" si="29"/>
        <v/>
      </c>
      <c r="I1867" s="310">
        <f>INDEX('5. Registrere Transaksjoner'!$H$8:$H$1006,MATCH('Underlag HB'!A1867,'5. Registrere Transaksjoner'!$B$8:$B$1006,0))</f>
        <v>0</v>
      </c>
      <c r="J1867" s="72"/>
      <c r="K1867" s="72"/>
    </row>
    <row r="1868" spans="1:11" x14ac:dyDescent="0.25">
      <c r="A1868" s="116">
        <f>'5. Registrere Transaksjoner'!B875</f>
        <v>868</v>
      </c>
      <c r="B1868" s="72">
        <f>INDEX('5. Registrere Transaksjoner'!$K$8:$K$1006,MATCH('Underlag HB'!A1868,'5. Registrere Transaksjoner'!$B$8:$B$1006))</f>
        <v>0</v>
      </c>
      <c r="C1868" s="72">
        <f>INDEX('5. Registrere Transaksjoner'!$R$8:$R$1006,MATCH('Underlag HB'!A1868,'5. Registrere Transaksjoner'!$B$8:$B$1006))</f>
        <v>0</v>
      </c>
      <c r="D1868" s="307">
        <f>INDEX('5. Registrere Transaksjoner'!$D$8:$D$1006,MATCH('Underlag HB'!A1868,'5. Registrere Transaksjoner'!$B$8:$B$1006))</f>
        <v>0</v>
      </c>
      <c r="E1868" s="72" t="str">
        <f>IFERROR(INDEX(Kontoplan!$E$6:$E$1048576,MATCH(B1868,Kontoplan!$D$6:$D$125,0)),"")</f>
        <v/>
      </c>
      <c r="F1868" s="308">
        <f>INDEX('5. Registrere Transaksjoner'!$E$8:$E$1006,MATCH('Underlag HB'!A1868,'5. Registrere Transaksjoner'!$B$8:$B$1006,0))</f>
        <v>0</v>
      </c>
      <c r="G1868" s="72">
        <f>INDEX('5. Registrere Transaksjoner'!$F$8:$F$1006,MATCH('Underlag HB'!A1868,'5. Registrere Transaksjoner'!$B$8:$B$1006,0))</f>
        <v>0</v>
      </c>
      <c r="H1868" s="309" t="str">
        <f t="shared" si="29"/>
        <v/>
      </c>
      <c r="I1868" s="310">
        <f>INDEX('5. Registrere Transaksjoner'!$H$8:$H$1006,MATCH('Underlag HB'!A1868,'5. Registrere Transaksjoner'!$B$8:$B$1006,0))</f>
        <v>0</v>
      </c>
      <c r="J1868" s="72"/>
      <c r="K1868" s="72"/>
    </row>
    <row r="1869" spans="1:11" x14ac:dyDescent="0.25">
      <c r="A1869" s="116">
        <f>'5. Registrere Transaksjoner'!B876</f>
        <v>869</v>
      </c>
      <c r="B1869" s="72">
        <f>INDEX('5. Registrere Transaksjoner'!$K$8:$K$1006,MATCH('Underlag HB'!A1869,'5. Registrere Transaksjoner'!$B$8:$B$1006))</f>
        <v>0</v>
      </c>
      <c r="C1869" s="72">
        <f>INDEX('5. Registrere Transaksjoner'!$R$8:$R$1006,MATCH('Underlag HB'!A1869,'5. Registrere Transaksjoner'!$B$8:$B$1006))</f>
        <v>0</v>
      </c>
      <c r="D1869" s="307">
        <f>INDEX('5. Registrere Transaksjoner'!$D$8:$D$1006,MATCH('Underlag HB'!A1869,'5. Registrere Transaksjoner'!$B$8:$B$1006))</f>
        <v>0</v>
      </c>
      <c r="E1869" s="72" t="str">
        <f>IFERROR(INDEX(Kontoplan!$E$6:$E$1048576,MATCH(B1869,Kontoplan!$D$6:$D$125,0)),"")</f>
        <v/>
      </c>
      <c r="F1869" s="308">
        <f>INDEX('5. Registrere Transaksjoner'!$E$8:$E$1006,MATCH('Underlag HB'!A1869,'5. Registrere Transaksjoner'!$B$8:$B$1006,0))</f>
        <v>0</v>
      </c>
      <c r="G1869" s="72">
        <f>INDEX('5. Registrere Transaksjoner'!$F$8:$F$1006,MATCH('Underlag HB'!A1869,'5. Registrere Transaksjoner'!$B$8:$B$1006,0))</f>
        <v>0</v>
      </c>
      <c r="H1869" s="309" t="str">
        <f t="shared" si="29"/>
        <v/>
      </c>
      <c r="I1869" s="310">
        <f>INDEX('5. Registrere Transaksjoner'!$H$8:$H$1006,MATCH('Underlag HB'!A1869,'5. Registrere Transaksjoner'!$B$8:$B$1006,0))</f>
        <v>0</v>
      </c>
      <c r="J1869" s="72"/>
      <c r="K1869" s="72"/>
    </row>
    <row r="1870" spans="1:11" x14ac:dyDescent="0.25">
      <c r="A1870" s="116">
        <f>'5. Registrere Transaksjoner'!B877</f>
        <v>870</v>
      </c>
      <c r="B1870" s="72">
        <f>INDEX('5. Registrere Transaksjoner'!$K$8:$K$1006,MATCH('Underlag HB'!A1870,'5. Registrere Transaksjoner'!$B$8:$B$1006))</f>
        <v>0</v>
      </c>
      <c r="C1870" s="72">
        <f>INDEX('5. Registrere Transaksjoner'!$R$8:$R$1006,MATCH('Underlag HB'!A1870,'5. Registrere Transaksjoner'!$B$8:$B$1006))</f>
        <v>0</v>
      </c>
      <c r="D1870" s="307">
        <f>INDEX('5. Registrere Transaksjoner'!$D$8:$D$1006,MATCH('Underlag HB'!A1870,'5. Registrere Transaksjoner'!$B$8:$B$1006))</f>
        <v>0</v>
      </c>
      <c r="E1870" s="72" t="str">
        <f>IFERROR(INDEX(Kontoplan!$E$6:$E$1048576,MATCH(B1870,Kontoplan!$D$6:$D$125,0)),"")</f>
        <v/>
      </c>
      <c r="F1870" s="308">
        <f>INDEX('5. Registrere Transaksjoner'!$E$8:$E$1006,MATCH('Underlag HB'!A1870,'5. Registrere Transaksjoner'!$B$8:$B$1006,0))</f>
        <v>0</v>
      </c>
      <c r="G1870" s="72">
        <f>INDEX('5. Registrere Transaksjoner'!$F$8:$F$1006,MATCH('Underlag HB'!A1870,'5. Registrere Transaksjoner'!$B$8:$B$1006,0))</f>
        <v>0</v>
      </c>
      <c r="H1870" s="309" t="str">
        <f t="shared" si="29"/>
        <v/>
      </c>
      <c r="I1870" s="310">
        <f>INDEX('5. Registrere Transaksjoner'!$H$8:$H$1006,MATCH('Underlag HB'!A1870,'5. Registrere Transaksjoner'!$B$8:$B$1006,0))</f>
        <v>0</v>
      </c>
      <c r="J1870" s="72"/>
      <c r="K1870" s="72"/>
    </row>
    <row r="1871" spans="1:11" x14ac:dyDescent="0.25">
      <c r="A1871" s="116">
        <f>'5. Registrere Transaksjoner'!B878</f>
        <v>871</v>
      </c>
      <c r="B1871" s="72">
        <f>INDEX('5. Registrere Transaksjoner'!$K$8:$K$1006,MATCH('Underlag HB'!A1871,'5. Registrere Transaksjoner'!$B$8:$B$1006))</f>
        <v>0</v>
      </c>
      <c r="C1871" s="72">
        <f>INDEX('5. Registrere Transaksjoner'!$R$8:$R$1006,MATCH('Underlag HB'!A1871,'5. Registrere Transaksjoner'!$B$8:$B$1006))</f>
        <v>0</v>
      </c>
      <c r="D1871" s="307">
        <f>INDEX('5. Registrere Transaksjoner'!$D$8:$D$1006,MATCH('Underlag HB'!A1871,'5. Registrere Transaksjoner'!$B$8:$B$1006))</f>
        <v>0</v>
      </c>
      <c r="E1871" s="72" t="str">
        <f>IFERROR(INDEX(Kontoplan!$E$6:$E$1048576,MATCH(B1871,Kontoplan!$D$6:$D$125,0)),"")</f>
        <v/>
      </c>
      <c r="F1871" s="308">
        <f>INDEX('5. Registrere Transaksjoner'!$E$8:$E$1006,MATCH('Underlag HB'!A1871,'5. Registrere Transaksjoner'!$B$8:$B$1006,0))</f>
        <v>0</v>
      </c>
      <c r="G1871" s="72">
        <f>INDEX('5. Registrere Transaksjoner'!$F$8:$F$1006,MATCH('Underlag HB'!A1871,'5. Registrere Transaksjoner'!$B$8:$B$1006,0))</f>
        <v>0</v>
      </c>
      <c r="H1871" s="309" t="str">
        <f t="shared" si="29"/>
        <v/>
      </c>
      <c r="I1871" s="310">
        <f>INDEX('5. Registrere Transaksjoner'!$H$8:$H$1006,MATCH('Underlag HB'!A1871,'5. Registrere Transaksjoner'!$B$8:$B$1006,0))</f>
        <v>0</v>
      </c>
      <c r="J1871" s="72"/>
      <c r="K1871" s="72"/>
    </row>
    <row r="1872" spans="1:11" x14ac:dyDescent="0.25">
      <c r="A1872" s="116">
        <f>'5. Registrere Transaksjoner'!B879</f>
        <v>872</v>
      </c>
      <c r="B1872" s="72">
        <f>INDEX('5. Registrere Transaksjoner'!$K$8:$K$1006,MATCH('Underlag HB'!A1872,'5. Registrere Transaksjoner'!$B$8:$B$1006))</f>
        <v>0</v>
      </c>
      <c r="C1872" s="72">
        <f>INDEX('5. Registrere Transaksjoner'!$R$8:$R$1006,MATCH('Underlag HB'!A1872,'5. Registrere Transaksjoner'!$B$8:$B$1006))</f>
        <v>0</v>
      </c>
      <c r="D1872" s="307">
        <f>INDEX('5. Registrere Transaksjoner'!$D$8:$D$1006,MATCH('Underlag HB'!A1872,'5. Registrere Transaksjoner'!$B$8:$B$1006))</f>
        <v>0</v>
      </c>
      <c r="E1872" s="72" t="str">
        <f>IFERROR(INDEX(Kontoplan!$E$6:$E$1048576,MATCH(B1872,Kontoplan!$D$6:$D$125,0)),"")</f>
        <v/>
      </c>
      <c r="F1872" s="308">
        <f>INDEX('5. Registrere Transaksjoner'!$E$8:$E$1006,MATCH('Underlag HB'!A1872,'5. Registrere Transaksjoner'!$B$8:$B$1006,0))</f>
        <v>0</v>
      </c>
      <c r="G1872" s="72">
        <f>INDEX('5. Registrere Transaksjoner'!$F$8:$F$1006,MATCH('Underlag HB'!A1872,'5. Registrere Transaksjoner'!$B$8:$B$1006,0))</f>
        <v>0</v>
      </c>
      <c r="H1872" s="309" t="str">
        <f t="shared" si="29"/>
        <v/>
      </c>
      <c r="I1872" s="310">
        <f>INDEX('5. Registrere Transaksjoner'!$H$8:$H$1006,MATCH('Underlag HB'!A1872,'5. Registrere Transaksjoner'!$B$8:$B$1006,0))</f>
        <v>0</v>
      </c>
      <c r="J1872" s="72"/>
      <c r="K1872" s="72"/>
    </row>
    <row r="1873" spans="1:11" x14ac:dyDescent="0.25">
      <c r="A1873" s="116">
        <f>'5. Registrere Transaksjoner'!B880</f>
        <v>873</v>
      </c>
      <c r="B1873" s="72">
        <f>INDEX('5. Registrere Transaksjoner'!$K$8:$K$1006,MATCH('Underlag HB'!A1873,'5. Registrere Transaksjoner'!$B$8:$B$1006))</f>
        <v>0</v>
      </c>
      <c r="C1873" s="72">
        <f>INDEX('5. Registrere Transaksjoner'!$R$8:$R$1006,MATCH('Underlag HB'!A1873,'5. Registrere Transaksjoner'!$B$8:$B$1006))</f>
        <v>0</v>
      </c>
      <c r="D1873" s="307">
        <f>INDEX('5. Registrere Transaksjoner'!$D$8:$D$1006,MATCH('Underlag HB'!A1873,'5. Registrere Transaksjoner'!$B$8:$B$1006))</f>
        <v>0</v>
      </c>
      <c r="E1873" s="72" t="str">
        <f>IFERROR(INDEX(Kontoplan!$E$6:$E$1048576,MATCH(B1873,Kontoplan!$D$6:$D$125,0)),"")</f>
        <v/>
      </c>
      <c r="F1873" s="308">
        <f>INDEX('5. Registrere Transaksjoner'!$E$8:$E$1006,MATCH('Underlag HB'!A1873,'5. Registrere Transaksjoner'!$B$8:$B$1006,0))</f>
        <v>0</v>
      </c>
      <c r="G1873" s="72">
        <f>INDEX('5. Registrere Transaksjoner'!$F$8:$F$1006,MATCH('Underlag HB'!A1873,'5. Registrere Transaksjoner'!$B$8:$B$1006,0))</f>
        <v>0</v>
      </c>
      <c r="H1873" s="309" t="str">
        <f t="shared" si="29"/>
        <v/>
      </c>
      <c r="I1873" s="310">
        <f>INDEX('5. Registrere Transaksjoner'!$H$8:$H$1006,MATCH('Underlag HB'!A1873,'5. Registrere Transaksjoner'!$B$8:$B$1006,0))</f>
        <v>0</v>
      </c>
      <c r="J1873" s="72"/>
      <c r="K1873" s="72"/>
    </row>
    <row r="1874" spans="1:11" x14ac:dyDescent="0.25">
      <c r="A1874" s="116">
        <f>'5. Registrere Transaksjoner'!B881</f>
        <v>874</v>
      </c>
      <c r="B1874" s="72">
        <f>INDEX('5. Registrere Transaksjoner'!$K$8:$K$1006,MATCH('Underlag HB'!A1874,'5. Registrere Transaksjoner'!$B$8:$B$1006))</f>
        <v>0</v>
      </c>
      <c r="C1874" s="72">
        <f>INDEX('5. Registrere Transaksjoner'!$R$8:$R$1006,MATCH('Underlag HB'!A1874,'5. Registrere Transaksjoner'!$B$8:$B$1006))</f>
        <v>0</v>
      </c>
      <c r="D1874" s="307">
        <f>INDEX('5. Registrere Transaksjoner'!$D$8:$D$1006,MATCH('Underlag HB'!A1874,'5. Registrere Transaksjoner'!$B$8:$B$1006))</f>
        <v>0</v>
      </c>
      <c r="E1874" s="72" t="str">
        <f>IFERROR(INDEX(Kontoplan!$E$6:$E$1048576,MATCH(B1874,Kontoplan!$D$6:$D$125,0)),"")</f>
        <v/>
      </c>
      <c r="F1874" s="308">
        <f>INDEX('5. Registrere Transaksjoner'!$E$8:$E$1006,MATCH('Underlag HB'!A1874,'5. Registrere Transaksjoner'!$B$8:$B$1006,0))</f>
        <v>0</v>
      </c>
      <c r="G1874" s="72">
        <f>INDEX('5. Registrere Transaksjoner'!$F$8:$F$1006,MATCH('Underlag HB'!A1874,'5. Registrere Transaksjoner'!$B$8:$B$1006,0))</f>
        <v>0</v>
      </c>
      <c r="H1874" s="309" t="str">
        <f t="shared" si="29"/>
        <v/>
      </c>
      <c r="I1874" s="310">
        <f>INDEX('5. Registrere Transaksjoner'!$H$8:$H$1006,MATCH('Underlag HB'!A1874,'5. Registrere Transaksjoner'!$B$8:$B$1006,0))</f>
        <v>0</v>
      </c>
      <c r="J1874" s="72"/>
      <c r="K1874" s="72"/>
    </row>
    <row r="1875" spans="1:11" x14ac:dyDescent="0.25">
      <c r="A1875" s="116">
        <f>'5. Registrere Transaksjoner'!B882</f>
        <v>875</v>
      </c>
      <c r="B1875" s="72">
        <f>INDEX('5. Registrere Transaksjoner'!$K$8:$K$1006,MATCH('Underlag HB'!A1875,'5. Registrere Transaksjoner'!$B$8:$B$1006))</f>
        <v>0</v>
      </c>
      <c r="C1875" s="72">
        <f>INDEX('5. Registrere Transaksjoner'!$R$8:$R$1006,MATCH('Underlag HB'!A1875,'5. Registrere Transaksjoner'!$B$8:$B$1006))</f>
        <v>0</v>
      </c>
      <c r="D1875" s="307">
        <f>INDEX('5. Registrere Transaksjoner'!$D$8:$D$1006,MATCH('Underlag HB'!A1875,'5. Registrere Transaksjoner'!$B$8:$B$1006))</f>
        <v>0</v>
      </c>
      <c r="E1875" s="72" t="str">
        <f>IFERROR(INDEX(Kontoplan!$E$6:$E$1048576,MATCH(B1875,Kontoplan!$D$6:$D$125,0)),"")</f>
        <v/>
      </c>
      <c r="F1875" s="308">
        <f>INDEX('5. Registrere Transaksjoner'!$E$8:$E$1006,MATCH('Underlag HB'!A1875,'5. Registrere Transaksjoner'!$B$8:$B$1006,0))</f>
        <v>0</v>
      </c>
      <c r="G1875" s="72">
        <f>INDEX('5. Registrere Transaksjoner'!$F$8:$F$1006,MATCH('Underlag HB'!A1875,'5. Registrere Transaksjoner'!$B$8:$B$1006,0))</f>
        <v>0</v>
      </c>
      <c r="H1875" s="309" t="str">
        <f t="shared" si="29"/>
        <v/>
      </c>
      <c r="I1875" s="310">
        <f>INDEX('5. Registrere Transaksjoner'!$H$8:$H$1006,MATCH('Underlag HB'!A1875,'5. Registrere Transaksjoner'!$B$8:$B$1006,0))</f>
        <v>0</v>
      </c>
      <c r="J1875" s="72"/>
      <c r="K1875" s="72"/>
    </row>
    <row r="1876" spans="1:11" x14ac:dyDescent="0.25">
      <c r="A1876" s="116">
        <f>'5. Registrere Transaksjoner'!B883</f>
        <v>876</v>
      </c>
      <c r="B1876" s="72">
        <f>INDEX('5. Registrere Transaksjoner'!$K$8:$K$1006,MATCH('Underlag HB'!A1876,'5. Registrere Transaksjoner'!$B$8:$B$1006))</f>
        <v>0</v>
      </c>
      <c r="C1876" s="72">
        <f>INDEX('5. Registrere Transaksjoner'!$R$8:$R$1006,MATCH('Underlag HB'!A1876,'5. Registrere Transaksjoner'!$B$8:$B$1006))</f>
        <v>0</v>
      </c>
      <c r="D1876" s="307">
        <f>INDEX('5. Registrere Transaksjoner'!$D$8:$D$1006,MATCH('Underlag HB'!A1876,'5. Registrere Transaksjoner'!$B$8:$B$1006))</f>
        <v>0</v>
      </c>
      <c r="E1876" s="72" t="str">
        <f>IFERROR(INDEX(Kontoplan!$E$6:$E$1048576,MATCH(B1876,Kontoplan!$D$6:$D$125,0)),"")</f>
        <v/>
      </c>
      <c r="F1876" s="308">
        <f>INDEX('5. Registrere Transaksjoner'!$E$8:$E$1006,MATCH('Underlag HB'!A1876,'5. Registrere Transaksjoner'!$B$8:$B$1006,0))</f>
        <v>0</v>
      </c>
      <c r="G1876" s="72">
        <f>INDEX('5. Registrere Transaksjoner'!$F$8:$F$1006,MATCH('Underlag HB'!A1876,'5. Registrere Transaksjoner'!$B$8:$B$1006,0))</f>
        <v>0</v>
      </c>
      <c r="H1876" s="309" t="str">
        <f t="shared" si="29"/>
        <v/>
      </c>
      <c r="I1876" s="310">
        <f>INDEX('5. Registrere Transaksjoner'!$H$8:$H$1006,MATCH('Underlag HB'!A1876,'5. Registrere Transaksjoner'!$B$8:$B$1006,0))</f>
        <v>0</v>
      </c>
      <c r="J1876" s="72"/>
      <c r="K1876" s="72"/>
    </row>
    <row r="1877" spans="1:11" x14ac:dyDescent="0.25">
      <c r="A1877" s="116">
        <f>'5. Registrere Transaksjoner'!B884</f>
        <v>877</v>
      </c>
      <c r="B1877" s="72">
        <f>INDEX('5. Registrere Transaksjoner'!$K$8:$K$1006,MATCH('Underlag HB'!A1877,'5. Registrere Transaksjoner'!$B$8:$B$1006))</f>
        <v>0</v>
      </c>
      <c r="C1877" s="72">
        <f>INDEX('5. Registrere Transaksjoner'!$R$8:$R$1006,MATCH('Underlag HB'!A1877,'5. Registrere Transaksjoner'!$B$8:$B$1006))</f>
        <v>0</v>
      </c>
      <c r="D1877" s="307">
        <f>INDEX('5. Registrere Transaksjoner'!$D$8:$D$1006,MATCH('Underlag HB'!A1877,'5. Registrere Transaksjoner'!$B$8:$B$1006))</f>
        <v>0</v>
      </c>
      <c r="E1877" s="72" t="str">
        <f>IFERROR(INDEX(Kontoplan!$E$6:$E$1048576,MATCH(B1877,Kontoplan!$D$6:$D$125,0)),"")</f>
        <v/>
      </c>
      <c r="F1877" s="308">
        <f>INDEX('5. Registrere Transaksjoner'!$E$8:$E$1006,MATCH('Underlag HB'!A1877,'5. Registrere Transaksjoner'!$B$8:$B$1006,0))</f>
        <v>0</v>
      </c>
      <c r="G1877" s="72">
        <f>INDEX('5. Registrere Transaksjoner'!$F$8:$F$1006,MATCH('Underlag HB'!A1877,'5. Registrere Transaksjoner'!$B$8:$B$1006,0))</f>
        <v>0</v>
      </c>
      <c r="H1877" s="309" t="str">
        <f t="shared" si="29"/>
        <v/>
      </c>
      <c r="I1877" s="310">
        <f>INDEX('5. Registrere Transaksjoner'!$H$8:$H$1006,MATCH('Underlag HB'!A1877,'5. Registrere Transaksjoner'!$B$8:$B$1006,0))</f>
        <v>0</v>
      </c>
      <c r="J1877" s="72"/>
      <c r="K1877" s="72"/>
    </row>
    <row r="1878" spans="1:11" x14ac:dyDescent="0.25">
      <c r="A1878" s="116">
        <f>'5. Registrere Transaksjoner'!B885</f>
        <v>878</v>
      </c>
      <c r="B1878" s="72">
        <f>INDEX('5. Registrere Transaksjoner'!$K$8:$K$1006,MATCH('Underlag HB'!A1878,'5. Registrere Transaksjoner'!$B$8:$B$1006))</f>
        <v>0</v>
      </c>
      <c r="C1878" s="72">
        <f>INDEX('5. Registrere Transaksjoner'!$R$8:$R$1006,MATCH('Underlag HB'!A1878,'5. Registrere Transaksjoner'!$B$8:$B$1006))</f>
        <v>0</v>
      </c>
      <c r="D1878" s="307">
        <f>INDEX('5. Registrere Transaksjoner'!$D$8:$D$1006,MATCH('Underlag HB'!A1878,'5. Registrere Transaksjoner'!$B$8:$B$1006))</f>
        <v>0</v>
      </c>
      <c r="E1878" s="72" t="str">
        <f>IFERROR(INDEX(Kontoplan!$E$6:$E$1048576,MATCH(B1878,Kontoplan!$D$6:$D$125,0)),"")</f>
        <v/>
      </c>
      <c r="F1878" s="308">
        <f>INDEX('5. Registrere Transaksjoner'!$E$8:$E$1006,MATCH('Underlag HB'!A1878,'5. Registrere Transaksjoner'!$B$8:$B$1006,0))</f>
        <v>0</v>
      </c>
      <c r="G1878" s="72">
        <f>INDEX('5. Registrere Transaksjoner'!$F$8:$F$1006,MATCH('Underlag HB'!A1878,'5. Registrere Transaksjoner'!$B$8:$B$1006,0))</f>
        <v>0</v>
      </c>
      <c r="H1878" s="309" t="str">
        <f t="shared" si="29"/>
        <v/>
      </c>
      <c r="I1878" s="310">
        <f>INDEX('5. Registrere Transaksjoner'!$H$8:$H$1006,MATCH('Underlag HB'!A1878,'5. Registrere Transaksjoner'!$B$8:$B$1006,0))</f>
        <v>0</v>
      </c>
      <c r="J1878" s="72"/>
      <c r="K1878" s="72"/>
    </row>
    <row r="1879" spans="1:11" x14ac:dyDescent="0.25">
      <c r="A1879" s="116">
        <f>'5. Registrere Transaksjoner'!B886</f>
        <v>879</v>
      </c>
      <c r="B1879" s="72">
        <f>INDEX('5. Registrere Transaksjoner'!$K$8:$K$1006,MATCH('Underlag HB'!A1879,'5. Registrere Transaksjoner'!$B$8:$B$1006))</f>
        <v>0</v>
      </c>
      <c r="C1879" s="72">
        <f>INDEX('5. Registrere Transaksjoner'!$R$8:$R$1006,MATCH('Underlag HB'!A1879,'5. Registrere Transaksjoner'!$B$8:$B$1006))</f>
        <v>0</v>
      </c>
      <c r="D1879" s="307">
        <f>INDEX('5. Registrere Transaksjoner'!$D$8:$D$1006,MATCH('Underlag HB'!A1879,'5. Registrere Transaksjoner'!$B$8:$B$1006))</f>
        <v>0</v>
      </c>
      <c r="E1879" s="72" t="str">
        <f>IFERROR(INDEX(Kontoplan!$E$6:$E$1048576,MATCH(B1879,Kontoplan!$D$6:$D$125,0)),"")</f>
        <v/>
      </c>
      <c r="F1879" s="308">
        <f>INDEX('5. Registrere Transaksjoner'!$E$8:$E$1006,MATCH('Underlag HB'!A1879,'5. Registrere Transaksjoner'!$B$8:$B$1006,0))</f>
        <v>0</v>
      </c>
      <c r="G1879" s="72">
        <f>INDEX('5. Registrere Transaksjoner'!$F$8:$F$1006,MATCH('Underlag HB'!A1879,'5. Registrere Transaksjoner'!$B$8:$B$1006,0))</f>
        <v>0</v>
      </c>
      <c r="H1879" s="309" t="str">
        <f t="shared" si="29"/>
        <v/>
      </c>
      <c r="I1879" s="310">
        <f>INDEX('5. Registrere Transaksjoner'!$H$8:$H$1006,MATCH('Underlag HB'!A1879,'5. Registrere Transaksjoner'!$B$8:$B$1006,0))</f>
        <v>0</v>
      </c>
      <c r="J1879" s="72"/>
      <c r="K1879" s="72"/>
    </row>
    <row r="1880" spans="1:11" x14ac:dyDescent="0.25">
      <c r="A1880" s="116">
        <f>'5. Registrere Transaksjoner'!B887</f>
        <v>880</v>
      </c>
      <c r="B1880" s="72">
        <f>INDEX('5. Registrere Transaksjoner'!$K$8:$K$1006,MATCH('Underlag HB'!A1880,'5. Registrere Transaksjoner'!$B$8:$B$1006))</f>
        <v>0</v>
      </c>
      <c r="C1880" s="72">
        <f>INDEX('5. Registrere Transaksjoner'!$R$8:$R$1006,MATCH('Underlag HB'!A1880,'5. Registrere Transaksjoner'!$B$8:$B$1006))</f>
        <v>0</v>
      </c>
      <c r="D1880" s="307">
        <f>INDEX('5. Registrere Transaksjoner'!$D$8:$D$1006,MATCH('Underlag HB'!A1880,'5. Registrere Transaksjoner'!$B$8:$B$1006))</f>
        <v>0</v>
      </c>
      <c r="E1880" s="72" t="str">
        <f>IFERROR(INDEX(Kontoplan!$E$6:$E$1048576,MATCH(B1880,Kontoplan!$D$6:$D$125,0)),"")</f>
        <v/>
      </c>
      <c r="F1880" s="308">
        <f>INDEX('5. Registrere Transaksjoner'!$E$8:$E$1006,MATCH('Underlag HB'!A1880,'5. Registrere Transaksjoner'!$B$8:$B$1006,0))</f>
        <v>0</v>
      </c>
      <c r="G1880" s="72">
        <f>INDEX('5. Registrere Transaksjoner'!$F$8:$F$1006,MATCH('Underlag HB'!A1880,'5. Registrere Transaksjoner'!$B$8:$B$1006,0))</f>
        <v>0</v>
      </c>
      <c r="H1880" s="309" t="str">
        <f t="shared" si="29"/>
        <v/>
      </c>
      <c r="I1880" s="310">
        <f>INDEX('5. Registrere Transaksjoner'!$H$8:$H$1006,MATCH('Underlag HB'!A1880,'5. Registrere Transaksjoner'!$B$8:$B$1006,0))</f>
        <v>0</v>
      </c>
      <c r="J1880" s="72"/>
      <c r="K1880" s="72"/>
    </row>
    <row r="1881" spans="1:11" x14ac:dyDescent="0.25">
      <c r="A1881" s="116">
        <f>'5. Registrere Transaksjoner'!B888</f>
        <v>881</v>
      </c>
      <c r="B1881" s="72">
        <f>INDEX('5. Registrere Transaksjoner'!$K$8:$K$1006,MATCH('Underlag HB'!A1881,'5. Registrere Transaksjoner'!$B$8:$B$1006))</f>
        <v>0</v>
      </c>
      <c r="C1881" s="72">
        <f>INDEX('5. Registrere Transaksjoner'!$R$8:$R$1006,MATCH('Underlag HB'!A1881,'5. Registrere Transaksjoner'!$B$8:$B$1006))</f>
        <v>0</v>
      </c>
      <c r="D1881" s="307">
        <f>INDEX('5. Registrere Transaksjoner'!$D$8:$D$1006,MATCH('Underlag HB'!A1881,'5. Registrere Transaksjoner'!$B$8:$B$1006))</f>
        <v>0</v>
      </c>
      <c r="E1881" s="72" t="str">
        <f>IFERROR(INDEX(Kontoplan!$E$6:$E$1048576,MATCH(B1881,Kontoplan!$D$6:$D$125,0)),"")</f>
        <v/>
      </c>
      <c r="F1881" s="308">
        <f>INDEX('5. Registrere Transaksjoner'!$E$8:$E$1006,MATCH('Underlag HB'!A1881,'5. Registrere Transaksjoner'!$B$8:$B$1006,0))</f>
        <v>0</v>
      </c>
      <c r="G1881" s="72">
        <f>INDEX('5. Registrere Transaksjoner'!$F$8:$F$1006,MATCH('Underlag HB'!A1881,'5. Registrere Transaksjoner'!$B$8:$B$1006,0))</f>
        <v>0</v>
      </c>
      <c r="H1881" s="309" t="str">
        <f t="shared" si="29"/>
        <v/>
      </c>
      <c r="I1881" s="310">
        <f>INDEX('5. Registrere Transaksjoner'!$H$8:$H$1006,MATCH('Underlag HB'!A1881,'5. Registrere Transaksjoner'!$B$8:$B$1006,0))</f>
        <v>0</v>
      </c>
      <c r="J1881" s="72"/>
      <c r="K1881" s="72"/>
    </row>
    <row r="1882" spans="1:11" x14ac:dyDescent="0.25">
      <c r="A1882" s="116">
        <f>'5. Registrere Transaksjoner'!B889</f>
        <v>882</v>
      </c>
      <c r="B1882" s="72">
        <f>INDEX('5. Registrere Transaksjoner'!$K$8:$K$1006,MATCH('Underlag HB'!A1882,'5. Registrere Transaksjoner'!$B$8:$B$1006))</f>
        <v>0</v>
      </c>
      <c r="C1882" s="72">
        <f>INDEX('5. Registrere Transaksjoner'!$R$8:$R$1006,MATCH('Underlag HB'!A1882,'5. Registrere Transaksjoner'!$B$8:$B$1006))</f>
        <v>0</v>
      </c>
      <c r="D1882" s="307">
        <f>INDEX('5. Registrere Transaksjoner'!$D$8:$D$1006,MATCH('Underlag HB'!A1882,'5. Registrere Transaksjoner'!$B$8:$B$1006))</f>
        <v>0</v>
      </c>
      <c r="E1882" s="72" t="str">
        <f>IFERROR(INDEX(Kontoplan!$E$6:$E$1048576,MATCH(B1882,Kontoplan!$D$6:$D$125,0)),"")</f>
        <v/>
      </c>
      <c r="F1882" s="308">
        <f>INDEX('5. Registrere Transaksjoner'!$E$8:$E$1006,MATCH('Underlag HB'!A1882,'5. Registrere Transaksjoner'!$B$8:$B$1006,0))</f>
        <v>0</v>
      </c>
      <c r="G1882" s="72">
        <f>INDEX('5. Registrere Transaksjoner'!$F$8:$F$1006,MATCH('Underlag HB'!A1882,'5. Registrere Transaksjoner'!$B$8:$B$1006,0))</f>
        <v>0</v>
      </c>
      <c r="H1882" s="309" t="str">
        <f t="shared" si="29"/>
        <v/>
      </c>
      <c r="I1882" s="310">
        <f>INDEX('5. Registrere Transaksjoner'!$H$8:$H$1006,MATCH('Underlag HB'!A1882,'5. Registrere Transaksjoner'!$B$8:$B$1006,0))</f>
        <v>0</v>
      </c>
      <c r="J1882" s="72"/>
      <c r="K1882" s="72"/>
    </row>
    <row r="1883" spans="1:11" x14ac:dyDescent="0.25">
      <c r="A1883" s="116">
        <f>'5. Registrere Transaksjoner'!B890</f>
        <v>883</v>
      </c>
      <c r="B1883" s="72">
        <f>INDEX('5. Registrere Transaksjoner'!$K$8:$K$1006,MATCH('Underlag HB'!A1883,'5. Registrere Transaksjoner'!$B$8:$B$1006))</f>
        <v>0</v>
      </c>
      <c r="C1883" s="72">
        <f>INDEX('5. Registrere Transaksjoner'!$R$8:$R$1006,MATCH('Underlag HB'!A1883,'5. Registrere Transaksjoner'!$B$8:$B$1006))</f>
        <v>0</v>
      </c>
      <c r="D1883" s="307">
        <f>INDEX('5. Registrere Transaksjoner'!$D$8:$D$1006,MATCH('Underlag HB'!A1883,'5. Registrere Transaksjoner'!$B$8:$B$1006))</f>
        <v>0</v>
      </c>
      <c r="E1883" s="72" t="str">
        <f>IFERROR(INDEX(Kontoplan!$E$6:$E$1048576,MATCH(B1883,Kontoplan!$D$6:$D$125,0)),"")</f>
        <v/>
      </c>
      <c r="F1883" s="308">
        <f>INDEX('5. Registrere Transaksjoner'!$E$8:$E$1006,MATCH('Underlag HB'!A1883,'5. Registrere Transaksjoner'!$B$8:$B$1006,0))</f>
        <v>0</v>
      </c>
      <c r="G1883" s="72">
        <f>INDEX('5. Registrere Transaksjoner'!$F$8:$F$1006,MATCH('Underlag HB'!A1883,'5. Registrere Transaksjoner'!$B$8:$B$1006,0))</f>
        <v>0</v>
      </c>
      <c r="H1883" s="309" t="str">
        <f t="shared" si="29"/>
        <v/>
      </c>
      <c r="I1883" s="310">
        <f>INDEX('5. Registrere Transaksjoner'!$H$8:$H$1006,MATCH('Underlag HB'!A1883,'5. Registrere Transaksjoner'!$B$8:$B$1006,0))</f>
        <v>0</v>
      </c>
      <c r="J1883" s="72"/>
      <c r="K1883" s="72"/>
    </row>
    <row r="1884" spans="1:11" x14ac:dyDescent="0.25">
      <c r="A1884" s="116">
        <f>'5. Registrere Transaksjoner'!B891</f>
        <v>884</v>
      </c>
      <c r="B1884" s="72">
        <f>INDEX('5. Registrere Transaksjoner'!$K$8:$K$1006,MATCH('Underlag HB'!A1884,'5. Registrere Transaksjoner'!$B$8:$B$1006))</f>
        <v>0</v>
      </c>
      <c r="C1884" s="72">
        <f>INDEX('5. Registrere Transaksjoner'!$R$8:$R$1006,MATCH('Underlag HB'!A1884,'5. Registrere Transaksjoner'!$B$8:$B$1006))</f>
        <v>0</v>
      </c>
      <c r="D1884" s="307">
        <f>INDEX('5. Registrere Transaksjoner'!$D$8:$D$1006,MATCH('Underlag HB'!A1884,'5. Registrere Transaksjoner'!$B$8:$B$1006))</f>
        <v>0</v>
      </c>
      <c r="E1884" s="72" t="str">
        <f>IFERROR(INDEX(Kontoplan!$E$6:$E$1048576,MATCH(B1884,Kontoplan!$D$6:$D$125,0)),"")</f>
        <v/>
      </c>
      <c r="F1884" s="308">
        <f>INDEX('5. Registrere Transaksjoner'!$E$8:$E$1006,MATCH('Underlag HB'!A1884,'5. Registrere Transaksjoner'!$B$8:$B$1006,0))</f>
        <v>0</v>
      </c>
      <c r="G1884" s="72">
        <f>INDEX('5. Registrere Transaksjoner'!$F$8:$F$1006,MATCH('Underlag HB'!A1884,'5. Registrere Transaksjoner'!$B$8:$B$1006,0))</f>
        <v>0</v>
      </c>
      <c r="H1884" s="309" t="str">
        <f t="shared" si="29"/>
        <v/>
      </c>
      <c r="I1884" s="310">
        <f>INDEX('5. Registrere Transaksjoner'!$H$8:$H$1006,MATCH('Underlag HB'!A1884,'5. Registrere Transaksjoner'!$B$8:$B$1006,0))</f>
        <v>0</v>
      </c>
      <c r="J1884" s="72"/>
      <c r="K1884" s="72"/>
    </row>
    <row r="1885" spans="1:11" x14ac:dyDescent="0.25">
      <c r="A1885" s="116">
        <f>'5. Registrere Transaksjoner'!B892</f>
        <v>885</v>
      </c>
      <c r="B1885" s="72">
        <f>INDEX('5. Registrere Transaksjoner'!$K$8:$K$1006,MATCH('Underlag HB'!A1885,'5. Registrere Transaksjoner'!$B$8:$B$1006))</f>
        <v>0</v>
      </c>
      <c r="C1885" s="72">
        <f>INDEX('5. Registrere Transaksjoner'!$R$8:$R$1006,MATCH('Underlag HB'!A1885,'5. Registrere Transaksjoner'!$B$8:$B$1006))</f>
        <v>0</v>
      </c>
      <c r="D1885" s="307">
        <f>INDEX('5. Registrere Transaksjoner'!$D$8:$D$1006,MATCH('Underlag HB'!A1885,'5. Registrere Transaksjoner'!$B$8:$B$1006))</f>
        <v>0</v>
      </c>
      <c r="E1885" s="72" t="str">
        <f>IFERROR(INDEX(Kontoplan!$E$6:$E$1048576,MATCH(B1885,Kontoplan!$D$6:$D$125,0)),"")</f>
        <v/>
      </c>
      <c r="F1885" s="308">
        <f>INDEX('5. Registrere Transaksjoner'!$E$8:$E$1006,MATCH('Underlag HB'!A1885,'5. Registrere Transaksjoner'!$B$8:$B$1006,0))</f>
        <v>0</v>
      </c>
      <c r="G1885" s="72">
        <f>INDEX('5. Registrere Transaksjoner'!$F$8:$F$1006,MATCH('Underlag HB'!A1885,'5. Registrere Transaksjoner'!$B$8:$B$1006,0))</f>
        <v>0</v>
      </c>
      <c r="H1885" s="309" t="str">
        <f t="shared" si="29"/>
        <v/>
      </c>
      <c r="I1885" s="310">
        <f>INDEX('5. Registrere Transaksjoner'!$H$8:$H$1006,MATCH('Underlag HB'!A1885,'5. Registrere Transaksjoner'!$B$8:$B$1006,0))</f>
        <v>0</v>
      </c>
      <c r="J1885" s="72"/>
      <c r="K1885" s="72"/>
    </row>
    <row r="1886" spans="1:11" x14ac:dyDescent="0.25">
      <c r="A1886" s="116">
        <f>'5. Registrere Transaksjoner'!B893</f>
        <v>886</v>
      </c>
      <c r="B1886" s="72">
        <f>INDEX('5. Registrere Transaksjoner'!$K$8:$K$1006,MATCH('Underlag HB'!A1886,'5. Registrere Transaksjoner'!$B$8:$B$1006))</f>
        <v>0</v>
      </c>
      <c r="C1886" s="72">
        <f>INDEX('5. Registrere Transaksjoner'!$R$8:$R$1006,MATCH('Underlag HB'!A1886,'5. Registrere Transaksjoner'!$B$8:$B$1006))</f>
        <v>0</v>
      </c>
      <c r="D1886" s="307">
        <f>INDEX('5. Registrere Transaksjoner'!$D$8:$D$1006,MATCH('Underlag HB'!A1886,'5. Registrere Transaksjoner'!$B$8:$B$1006))</f>
        <v>0</v>
      </c>
      <c r="E1886" s="72" t="str">
        <f>IFERROR(INDEX(Kontoplan!$E$6:$E$1048576,MATCH(B1886,Kontoplan!$D$6:$D$125,0)),"")</f>
        <v/>
      </c>
      <c r="F1886" s="308">
        <f>INDEX('5. Registrere Transaksjoner'!$E$8:$E$1006,MATCH('Underlag HB'!A1886,'5. Registrere Transaksjoner'!$B$8:$B$1006,0))</f>
        <v>0</v>
      </c>
      <c r="G1886" s="72">
        <f>INDEX('5. Registrere Transaksjoner'!$F$8:$F$1006,MATCH('Underlag HB'!A1886,'5. Registrere Transaksjoner'!$B$8:$B$1006,0))</f>
        <v>0</v>
      </c>
      <c r="H1886" s="309" t="str">
        <f t="shared" si="29"/>
        <v/>
      </c>
      <c r="I1886" s="310">
        <f>INDEX('5. Registrere Transaksjoner'!$H$8:$H$1006,MATCH('Underlag HB'!A1886,'5. Registrere Transaksjoner'!$B$8:$B$1006,0))</f>
        <v>0</v>
      </c>
      <c r="J1886" s="72"/>
      <c r="K1886" s="72"/>
    </row>
    <row r="1887" spans="1:11" x14ac:dyDescent="0.25">
      <c r="A1887" s="116">
        <f>'5. Registrere Transaksjoner'!B894</f>
        <v>887</v>
      </c>
      <c r="B1887" s="72">
        <f>INDEX('5. Registrere Transaksjoner'!$K$8:$K$1006,MATCH('Underlag HB'!A1887,'5. Registrere Transaksjoner'!$B$8:$B$1006))</f>
        <v>0</v>
      </c>
      <c r="C1887" s="72">
        <f>INDEX('5. Registrere Transaksjoner'!$R$8:$R$1006,MATCH('Underlag HB'!A1887,'5. Registrere Transaksjoner'!$B$8:$B$1006))</f>
        <v>0</v>
      </c>
      <c r="D1887" s="307">
        <f>INDEX('5. Registrere Transaksjoner'!$D$8:$D$1006,MATCH('Underlag HB'!A1887,'5. Registrere Transaksjoner'!$B$8:$B$1006))</f>
        <v>0</v>
      </c>
      <c r="E1887" s="72" t="str">
        <f>IFERROR(INDEX(Kontoplan!$E$6:$E$1048576,MATCH(B1887,Kontoplan!$D$6:$D$125,0)),"")</f>
        <v/>
      </c>
      <c r="F1887" s="308">
        <f>INDEX('5. Registrere Transaksjoner'!$E$8:$E$1006,MATCH('Underlag HB'!A1887,'5. Registrere Transaksjoner'!$B$8:$B$1006,0))</f>
        <v>0</v>
      </c>
      <c r="G1887" s="72">
        <f>INDEX('5. Registrere Transaksjoner'!$F$8:$F$1006,MATCH('Underlag HB'!A1887,'5. Registrere Transaksjoner'!$B$8:$B$1006,0))</f>
        <v>0</v>
      </c>
      <c r="H1887" s="309" t="str">
        <f t="shared" si="29"/>
        <v/>
      </c>
      <c r="I1887" s="310">
        <f>INDEX('5. Registrere Transaksjoner'!$H$8:$H$1006,MATCH('Underlag HB'!A1887,'5. Registrere Transaksjoner'!$B$8:$B$1006,0))</f>
        <v>0</v>
      </c>
      <c r="J1887" s="72"/>
      <c r="K1887" s="72"/>
    </row>
    <row r="1888" spans="1:11" x14ac:dyDescent="0.25">
      <c r="A1888" s="116">
        <f>'5. Registrere Transaksjoner'!B895</f>
        <v>888</v>
      </c>
      <c r="B1888" s="72">
        <f>INDEX('5. Registrere Transaksjoner'!$K$8:$K$1006,MATCH('Underlag HB'!A1888,'5. Registrere Transaksjoner'!$B$8:$B$1006))</f>
        <v>0</v>
      </c>
      <c r="C1888" s="72">
        <f>INDEX('5. Registrere Transaksjoner'!$R$8:$R$1006,MATCH('Underlag HB'!A1888,'5. Registrere Transaksjoner'!$B$8:$B$1006))</f>
        <v>0</v>
      </c>
      <c r="D1888" s="307">
        <f>INDEX('5. Registrere Transaksjoner'!$D$8:$D$1006,MATCH('Underlag HB'!A1888,'5. Registrere Transaksjoner'!$B$8:$B$1006))</f>
        <v>0</v>
      </c>
      <c r="E1888" s="72" t="str">
        <f>IFERROR(INDEX(Kontoplan!$E$6:$E$1048576,MATCH(B1888,Kontoplan!$D$6:$D$125,0)),"")</f>
        <v/>
      </c>
      <c r="F1888" s="308">
        <f>INDEX('5. Registrere Transaksjoner'!$E$8:$E$1006,MATCH('Underlag HB'!A1888,'5. Registrere Transaksjoner'!$B$8:$B$1006,0))</f>
        <v>0</v>
      </c>
      <c r="G1888" s="72">
        <f>INDEX('5. Registrere Transaksjoner'!$F$8:$F$1006,MATCH('Underlag HB'!A1888,'5. Registrere Transaksjoner'!$B$8:$B$1006,0))</f>
        <v>0</v>
      </c>
      <c r="H1888" s="309" t="str">
        <f t="shared" si="29"/>
        <v/>
      </c>
      <c r="I1888" s="310">
        <f>INDEX('5. Registrere Transaksjoner'!$H$8:$H$1006,MATCH('Underlag HB'!A1888,'5. Registrere Transaksjoner'!$B$8:$B$1006,0))</f>
        <v>0</v>
      </c>
      <c r="J1888" s="72"/>
      <c r="K1888" s="72"/>
    </row>
    <row r="1889" spans="1:11" x14ac:dyDescent="0.25">
      <c r="A1889" s="116">
        <f>'5. Registrere Transaksjoner'!B896</f>
        <v>889</v>
      </c>
      <c r="B1889" s="72">
        <f>INDEX('5. Registrere Transaksjoner'!$K$8:$K$1006,MATCH('Underlag HB'!A1889,'5. Registrere Transaksjoner'!$B$8:$B$1006))</f>
        <v>0</v>
      </c>
      <c r="C1889" s="72">
        <f>INDEX('5. Registrere Transaksjoner'!$R$8:$R$1006,MATCH('Underlag HB'!A1889,'5. Registrere Transaksjoner'!$B$8:$B$1006))</f>
        <v>0</v>
      </c>
      <c r="D1889" s="307">
        <f>INDEX('5. Registrere Transaksjoner'!$D$8:$D$1006,MATCH('Underlag HB'!A1889,'5. Registrere Transaksjoner'!$B$8:$B$1006))</f>
        <v>0</v>
      </c>
      <c r="E1889" s="72" t="str">
        <f>IFERROR(INDEX(Kontoplan!$E$6:$E$1048576,MATCH(B1889,Kontoplan!$D$6:$D$125,0)),"")</f>
        <v/>
      </c>
      <c r="F1889" s="308">
        <f>INDEX('5. Registrere Transaksjoner'!$E$8:$E$1006,MATCH('Underlag HB'!A1889,'5. Registrere Transaksjoner'!$B$8:$B$1006,0))</f>
        <v>0</v>
      </c>
      <c r="G1889" s="72">
        <f>INDEX('5. Registrere Transaksjoner'!$F$8:$F$1006,MATCH('Underlag HB'!A1889,'5. Registrere Transaksjoner'!$B$8:$B$1006,0))</f>
        <v>0</v>
      </c>
      <c r="H1889" s="309" t="str">
        <f t="shared" si="29"/>
        <v/>
      </c>
      <c r="I1889" s="310">
        <f>INDEX('5. Registrere Transaksjoner'!$H$8:$H$1006,MATCH('Underlag HB'!A1889,'5. Registrere Transaksjoner'!$B$8:$B$1006,0))</f>
        <v>0</v>
      </c>
      <c r="J1889" s="72"/>
      <c r="K1889" s="72"/>
    </row>
    <row r="1890" spans="1:11" x14ac:dyDescent="0.25">
      <c r="A1890" s="116">
        <f>'5. Registrere Transaksjoner'!B897</f>
        <v>890</v>
      </c>
      <c r="B1890" s="72">
        <f>INDEX('5. Registrere Transaksjoner'!$K$8:$K$1006,MATCH('Underlag HB'!A1890,'5. Registrere Transaksjoner'!$B$8:$B$1006))</f>
        <v>0</v>
      </c>
      <c r="C1890" s="72">
        <f>INDEX('5. Registrere Transaksjoner'!$R$8:$R$1006,MATCH('Underlag HB'!A1890,'5. Registrere Transaksjoner'!$B$8:$B$1006))</f>
        <v>0</v>
      </c>
      <c r="D1890" s="307">
        <f>INDEX('5. Registrere Transaksjoner'!$D$8:$D$1006,MATCH('Underlag HB'!A1890,'5. Registrere Transaksjoner'!$B$8:$B$1006))</f>
        <v>0</v>
      </c>
      <c r="E1890" s="72" t="str">
        <f>IFERROR(INDEX(Kontoplan!$E$6:$E$1048576,MATCH(B1890,Kontoplan!$D$6:$D$125,0)),"")</f>
        <v/>
      </c>
      <c r="F1890" s="308">
        <f>INDEX('5. Registrere Transaksjoner'!$E$8:$E$1006,MATCH('Underlag HB'!A1890,'5. Registrere Transaksjoner'!$B$8:$B$1006,0))</f>
        <v>0</v>
      </c>
      <c r="G1890" s="72">
        <f>INDEX('5. Registrere Transaksjoner'!$F$8:$F$1006,MATCH('Underlag HB'!A1890,'5. Registrere Transaksjoner'!$B$8:$B$1006,0))</f>
        <v>0</v>
      </c>
      <c r="H1890" s="309" t="str">
        <f t="shared" si="29"/>
        <v/>
      </c>
      <c r="I1890" s="310">
        <f>INDEX('5. Registrere Transaksjoner'!$H$8:$H$1006,MATCH('Underlag HB'!A1890,'5. Registrere Transaksjoner'!$B$8:$B$1006,0))</f>
        <v>0</v>
      </c>
      <c r="J1890" s="72"/>
      <c r="K1890" s="72"/>
    </row>
    <row r="1891" spans="1:11" x14ac:dyDescent="0.25">
      <c r="A1891" s="116">
        <f>'5. Registrere Transaksjoner'!B898</f>
        <v>891</v>
      </c>
      <c r="B1891" s="72">
        <f>INDEX('5. Registrere Transaksjoner'!$K$8:$K$1006,MATCH('Underlag HB'!A1891,'5. Registrere Transaksjoner'!$B$8:$B$1006))</f>
        <v>0</v>
      </c>
      <c r="C1891" s="72">
        <f>INDEX('5. Registrere Transaksjoner'!$R$8:$R$1006,MATCH('Underlag HB'!A1891,'5. Registrere Transaksjoner'!$B$8:$B$1006))</f>
        <v>0</v>
      </c>
      <c r="D1891" s="307">
        <f>INDEX('5. Registrere Transaksjoner'!$D$8:$D$1006,MATCH('Underlag HB'!A1891,'5. Registrere Transaksjoner'!$B$8:$B$1006))</f>
        <v>0</v>
      </c>
      <c r="E1891" s="72" t="str">
        <f>IFERROR(INDEX(Kontoplan!$E$6:$E$1048576,MATCH(B1891,Kontoplan!$D$6:$D$125,0)),"")</f>
        <v/>
      </c>
      <c r="F1891" s="308">
        <f>INDEX('5. Registrere Transaksjoner'!$E$8:$E$1006,MATCH('Underlag HB'!A1891,'5. Registrere Transaksjoner'!$B$8:$B$1006,0))</f>
        <v>0</v>
      </c>
      <c r="G1891" s="72">
        <f>INDEX('5. Registrere Transaksjoner'!$F$8:$F$1006,MATCH('Underlag HB'!A1891,'5. Registrere Transaksjoner'!$B$8:$B$1006,0))</f>
        <v>0</v>
      </c>
      <c r="H1891" s="309" t="str">
        <f t="shared" si="29"/>
        <v/>
      </c>
      <c r="I1891" s="310">
        <f>INDEX('5. Registrere Transaksjoner'!$H$8:$H$1006,MATCH('Underlag HB'!A1891,'5. Registrere Transaksjoner'!$B$8:$B$1006,0))</f>
        <v>0</v>
      </c>
      <c r="J1891" s="72"/>
      <c r="K1891" s="72"/>
    </row>
    <row r="1892" spans="1:11" x14ac:dyDescent="0.25">
      <c r="A1892" s="116">
        <f>'5. Registrere Transaksjoner'!B899</f>
        <v>892</v>
      </c>
      <c r="B1892" s="72">
        <f>INDEX('5. Registrere Transaksjoner'!$K$8:$K$1006,MATCH('Underlag HB'!A1892,'5. Registrere Transaksjoner'!$B$8:$B$1006))</f>
        <v>0</v>
      </c>
      <c r="C1892" s="72">
        <f>INDEX('5. Registrere Transaksjoner'!$R$8:$R$1006,MATCH('Underlag HB'!A1892,'5. Registrere Transaksjoner'!$B$8:$B$1006))</f>
        <v>0</v>
      </c>
      <c r="D1892" s="307">
        <f>INDEX('5. Registrere Transaksjoner'!$D$8:$D$1006,MATCH('Underlag HB'!A1892,'5. Registrere Transaksjoner'!$B$8:$B$1006))</f>
        <v>0</v>
      </c>
      <c r="E1892" s="72" t="str">
        <f>IFERROR(INDEX(Kontoplan!$E$6:$E$1048576,MATCH(B1892,Kontoplan!$D$6:$D$125,0)),"")</f>
        <v/>
      </c>
      <c r="F1892" s="308">
        <f>INDEX('5. Registrere Transaksjoner'!$E$8:$E$1006,MATCH('Underlag HB'!A1892,'5. Registrere Transaksjoner'!$B$8:$B$1006,0))</f>
        <v>0</v>
      </c>
      <c r="G1892" s="72">
        <f>INDEX('5. Registrere Transaksjoner'!$F$8:$F$1006,MATCH('Underlag HB'!A1892,'5. Registrere Transaksjoner'!$B$8:$B$1006,0))</f>
        <v>0</v>
      </c>
      <c r="H1892" s="309" t="str">
        <f t="shared" si="29"/>
        <v/>
      </c>
      <c r="I1892" s="310">
        <f>INDEX('5. Registrere Transaksjoner'!$H$8:$H$1006,MATCH('Underlag HB'!A1892,'5. Registrere Transaksjoner'!$B$8:$B$1006,0))</f>
        <v>0</v>
      </c>
      <c r="J1892" s="72"/>
      <c r="K1892" s="72"/>
    </row>
    <row r="1893" spans="1:11" x14ac:dyDescent="0.25">
      <c r="A1893" s="116">
        <f>'5. Registrere Transaksjoner'!B900</f>
        <v>893</v>
      </c>
      <c r="B1893" s="72">
        <f>INDEX('5. Registrere Transaksjoner'!$K$8:$K$1006,MATCH('Underlag HB'!A1893,'5. Registrere Transaksjoner'!$B$8:$B$1006))</f>
        <v>0</v>
      </c>
      <c r="C1893" s="72">
        <f>INDEX('5. Registrere Transaksjoner'!$R$8:$R$1006,MATCH('Underlag HB'!A1893,'5. Registrere Transaksjoner'!$B$8:$B$1006))</f>
        <v>0</v>
      </c>
      <c r="D1893" s="307">
        <f>INDEX('5. Registrere Transaksjoner'!$D$8:$D$1006,MATCH('Underlag HB'!A1893,'5. Registrere Transaksjoner'!$B$8:$B$1006))</f>
        <v>0</v>
      </c>
      <c r="E1893" s="72" t="str">
        <f>IFERROR(INDEX(Kontoplan!$E$6:$E$1048576,MATCH(B1893,Kontoplan!$D$6:$D$125,0)),"")</f>
        <v/>
      </c>
      <c r="F1893" s="308">
        <f>INDEX('5. Registrere Transaksjoner'!$E$8:$E$1006,MATCH('Underlag HB'!A1893,'5. Registrere Transaksjoner'!$B$8:$B$1006,0))</f>
        <v>0</v>
      </c>
      <c r="G1893" s="72">
        <f>INDEX('5. Registrere Transaksjoner'!$F$8:$F$1006,MATCH('Underlag HB'!A1893,'5. Registrere Transaksjoner'!$B$8:$B$1006,0))</f>
        <v>0</v>
      </c>
      <c r="H1893" s="309" t="str">
        <f t="shared" si="29"/>
        <v/>
      </c>
      <c r="I1893" s="310">
        <f>INDEX('5. Registrere Transaksjoner'!$H$8:$H$1006,MATCH('Underlag HB'!A1893,'5. Registrere Transaksjoner'!$B$8:$B$1006,0))</f>
        <v>0</v>
      </c>
      <c r="J1893" s="72"/>
      <c r="K1893" s="72"/>
    </row>
    <row r="1894" spans="1:11" x14ac:dyDescent="0.25">
      <c r="A1894" s="116">
        <f>'5. Registrere Transaksjoner'!B901</f>
        <v>894</v>
      </c>
      <c r="B1894" s="72">
        <f>INDEX('5. Registrere Transaksjoner'!$K$8:$K$1006,MATCH('Underlag HB'!A1894,'5. Registrere Transaksjoner'!$B$8:$B$1006))</f>
        <v>0</v>
      </c>
      <c r="C1894" s="72">
        <f>INDEX('5. Registrere Transaksjoner'!$R$8:$R$1006,MATCH('Underlag HB'!A1894,'5. Registrere Transaksjoner'!$B$8:$B$1006))</f>
        <v>0</v>
      </c>
      <c r="D1894" s="307">
        <f>INDEX('5. Registrere Transaksjoner'!$D$8:$D$1006,MATCH('Underlag HB'!A1894,'5. Registrere Transaksjoner'!$B$8:$B$1006))</f>
        <v>0</v>
      </c>
      <c r="E1894" s="72" t="str">
        <f>IFERROR(INDEX(Kontoplan!$E$6:$E$1048576,MATCH(B1894,Kontoplan!$D$6:$D$125,0)),"")</f>
        <v/>
      </c>
      <c r="F1894" s="308">
        <f>INDEX('5. Registrere Transaksjoner'!$E$8:$E$1006,MATCH('Underlag HB'!A1894,'5. Registrere Transaksjoner'!$B$8:$B$1006,0))</f>
        <v>0</v>
      </c>
      <c r="G1894" s="72">
        <f>INDEX('5. Registrere Transaksjoner'!$F$8:$F$1006,MATCH('Underlag HB'!A1894,'5. Registrere Transaksjoner'!$B$8:$B$1006,0))</f>
        <v>0</v>
      </c>
      <c r="H1894" s="309" t="str">
        <f t="shared" si="29"/>
        <v/>
      </c>
      <c r="I1894" s="310">
        <f>INDEX('5. Registrere Transaksjoner'!$H$8:$H$1006,MATCH('Underlag HB'!A1894,'5. Registrere Transaksjoner'!$B$8:$B$1006,0))</f>
        <v>0</v>
      </c>
      <c r="J1894" s="72"/>
      <c r="K1894" s="72"/>
    </row>
    <row r="1895" spans="1:11" x14ac:dyDescent="0.25">
      <c r="A1895" s="116">
        <f>'5. Registrere Transaksjoner'!B902</f>
        <v>895</v>
      </c>
      <c r="B1895" s="72">
        <f>INDEX('5. Registrere Transaksjoner'!$K$8:$K$1006,MATCH('Underlag HB'!A1895,'5. Registrere Transaksjoner'!$B$8:$B$1006))</f>
        <v>0</v>
      </c>
      <c r="C1895" s="72">
        <f>INDEX('5. Registrere Transaksjoner'!$R$8:$R$1006,MATCH('Underlag HB'!A1895,'5. Registrere Transaksjoner'!$B$8:$B$1006))</f>
        <v>0</v>
      </c>
      <c r="D1895" s="307">
        <f>INDEX('5. Registrere Transaksjoner'!$D$8:$D$1006,MATCH('Underlag HB'!A1895,'5. Registrere Transaksjoner'!$B$8:$B$1006))</f>
        <v>0</v>
      </c>
      <c r="E1895" s="72" t="str">
        <f>IFERROR(INDEX(Kontoplan!$E$6:$E$1048576,MATCH(B1895,Kontoplan!$D$6:$D$125,0)),"")</f>
        <v/>
      </c>
      <c r="F1895" s="308">
        <f>INDEX('5. Registrere Transaksjoner'!$E$8:$E$1006,MATCH('Underlag HB'!A1895,'5. Registrere Transaksjoner'!$B$8:$B$1006,0))</f>
        <v>0</v>
      </c>
      <c r="G1895" s="72">
        <f>INDEX('5. Registrere Transaksjoner'!$F$8:$F$1006,MATCH('Underlag HB'!A1895,'5. Registrere Transaksjoner'!$B$8:$B$1006,0))</f>
        <v>0</v>
      </c>
      <c r="H1895" s="309" t="str">
        <f t="shared" si="29"/>
        <v/>
      </c>
      <c r="I1895" s="310">
        <f>INDEX('5. Registrere Transaksjoner'!$H$8:$H$1006,MATCH('Underlag HB'!A1895,'5. Registrere Transaksjoner'!$B$8:$B$1006,0))</f>
        <v>0</v>
      </c>
      <c r="J1895" s="72"/>
      <c r="K1895" s="72"/>
    </row>
    <row r="1896" spans="1:11" x14ac:dyDescent="0.25">
      <c r="A1896" s="116">
        <f>'5. Registrere Transaksjoner'!B903</f>
        <v>896</v>
      </c>
      <c r="B1896" s="72">
        <f>INDEX('5. Registrere Transaksjoner'!$K$8:$K$1006,MATCH('Underlag HB'!A1896,'5. Registrere Transaksjoner'!$B$8:$B$1006))</f>
        <v>0</v>
      </c>
      <c r="C1896" s="72">
        <f>INDEX('5. Registrere Transaksjoner'!$R$8:$R$1006,MATCH('Underlag HB'!A1896,'5. Registrere Transaksjoner'!$B$8:$B$1006))</f>
        <v>0</v>
      </c>
      <c r="D1896" s="307">
        <f>INDEX('5. Registrere Transaksjoner'!$D$8:$D$1006,MATCH('Underlag HB'!A1896,'5. Registrere Transaksjoner'!$B$8:$B$1006))</f>
        <v>0</v>
      </c>
      <c r="E1896" s="72" t="str">
        <f>IFERROR(INDEX(Kontoplan!$E$6:$E$1048576,MATCH(B1896,Kontoplan!$D$6:$D$125,0)),"")</f>
        <v/>
      </c>
      <c r="F1896" s="308">
        <f>INDEX('5. Registrere Transaksjoner'!$E$8:$E$1006,MATCH('Underlag HB'!A1896,'5. Registrere Transaksjoner'!$B$8:$B$1006,0))</f>
        <v>0</v>
      </c>
      <c r="G1896" s="72">
        <f>INDEX('5. Registrere Transaksjoner'!$F$8:$F$1006,MATCH('Underlag HB'!A1896,'5. Registrere Transaksjoner'!$B$8:$B$1006,0))</f>
        <v>0</v>
      </c>
      <c r="H1896" s="309" t="str">
        <f t="shared" si="29"/>
        <v/>
      </c>
      <c r="I1896" s="310">
        <f>INDEX('5. Registrere Transaksjoner'!$H$8:$H$1006,MATCH('Underlag HB'!A1896,'5. Registrere Transaksjoner'!$B$8:$B$1006,0))</f>
        <v>0</v>
      </c>
      <c r="J1896" s="72"/>
      <c r="K1896" s="72"/>
    </row>
    <row r="1897" spans="1:11" x14ac:dyDescent="0.25">
      <c r="A1897" s="116">
        <f>'5. Registrere Transaksjoner'!B904</f>
        <v>897</v>
      </c>
      <c r="B1897" s="72">
        <f>INDEX('5. Registrere Transaksjoner'!$K$8:$K$1006,MATCH('Underlag HB'!A1897,'5. Registrere Transaksjoner'!$B$8:$B$1006))</f>
        <v>0</v>
      </c>
      <c r="C1897" s="72">
        <f>INDEX('5. Registrere Transaksjoner'!$R$8:$R$1006,MATCH('Underlag HB'!A1897,'5. Registrere Transaksjoner'!$B$8:$B$1006))</f>
        <v>0</v>
      </c>
      <c r="D1897" s="307">
        <f>INDEX('5. Registrere Transaksjoner'!$D$8:$D$1006,MATCH('Underlag HB'!A1897,'5. Registrere Transaksjoner'!$B$8:$B$1006))</f>
        <v>0</v>
      </c>
      <c r="E1897" s="72" t="str">
        <f>IFERROR(INDEX(Kontoplan!$E$6:$E$1048576,MATCH(B1897,Kontoplan!$D$6:$D$125,0)),"")</f>
        <v/>
      </c>
      <c r="F1897" s="308">
        <f>INDEX('5. Registrere Transaksjoner'!$E$8:$E$1006,MATCH('Underlag HB'!A1897,'5. Registrere Transaksjoner'!$B$8:$B$1006,0))</f>
        <v>0</v>
      </c>
      <c r="G1897" s="72">
        <f>INDEX('5. Registrere Transaksjoner'!$F$8:$F$1006,MATCH('Underlag HB'!A1897,'5. Registrere Transaksjoner'!$B$8:$B$1006,0))</f>
        <v>0</v>
      </c>
      <c r="H1897" s="309" t="str">
        <f t="shared" si="29"/>
        <v/>
      </c>
      <c r="I1897" s="310">
        <f>INDEX('5. Registrere Transaksjoner'!$H$8:$H$1006,MATCH('Underlag HB'!A1897,'5. Registrere Transaksjoner'!$B$8:$B$1006,0))</f>
        <v>0</v>
      </c>
      <c r="J1897" s="72"/>
      <c r="K1897" s="72"/>
    </row>
    <row r="1898" spans="1:11" x14ac:dyDescent="0.25">
      <c r="A1898" s="116">
        <f>'5. Registrere Transaksjoner'!B905</f>
        <v>898</v>
      </c>
      <c r="B1898" s="72">
        <f>INDEX('5. Registrere Transaksjoner'!$K$8:$K$1006,MATCH('Underlag HB'!A1898,'5. Registrere Transaksjoner'!$B$8:$B$1006))</f>
        <v>0</v>
      </c>
      <c r="C1898" s="72">
        <f>INDEX('5. Registrere Transaksjoner'!$R$8:$R$1006,MATCH('Underlag HB'!A1898,'5. Registrere Transaksjoner'!$B$8:$B$1006))</f>
        <v>0</v>
      </c>
      <c r="D1898" s="307">
        <f>INDEX('5. Registrere Transaksjoner'!$D$8:$D$1006,MATCH('Underlag HB'!A1898,'5. Registrere Transaksjoner'!$B$8:$B$1006))</f>
        <v>0</v>
      </c>
      <c r="E1898" s="72" t="str">
        <f>IFERROR(INDEX(Kontoplan!$E$6:$E$1048576,MATCH(B1898,Kontoplan!$D$6:$D$125,0)),"")</f>
        <v/>
      </c>
      <c r="F1898" s="308">
        <f>INDEX('5. Registrere Transaksjoner'!$E$8:$E$1006,MATCH('Underlag HB'!A1898,'5. Registrere Transaksjoner'!$B$8:$B$1006,0))</f>
        <v>0</v>
      </c>
      <c r="G1898" s="72">
        <f>INDEX('5. Registrere Transaksjoner'!$F$8:$F$1006,MATCH('Underlag HB'!A1898,'5. Registrere Transaksjoner'!$B$8:$B$1006,0))</f>
        <v>0</v>
      </c>
      <c r="H1898" s="309" t="str">
        <f t="shared" si="29"/>
        <v/>
      </c>
      <c r="I1898" s="310">
        <f>INDEX('5. Registrere Transaksjoner'!$H$8:$H$1006,MATCH('Underlag HB'!A1898,'5. Registrere Transaksjoner'!$B$8:$B$1006,0))</f>
        <v>0</v>
      </c>
      <c r="J1898" s="72"/>
      <c r="K1898" s="72"/>
    </row>
    <row r="1899" spans="1:11" x14ac:dyDescent="0.25">
      <c r="A1899" s="116">
        <f>'5. Registrere Transaksjoner'!B906</f>
        <v>899</v>
      </c>
      <c r="B1899" s="72">
        <f>INDEX('5. Registrere Transaksjoner'!$K$8:$K$1006,MATCH('Underlag HB'!A1899,'5. Registrere Transaksjoner'!$B$8:$B$1006))</f>
        <v>0</v>
      </c>
      <c r="C1899" s="72">
        <f>INDEX('5. Registrere Transaksjoner'!$R$8:$R$1006,MATCH('Underlag HB'!A1899,'5. Registrere Transaksjoner'!$B$8:$B$1006))</f>
        <v>0</v>
      </c>
      <c r="D1899" s="307">
        <f>INDEX('5. Registrere Transaksjoner'!$D$8:$D$1006,MATCH('Underlag HB'!A1899,'5. Registrere Transaksjoner'!$B$8:$B$1006))</f>
        <v>0</v>
      </c>
      <c r="E1899" s="72" t="str">
        <f>IFERROR(INDEX(Kontoplan!$E$6:$E$1048576,MATCH(B1899,Kontoplan!$D$6:$D$125,0)),"")</f>
        <v/>
      </c>
      <c r="F1899" s="308">
        <f>INDEX('5. Registrere Transaksjoner'!$E$8:$E$1006,MATCH('Underlag HB'!A1899,'5. Registrere Transaksjoner'!$B$8:$B$1006,0))</f>
        <v>0</v>
      </c>
      <c r="G1899" s="72">
        <f>INDEX('5. Registrere Transaksjoner'!$F$8:$F$1006,MATCH('Underlag HB'!A1899,'5. Registrere Transaksjoner'!$B$8:$B$1006,0))</f>
        <v>0</v>
      </c>
      <c r="H1899" s="309" t="str">
        <f t="shared" si="29"/>
        <v/>
      </c>
      <c r="I1899" s="310">
        <f>INDEX('5. Registrere Transaksjoner'!$H$8:$H$1006,MATCH('Underlag HB'!A1899,'5. Registrere Transaksjoner'!$B$8:$B$1006,0))</f>
        <v>0</v>
      </c>
      <c r="J1899" s="72"/>
      <c r="K1899" s="72"/>
    </row>
    <row r="1900" spans="1:11" x14ac:dyDescent="0.25">
      <c r="A1900" s="116">
        <f>'5. Registrere Transaksjoner'!B907</f>
        <v>900</v>
      </c>
      <c r="B1900" s="72">
        <f>INDEX('5. Registrere Transaksjoner'!$K$8:$K$1006,MATCH('Underlag HB'!A1900,'5. Registrere Transaksjoner'!$B$8:$B$1006))</f>
        <v>0</v>
      </c>
      <c r="C1900" s="72">
        <f>INDEX('5. Registrere Transaksjoner'!$R$8:$R$1006,MATCH('Underlag HB'!A1900,'5. Registrere Transaksjoner'!$B$8:$B$1006))</f>
        <v>0</v>
      </c>
      <c r="D1900" s="307">
        <f>INDEX('5. Registrere Transaksjoner'!$D$8:$D$1006,MATCH('Underlag HB'!A1900,'5. Registrere Transaksjoner'!$B$8:$B$1006))</f>
        <v>0</v>
      </c>
      <c r="E1900" s="72" t="str">
        <f>IFERROR(INDEX(Kontoplan!$E$6:$E$1048576,MATCH(B1900,Kontoplan!$D$6:$D$125,0)),"")</f>
        <v/>
      </c>
      <c r="F1900" s="308">
        <f>INDEX('5. Registrere Transaksjoner'!$E$8:$E$1006,MATCH('Underlag HB'!A1900,'5. Registrere Transaksjoner'!$B$8:$B$1006,0))</f>
        <v>0</v>
      </c>
      <c r="G1900" s="72">
        <f>INDEX('5. Registrere Transaksjoner'!$F$8:$F$1006,MATCH('Underlag HB'!A1900,'5. Registrere Transaksjoner'!$B$8:$B$1006,0))</f>
        <v>0</v>
      </c>
      <c r="H1900" s="309" t="str">
        <f t="shared" si="29"/>
        <v/>
      </c>
      <c r="I1900" s="310">
        <f>INDEX('5. Registrere Transaksjoner'!$H$8:$H$1006,MATCH('Underlag HB'!A1900,'5. Registrere Transaksjoner'!$B$8:$B$1006,0))</f>
        <v>0</v>
      </c>
      <c r="J1900" s="72"/>
      <c r="K1900" s="72"/>
    </row>
    <row r="1901" spans="1:11" x14ac:dyDescent="0.25">
      <c r="A1901" s="116">
        <f>'5. Registrere Transaksjoner'!B908</f>
        <v>901</v>
      </c>
      <c r="B1901" s="72">
        <f>INDEX('5. Registrere Transaksjoner'!$K$8:$K$1006,MATCH('Underlag HB'!A1901,'5. Registrere Transaksjoner'!$B$8:$B$1006))</f>
        <v>0</v>
      </c>
      <c r="C1901" s="72">
        <f>INDEX('5. Registrere Transaksjoner'!$R$8:$R$1006,MATCH('Underlag HB'!A1901,'5. Registrere Transaksjoner'!$B$8:$B$1006))</f>
        <v>0</v>
      </c>
      <c r="D1901" s="307">
        <f>INDEX('5. Registrere Transaksjoner'!$D$8:$D$1006,MATCH('Underlag HB'!A1901,'5. Registrere Transaksjoner'!$B$8:$B$1006))</f>
        <v>0</v>
      </c>
      <c r="E1901" s="72" t="str">
        <f>IFERROR(INDEX(Kontoplan!$E$6:$E$1048576,MATCH(B1901,Kontoplan!$D$6:$D$125,0)),"")</f>
        <v/>
      </c>
      <c r="F1901" s="308">
        <f>INDEX('5. Registrere Transaksjoner'!$E$8:$E$1006,MATCH('Underlag HB'!A1901,'5. Registrere Transaksjoner'!$B$8:$B$1006,0))</f>
        <v>0</v>
      </c>
      <c r="G1901" s="72">
        <f>INDEX('5. Registrere Transaksjoner'!$F$8:$F$1006,MATCH('Underlag HB'!A1901,'5. Registrere Transaksjoner'!$B$8:$B$1006,0))</f>
        <v>0</v>
      </c>
      <c r="H1901" s="309" t="str">
        <f t="shared" si="29"/>
        <v/>
      </c>
      <c r="I1901" s="310">
        <f>INDEX('5. Registrere Transaksjoner'!$H$8:$H$1006,MATCH('Underlag HB'!A1901,'5. Registrere Transaksjoner'!$B$8:$B$1006,0))</f>
        <v>0</v>
      </c>
      <c r="J1901" s="72"/>
      <c r="K1901" s="72"/>
    </row>
    <row r="1902" spans="1:11" x14ac:dyDescent="0.25">
      <c r="A1902" s="116">
        <f>'5. Registrere Transaksjoner'!B909</f>
        <v>902</v>
      </c>
      <c r="B1902" s="72">
        <f>INDEX('5. Registrere Transaksjoner'!$K$8:$K$1006,MATCH('Underlag HB'!A1902,'5. Registrere Transaksjoner'!$B$8:$B$1006))</f>
        <v>0</v>
      </c>
      <c r="C1902" s="72">
        <f>INDEX('5. Registrere Transaksjoner'!$R$8:$R$1006,MATCH('Underlag HB'!A1902,'5. Registrere Transaksjoner'!$B$8:$B$1006))</f>
        <v>0</v>
      </c>
      <c r="D1902" s="307">
        <f>INDEX('5. Registrere Transaksjoner'!$D$8:$D$1006,MATCH('Underlag HB'!A1902,'5. Registrere Transaksjoner'!$B$8:$B$1006))</f>
        <v>0</v>
      </c>
      <c r="E1902" s="72" t="str">
        <f>IFERROR(INDEX(Kontoplan!$E$6:$E$1048576,MATCH(B1902,Kontoplan!$D$6:$D$125,0)),"")</f>
        <v/>
      </c>
      <c r="F1902" s="308">
        <f>INDEX('5. Registrere Transaksjoner'!$E$8:$E$1006,MATCH('Underlag HB'!A1902,'5. Registrere Transaksjoner'!$B$8:$B$1006,0))</f>
        <v>0</v>
      </c>
      <c r="G1902" s="72">
        <f>INDEX('5. Registrere Transaksjoner'!$F$8:$F$1006,MATCH('Underlag HB'!A1902,'5. Registrere Transaksjoner'!$B$8:$B$1006,0))</f>
        <v>0</v>
      </c>
      <c r="H1902" s="309" t="str">
        <f t="shared" si="29"/>
        <v/>
      </c>
      <c r="I1902" s="310">
        <f>INDEX('5. Registrere Transaksjoner'!$H$8:$H$1006,MATCH('Underlag HB'!A1902,'5. Registrere Transaksjoner'!$B$8:$B$1006,0))</f>
        <v>0</v>
      </c>
      <c r="J1902" s="72"/>
      <c r="K1902" s="72"/>
    </row>
    <row r="1903" spans="1:11" x14ac:dyDescent="0.25">
      <c r="A1903" s="116">
        <f>'5. Registrere Transaksjoner'!B910</f>
        <v>903</v>
      </c>
      <c r="B1903" s="72">
        <f>INDEX('5. Registrere Transaksjoner'!$K$8:$K$1006,MATCH('Underlag HB'!A1903,'5. Registrere Transaksjoner'!$B$8:$B$1006))</f>
        <v>0</v>
      </c>
      <c r="C1903" s="72">
        <f>INDEX('5. Registrere Transaksjoner'!$R$8:$R$1006,MATCH('Underlag HB'!A1903,'5. Registrere Transaksjoner'!$B$8:$B$1006))</f>
        <v>0</v>
      </c>
      <c r="D1903" s="307">
        <f>INDEX('5. Registrere Transaksjoner'!$D$8:$D$1006,MATCH('Underlag HB'!A1903,'5. Registrere Transaksjoner'!$B$8:$B$1006))</f>
        <v>0</v>
      </c>
      <c r="E1903" s="72" t="str">
        <f>IFERROR(INDEX(Kontoplan!$E$6:$E$1048576,MATCH(B1903,Kontoplan!$D$6:$D$125,0)),"")</f>
        <v/>
      </c>
      <c r="F1903" s="308">
        <f>INDEX('5. Registrere Transaksjoner'!$E$8:$E$1006,MATCH('Underlag HB'!A1903,'5. Registrere Transaksjoner'!$B$8:$B$1006,0))</f>
        <v>0</v>
      </c>
      <c r="G1903" s="72">
        <f>INDEX('5. Registrere Transaksjoner'!$F$8:$F$1006,MATCH('Underlag HB'!A1903,'5. Registrere Transaksjoner'!$B$8:$B$1006,0))</f>
        <v>0</v>
      </c>
      <c r="H1903" s="309" t="str">
        <f t="shared" si="29"/>
        <v/>
      </c>
      <c r="I1903" s="310">
        <f>INDEX('5. Registrere Transaksjoner'!$H$8:$H$1006,MATCH('Underlag HB'!A1903,'5. Registrere Transaksjoner'!$B$8:$B$1006,0))</f>
        <v>0</v>
      </c>
      <c r="J1903" s="72"/>
      <c r="K1903" s="72"/>
    </row>
    <row r="1904" spans="1:11" x14ac:dyDescent="0.25">
      <c r="A1904" s="116">
        <f>'5. Registrere Transaksjoner'!B911</f>
        <v>904</v>
      </c>
      <c r="B1904" s="72">
        <f>INDEX('5. Registrere Transaksjoner'!$K$8:$K$1006,MATCH('Underlag HB'!A1904,'5. Registrere Transaksjoner'!$B$8:$B$1006))</f>
        <v>0</v>
      </c>
      <c r="C1904" s="72">
        <f>INDEX('5. Registrere Transaksjoner'!$R$8:$R$1006,MATCH('Underlag HB'!A1904,'5. Registrere Transaksjoner'!$B$8:$B$1006))</f>
        <v>0</v>
      </c>
      <c r="D1904" s="307">
        <f>INDEX('5. Registrere Transaksjoner'!$D$8:$D$1006,MATCH('Underlag HB'!A1904,'5. Registrere Transaksjoner'!$B$8:$B$1006))</f>
        <v>0</v>
      </c>
      <c r="E1904" s="72" t="str">
        <f>IFERROR(INDEX(Kontoplan!$E$6:$E$1048576,MATCH(B1904,Kontoplan!$D$6:$D$125,0)),"")</f>
        <v/>
      </c>
      <c r="F1904" s="308">
        <f>INDEX('5. Registrere Transaksjoner'!$E$8:$E$1006,MATCH('Underlag HB'!A1904,'5. Registrere Transaksjoner'!$B$8:$B$1006,0))</f>
        <v>0</v>
      </c>
      <c r="G1904" s="72">
        <f>INDEX('5. Registrere Transaksjoner'!$F$8:$F$1006,MATCH('Underlag HB'!A1904,'5. Registrere Transaksjoner'!$B$8:$B$1006,0))</f>
        <v>0</v>
      </c>
      <c r="H1904" s="309" t="str">
        <f t="shared" si="29"/>
        <v/>
      </c>
      <c r="I1904" s="310">
        <f>INDEX('5. Registrere Transaksjoner'!$H$8:$H$1006,MATCH('Underlag HB'!A1904,'5. Registrere Transaksjoner'!$B$8:$B$1006,0))</f>
        <v>0</v>
      </c>
      <c r="J1904" s="72"/>
      <c r="K1904" s="72"/>
    </row>
    <row r="1905" spans="1:11" x14ac:dyDescent="0.25">
      <c r="A1905" s="116">
        <f>'5. Registrere Transaksjoner'!B912</f>
        <v>905</v>
      </c>
      <c r="B1905" s="72">
        <f>INDEX('5. Registrere Transaksjoner'!$K$8:$K$1006,MATCH('Underlag HB'!A1905,'5. Registrere Transaksjoner'!$B$8:$B$1006))</f>
        <v>0</v>
      </c>
      <c r="C1905" s="72">
        <f>INDEX('5. Registrere Transaksjoner'!$R$8:$R$1006,MATCH('Underlag HB'!A1905,'5. Registrere Transaksjoner'!$B$8:$B$1006))</f>
        <v>0</v>
      </c>
      <c r="D1905" s="307">
        <f>INDEX('5. Registrere Transaksjoner'!$D$8:$D$1006,MATCH('Underlag HB'!A1905,'5. Registrere Transaksjoner'!$B$8:$B$1006))</f>
        <v>0</v>
      </c>
      <c r="E1905" s="72" t="str">
        <f>IFERROR(INDEX(Kontoplan!$E$6:$E$1048576,MATCH(B1905,Kontoplan!$D$6:$D$125,0)),"")</f>
        <v/>
      </c>
      <c r="F1905" s="308">
        <f>INDEX('5. Registrere Transaksjoner'!$E$8:$E$1006,MATCH('Underlag HB'!A1905,'5. Registrere Transaksjoner'!$B$8:$B$1006,0))</f>
        <v>0</v>
      </c>
      <c r="G1905" s="72">
        <f>INDEX('5. Registrere Transaksjoner'!$F$8:$F$1006,MATCH('Underlag HB'!A1905,'5. Registrere Transaksjoner'!$B$8:$B$1006,0))</f>
        <v>0</v>
      </c>
      <c r="H1905" s="309" t="str">
        <f t="shared" si="29"/>
        <v/>
      </c>
      <c r="I1905" s="310">
        <f>INDEX('5. Registrere Transaksjoner'!$H$8:$H$1006,MATCH('Underlag HB'!A1905,'5. Registrere Transaksjoner'!$B$8:$B$1006,0))</f>
        <v>0</v>
      </c>
      <c r="J1905" s="72"/>
      <c r="K1905" s="72"/>
    </row>
    <row r="1906" spans="1:11" x14ac:dyDescent="0.25">
      <c r="A1906" s="116">
        <f>'5. Registrere Transaksjoner'!B913</f>
        <v>906</v>
      </c>
      <c r="B1906" s="72">
        <f>INDEX('5. Registrere Transaksjoner'!$K$8:$K$1006,MATCH('Underlag HB'!A1906,'5. Registrere Transaksjoner'!$B$8:$B$1006))</f>
        <v>0</v>
      </c>
      <c r="C1906" s="72">
        <f>INDEX('5. Registrere Transaksjoner'!$R$8:$R$1006,MATCH('Underlag HB'!A1906,'5. Registrere Transaksjoner'!$B$8:$B$1006))</f>
        <v>0</v>
      </c>
      <c r="D1906" s="307">
        <f>INDEX('5. Registrere Transaksjoner'!$D$8:$D$1006,MATCH('Underlag HB'!A1906,'5. Registrere Transaksjoner'!$B$8:$B$1006))</f>
        <v>0</v>
      </c>
      <c r="E1906" s="72" t="str">
        <f>IFERROR(INDEX(Kontoplan!$E$6:$E$1048576,MATCH(B1906,Kontoplan!$D$6:$D$125,0)),"")</f>
        <v/>
      </c>
      <c r="F1906" s="308">
        <f>INDEX('5. Registrere Transaksjoner'!$E$8:$E$1006,MATCH('Underlag HB'!A1906,'5. Registrere Transaksjoner'!$B$8:$B$1006,0))</f>
        <v>0</v>
      </c>
      <c r="G1906" s="72">
        <f>INDEX('5. Registrere Transaksjoner'!$F$8:$F$1006,MATCH('Underlag HB'!A1906,'5. Registrere Transaksjoner'!$B$8:$B$1006,0))</f>
        <v>0</v>
      </c>
      <c r="H1906" s="309" t="str">
        <f t="shared" si="29"/>
        <v/>
      </c>
      <c r="I1906" s="310">
        <f>INDEX('5. Registrere Transaksjoner'!$H$8:$H$1006,MATCH('Underlag HB'!A1906,'5. Registrere Transaksjoner'!$B$8:$B$1006,0))</f>
        <v>0</v>
      </c>
      <c r="J1906" s="72"/>
      <c r="K1906" s="72"/>
    </row>
    <row r="1907" spans="1:11" x14ac:dyDescent="0.25">
      <c r="A1907" s="116">
        <f>'5. Registrere Transaksjoner'!B914</f>
        <v>907</v>
      </c>
      <c r="B1907" s="72">
        <f>INDEX('5. Registrere Transaksjoner'!$K$8:$K$1006,MATCH('Underlag HB'!A1907,'5. Registrere Transaksjoner'!$B$8:$B$1006))</f>
        <v>0</v>
      </c>
      <c r="C1907" s="72">
        <f>INDEX('5. Registrere Transaksjoner'!$R$8:$R$1006,MATCH('Underlag HB'!A1907,'5. Registrere Transaksjoner'!$B$8:$B$1006))</f>
        <v>0</v>
      </c>
      <c r="D1907" s="307">
        <f>INDEX('5. Registrere Transaksjoner'!$D$8:$D$1006,MATCH('Underlag HB'!A1907,'5. Registrere Transaksjoner'!$B$8:$B$1006))</f>
        <v>0</v>
      </c>
      <c r="E1907" s="72" t="str">
        <f>IFERROR(INDEX(Kontoplan!$E$6:$E$1048576,MATCH(B1907,Kontoplan!$D$6:$D$125,0)),"")</f>
        <v/>
      </c>
      <c r="F1907" s="308">
        <f>INDEX('5. Registrere Transaksjoner'!$E$8:$E$1006,MATCH('Underlag HB'!A1907,'5. Registrere Transaksjoner'!$B$8:$B$1006,0))</f>
        <v>0</v>
      </c>
      <c r="G1907" s="72">
        <f>INDEX('5. Registrere Transaksjoner'!$F$8:$F$1006,MATCH('Underlag HB'!A1907,'5. Registrere Transaksjoner'!$B$8:$B$1006,0))</f>
        <v>0</v>
      </c>
      <c r="H1907" s="309" t="str">
        <f t="shared" si="29"/>
        <v/>
      </c>
      <c r="I1907" s="310">
        <f>INDEX('5. Registrere Transaksjoner'!$H$8:$H$1006,MATCH('Underlag HB'!A1907,'5. Registrere Transaksjoner'!$B$8:$B$1006,0))</f>
        <v>0</v>
      </c>
      <c r="J1907" s="72"/>
      <c r="K1907" s="72"/>
    </row>
    <row r="1908" spans="1:11" x14ac:dyDescent="0.25">
      <c r="A1908" s="116">
        <f>'5. Registrere Transaksjoner'!B915</f>
        <v>908</v>
      </c>
      <c r="B1908" s="72">
        <f>INDEX('5. Registrere Transaksjoner'!$K$8:$K$1006,MATCH('Underlag HB'!A1908,'5. Registrere Transaksjoner'!$B$8:$B$1006))</f>
        <v>0</v>
      </c>
      <c r="C1908" s="72">
        <f>INDEX('5. Registrere Transaksjoner'!$R$8:$R$1006,MATCH('Underlag HB'!A1908,'5. Registrere Transaksjoner'!$B$8:$B$1006))</f>
        <v>0</v>
      </c>
      <c r="D1908" s="307">
        <f>INDEX('5. Registrere Transaksjoner'!$D$8:$D$1006,MATCH('Underlag HB'!A1908,'5. Registrere Transaksjoner'!$B$8:$B$1006))</f>
        <v>0</v>
      </c>
      <c r="E1908" s="72" t="str">
        <f>IFERROR(INDEX(Kontoplan!$E$6:$E$1048576,MATCH(B1908,Kontoplan!$D$6:$D$125,0)),"")</f>
        <v/>
      </c>
      <c r="F1908" s="308">
        <f>INDEX('5. Registrere Transaksjoner'!$E$8:$E$1006,MATCH('Underlag HB'!A1908,'5. Registrere Transaksjoner'!$B$8:$B$1006,0))</f>
        <v>0</v>
      </c>
      <c r="G1908" s="72">
        <f>INDEX('5. Registrere Transaksjoner'!$F$8:$F$1006,MATCH('Underlag HB'!A1908,'5. Registrere Transaksjoner'!$B$8:$B$1006,0))</f>
        <v>0</v>
      </c>
      <c r="H1908" s="309" t="str">
        <f t="shared" si="29"/>
        <v/>
      </c>
      <c r="I1908" s="310">
        <f>INDEX('5. Registrere Transaksjoner'!$H$8:$H$1006,MATCH('Underlag HB'!A1908,'5. Registrere Transaksjoner'!$B$8:$B$1006,0))</f>
        <v>0</v>
      </c>
      <c r="J1908" s="72"/>
      <c r="K1908" s="72"/>
    </row>
    <row r="1909" spans="1:11" x14ac:dyDescent="0.25">
      <c r="A1909" s="116">
        <f>'5. Registrere Transaksjoner'!B916</f>
        <v>909</v>
      </c>
      <c r="B1909" s="72">
        <f>INDEX('5. Registrere Transaksjoner'!$K$8:$K$1006,MATCH('Underlag HB'!A1909,'5. Registrere Transaksjoner'!$B$8:$B$1006))</f>
        <v>0</v>
      </c>
      <c r="C1909" s="72">
        <f>INDEX('5. Registrere Transaksjoner'!$R$8:$R$1006,MATCH('Underlag HB'!A1909,'5. Registrere Transaksjoner'!$B$8:$B$1006))</f>
        <v>0</v>
      </c>
      <c r="D1909" s="307">
        <f>INDEX('5. Registrere Transaksjoner'!$D$8:$D$1006,MATCH('Underlag HB'!A1909,'5. Registrere Transaksjoner'!$B$8:$B$1006))</f>
        <v>0</v>
      </c>
      <c r="E1909" s="72" t="str">
        <f>IFERROR(INDEX(Kontoplan!$E$6:$E$1048576,MATCH(B1909,Kontoplan!$D$6:$D$125,0)),"")</f>
        <v/>
      </c>
      <c r="F1909" s="308">
        <f>INDEX('5. Registrere Transaksjoner'!$E$8:$E$1006,MATCH('Underlag HB'!A1909,'5. Registrere Transaksjoner'!$B$8:$B$1006,0))</f>
        <v>0</v>
      </c>
      <c r="G1909" s="72">
        <f>INDEX('5. Registrere Transaksjoner'!$F$8:$F$1006,MATCH('Underlag HB'!A1909,'5. Registrere Transaksjoner'!$B$8:$B$1006,0))</f>
        <v>0</v>
      </c>
      <c r="H1909" s="309" t="str">
        <f t="shared" si="29"/>
        <v/>
      </c>
      <c r="I1909" s="310">
        <f>INDEX('5. Registrere Transaksjoner'!$H$8:$H$1006,MATCH('Underlag HB'!A1909,'5. Registrere Transaksjoner'!$B$8:$B$1006,0))</f>
        <v>0</v>
      </c>
      <c r="J1909" s="72"/>
      <c r="K1909" s="72"/>
    </row>
    <row r="1910" spans="1:11" x14ac:dyDescent="0.25">
      <c r="A1910" s="116">
        <f>'5. Registrere Transaksjoner'!B917</f>
        <v>910</v>
      </c>
      <c r="B1910" s="72">
        <f>INDEX('5. Registrere Transaksjoner'!$K$8:$K$1006,MATCH('Underlag HB'!A1910,'5. Registrere Transaksjoner'!$B$8:$B$1006))</f>
        <v>0</v>
      </c>
      <c r="C1910" s="72">
        <f>INDEX('5. Registrere Transaksjoner'!$R$8:$R$1006,MATCH('Underlag HB'!A1910,'5. Registrere Transaksjoner'!$B$8:$B$1006))</f>
        <v>0</v>
      </c>
      <c r="D1910" s="307">
        <f>INDEX('5. Registrere Transaksjoner'!$D$8:$D$1006,MATCH('Underlag HB'!A1910,'5. Registrere Transaksjoner'!$B$8:$B$1006))</f>
        <v>0</v>
      </c>
      <c r="E1910" s="72" t="str">
        <f>IFERROR(INDEX(Kontoplan!$E$6:$E$1048576,MATCH(B1910,Kontoplan!$D$6:$D$125,0)),"")</f>
        <v/>
      </c>
      <c r="F1910" s="308">
        <f>INDEX('5. Registrere Transaksjoner'!$E$8:$E$1006,MATCH('Underlag HB'!A1910,'5. Registrere Transaksjoner'!$B$8:$B$1006,0))</f>
        <v>0</v>
      </c>
      <c r="G1910" s="72">
        <f>INDEX('5. Registrere Transaksjoner'!$F$8:$F$1006,MATCH('Underlag HB'!A1910,'5. Registrere Transaksjoner'!$B$8:$B$1006,0))</f>
        <v>0</v>
      </c>
      <c r="H1910" s="309" t="str">
        <f t="shared" si="29"/>
        <v/>
      </c>
      <c r="I1910" s="310">
        <f>INDEX('5. Registrere Transaksjoner'!$H$8:$H$1006,MATCH('Underlag HB'!A1910,'5. Registrere Transaksjoner'!$B$8:$B$1006,0))</f>
        <v>0</v>
      </c>
      <c r="J1910" s="72"/>
      <c r="K1910" s="72"/>
    </row>
    <row r="1911" spans="1:11" x14ac:dyDescent="0.25">
      <c r="A1911" s="116">
        <f>'5. Registrere Transaksjoner'!B918</f>
        <v>911</v>
      </c>
      <c r="B1911" s="72">
        <f>INDEX('5. Registrere Transaksjoner'!$K$8:$K$1006,MATCH('Underlag HB'!A1911,'5. Registrere Transaksjoner'!$B$8:$B$1006))</f>
        <v>0</v>
      </c>
      <c r="C1911" s="72">
        <f>INDEX('5. Registrere Transaksjoner'!$R$8:$R$1006,MATCH('Underlag HB'!A1911,'5. Registrere Transaksjoner'!$B$8:$B$1006))</f>
        <v>0</v>
      </c>
      <c r="D1911" s="307">
        <f>INDEX('5. Registrere Transaksjoner'!$D$8:$D$1006,MATCH('Underlag HB'!A1911,'5. Registrere Transaksjoner'!$B$8:$B$1006))</f>
        <v>0</v>
      </c>
      <c r="E1911" s="72" t="str">
        <f>IFERROR(INDEX(Kontoplan!$E$6:$E$1048576,MATCH(B1911,Kontoplan!$D$6:$D$125,0)),"")</f>
        <v/>
      </c>
      <c r="F1911" s="308">
        <f>INDEX('5. Registrere Transaksjoner'!$E$8:$E$1006,MATCH('Underlag HB'!A1911,'5. Registrere Transaksjoner'!$B$8:$B$1006,0))</f>
        <v>0</v>
      </c>
      <c r="G1911" s="72">
        <f>INDEX('5. Registrere Transaksjoner'!$F$8:$F$1006,MATCH('Underlag HB'!A1911,'5. Registrere Transaksjoner'!$B$8:$B$1006,0))</f>
        <v>0</v>
      </c>
      <c r="H1911" s="309" t="str">
        <f t="shared" si="29"/>
        <v/>
      </c>
      <c r="I1911" s="310">
        <f>INDEX('5. Registrere Transaksjoner'!$H$8:$H$1006,MATCH('Underlag HB'!A1911,'5. Registrere Transaksjoner'!$B$8:$B$1006,0))</f>
        <v>0</v>
      </c>
      <c r="J1911" s="72"/>
      <c r="K1911" s="72"/>
    </row>
    <row r="1912" spans="1:11" x14ac:dyDescent="0.25">
      <c r="A1912" s="116">
        <f>'5. Registrere Transaksjoner'!B919</f>
        <v>912</v>
      </c>
      <c r="B1912" s="72">
        <f>INDEX('5. Registrere Transaksjoner'!$K$8:$K$1006,MATCH('Underlag HB'!A1912,'5. Registrere Transaksjoner'!$B$8:$B$1006))</f>
        <v>0</v>
      </c>
      <c r="C1912" s="72">
        <f>INDEX('5. Registrere Transaksjoner'!$R$8:$R$1006,MATCH('Underlag HB'!A1912,'5. Registrere Transaksjoner'!$B$8:$B$1006))</f>
        <v>0</v>
      </c>
      <c r="D1912" s="307">
        <f>INDEX('5. Registrere Transaksjoner'!$D$8:$D$1006,MATCH('Underlag HB'!A1912,'5. Registrere Transaksjoner'!$B$8:$B$1006))</f>
        <v>0</v>
      </c>
      <c r="E1912" s="72" t="str">
        <f>IFERROR(INDEX(Kontoplan!$E$6:$E$1048576,MATCH(B1912,Kontoplan!$D$6:$D$125,0)),"")</f>
        <v/>
      </c>
      <c r="F1912" s="308">
        <f>INDEX('5. Registrere Transaksjoner'!$E$8:$E$1006,MATCH('Underlag HB'!A1912,'5. Registrere Transaksjoner'!$B$8:$B$1006,0))</f>
        <v>0</v>
      </c>
      <c r="G1912" s="72">
        <f>INDEX('5. Registrere Transaksjoner'!$F$8:$F$1006,MATCH('Underlag HB'!A1912,'5. Registrere Transaksjoner'!$B$8:$B$1006,0))</f>
        <v>0</v>
      </c>
      <c r="H1912" s="309" t="str">
        <f t="shared" si="29"/>
        <v/>
      </c>
      <c r="I1912" s="310">
        <f>INDEX('5. Registrere Transaksjoner'!$H$8:$H$1006,MATCH('Underlag HB'!A1912,'5. Registrere Transaksjoner'!$B$8:$B$1006,0))</f>
        <v>0</v>
      </c>
      <c r="J1912" s="72"/>
      <c r="K1912" s="72"/>
    </row>
    <row r="1913" spans="1:11" x14ac:dyDescent="0.25">
      <c r="A1913" s="116">
        <f>'5. Registrere Transaksjoner'!B920</f>
        <v>913</v>
      </c>
      <c r="B1913" s="72">
        <f>INDEX('5. Registrere Transaksjoner'!$K$8:$K$1006,MATCH('Underlag HB'!A1913,'5. Registrere Transaksjoner'!$B$8:$B$1006))</f>
        <v>0</v>
      </c>
      <c r="C1913" s="72">
        <f>INDEX('5. Registrere Transaksjoner'!$R$8:$R$1006,MATCH('Underlag HB'!A1913,'5. Registrere Transaksjoner'!$B$8:$B$1006))</f>
        <v>0</v>
      </c>
      <c r="D1913" s="307">
        <f>INDEX('5. Registrere Transaksjoner'!$D$8:$D$1006,MATCH('Underlag HB'!A1913,'5. Registrere Transaksjoner'!$B$8:$B$1006))</f>
        <v>0</v>
      </c>
      <c r="E1913" s="72" t="str">
        <f>IFERROR(INDEX(Kontoplan!$E$6:$E$1048576,MATCH(B1913,Kontoplan!$D$6:$D$125,0)),"")</f>
        <v/>
      </c>
      <c r="F1913" s="308">
        <f>INDEX('5. Registrere Transaksjoner'!$E$8:$E$1006,MATCH('Underlag HB'!A1913,'5. Registrere Transaksjoner'!$B$8:$B$1006,0))</f>
        <v>0</v>
      </c>
      <c r="G1913" s="72">
        <f>INDEX('5. Registrere Transaksjoner'!$F$8:$F$1006,MATCH('Underlag HB'!A1913,'5. Registrere Transaksjoner'!$B$8:$B$1006,0))</f>
        <v>0</v>
      </c>
      <c r="H1913" s="309" t="str">
        <f t="shared" si="29"/>
        <v/>
      </c>
      <c r="I1913" s="310">
        <f>INDEX('5. Registrere Transaksjoner'!$H$8:$H$1006,MATCH('Underlag HB'!A1913,'5. Registrere Transaksjoner'!$B$8:$B$1006,0))</f>
        <v>0</v>
      </c>
      <c r="J1913" s="72"/>
      <c r="K1913" s="72"/>
    </row>
    <row r="1914" spans="1:11" x14ac:dyDescent="0.25">
      <c r="A1914" s="116">
        <f>'5. Registrere Transaksjoner'!B921</f>
        <v>914</v>
      </c>
      <c r="B1914" s="72">
        <f>INDEX('5. Registrere Transaksjoner'!$K$8:$K$1006,MATCH('Underlag HB'!A1914,'5. Registrere Transaksjoner'!$B$8:$B$1006))</f>
        <v>0</v>
      </c>
      <c r="C1914" s="72">
        <f>INDEX('5. Registrere Transaksjoner'!$R$8:$R$1006,MATCH('Underlag HB'!A1914,'5. Registrere Transaksjoner'!$B$8:$B$1006))</f>
        <v>0</v>
      </c>
      <c r="D1914" s="307">
        <f>INDEX('5. Registrere Transaksjoner'!$D$8:$D$1006,MATCH('Underlag HB'!A1914,'5. Registrere Transaksjoner'!$B$8:$B$1006))</f>
        <v>0</v>
      </c>
      <c r="E1914" s="72" t="str">
        <f>IFERROR(INDEX(Kontoplan!$E$6:$E$1048576,MATCH(B1914,Kontoplan!$D$6:$D$125,0)),"")</f>
        <v/>
      </c>
      <c r="F1914" s="308">
        <f>INDEX('5. Registrere Transaksjoner'!$E$8:$E$1006,MATCH('Underlag HB'!A1914,'5. Registrere Transaksjoner'!$B$8:$B$1006,0))</f>
        <v>0</v>
      </c>
      <c r="G1914" s="72">
        <f>INDEX('5. Registrere Transaksjoner'!$F$8:$F$1006,MATCH('Underlag HB'!A1914,'5. Registrere Transaksjoner'!$B$8:$B$1006,0))</f>
        <v>0</v>
      </c>
      <c r="H1914" s="309" t="str">
        <f t="shared" si="29"/>
        <v/>
      </c>
      <c r="I1914" s="310">
        <f>INDEX('5. Registrere Transaksjoner'!$H$8:$H$1006,MATCH('Underlag HB'!A1914,'5. Registrere Transaksjoner'!$B$8:$B$1006,0))</f>
        <v>0</v>
      </c>
      <c r="J1914" s="72"/>
      <c r="K1914" s="72"/>
    </row>
    <row r="1915" spans="1:11" x14ac:dyDescent="0.25">
      <c r="A1915" s="116">
        <f>'5. Registrere Transaksjoner'!B922</f>
        <v>915</v>
      </c>
      <c r="B1915" s="72">
        <f>INDEX('5. Registrere Transaksjoner'!$K$8:$K$1006,MATCH('Underlag HB'!A1915,'5. Registrere Transaksjoner'!$B$8:$B$1006))</f>
        <v>0</v>
      </c>
      <c r="C1915" s="72">
        <f>INDEX('5. Registrere Transaksjoner'!$R$8:$R$1006,MATCH('Underlag HB'!A1915,'5. Registrere Transaksjoner'!$B$8:$B$1006))</f>
        <v>0</v>
      </c>
      <c r="D1915" s="307">
        <f>INDEX('5. Registrere Transaksjoner'!$D$8:$D$1006,MATCH('Underlag HB'!A1915,'5. Registrere Transaksjoner'!$B$8:$B$1006))</f>
        <v>0</v>
      </c>
      <c r="E1915" s="72" t="str">
        <f>IFERROR(INDEX(Kontoplan!$E$6:$E$1048576,MATCH(B1915,Kontoplan!$D$6:$D$125,0)),"")</f>
        <v/>
      </c>
      <c r="F1915" s="308">
        <f>INDEX('5. Registrere Transaksjoner'!$E$8:$E$1006,MATCH('Underlag HB'!A1915,'5. Registrere Transaksjoner'!$B$8:$B$1006,0))</f>
        <v>0</v>
      </c>
      <c r="G1915" s="72">
        <f>INDEX('5. Registrere Transaksjoner'!$F$8:$F$1006,MATCH('Underlag HB'!A1915,'5. Registrere Transaksjoner'!$B$8:$B$1006,0))</f>
        <v>0</v>
      </c>
      <c r="H1915" s="309" t="str">
        <f t="shared" si="29"/>
        <v/>
      </c>
      <c r="I1915" s="310">
        <f>INDEX('5. Registrere Transaksjoner'!$H$8:$H$1006,MATCH('Underlag HB'!A1915,'5. Registrere Transaksjoner'!$B$8:$B$1006,0))</f>
        <v>0</v>
      </c>
      <c r="J1915" s="72"/>
      <c r="K1915" s="72"/>
    </row>
    <row r="1916" spans="1:11" x14ac:dyDescent="0.25">
      <c r="A1916" s="116">
        <f>'5. Registrere Transaksjoner'!B923</f>
        <v>916</v>
      </c>
      <c r="B1916" s="72">
        <f>INDEX('5. Registrere Transaksjoner'!$K$8:$K$1006,MATCH('Underlag HB'!A1916,'5. Registrere Transaksjoner'!$B$8:$B$1006))</f>
        <v>0</v>
      </c>
      <c r="C1916" s="72">
        <f>INDEX('5. Registrere Transaksjoner'!$R$8:$R$1006,MATCH('Underlag HB'!A1916,'5. Registrere Transaksjoner'!$B$8:$B$1006))</f>
        <v>0</v>
      </c>
      <c r="D1916" s="307">
        <f>INDEX('5. Registrere Transaksjoner'!$D$8:$D$1006,MATCH('Underlag HB'!A1916,'5. Registrere Transaksjoner'!$B$8:$B$1006))</f>
        <v>0</v>
      </c>
      <c r="E1916" s="72" t="str">
        <f>IFERROR(INDEX(Kontoplan!$E$6:$E$1048576,MATCH(B1916,Kontoplan!$D$6:$D$125,0)),"")</f>
        <v/>
      </c>
      <c r="F1916" s="308">
        <f>INDEX('5. Registrere Transaksjoner'!$E$8:$E$1006,MATCH('Underlag HB'!A1916,'5. Registrere Transaksjoner'!$B$8:$B$1006,0))</f>
        <v>0</v>
      </c>
      <c r="G1916" s="72">
        <f>INDEX('5. Registrere Transaksjoner'!$F$8:$F$1006,MATCH('Underlag HB'!A1916,'5. Registrere Transaksjoner'!$B$8:$B$1006,0))</f>
        <v>0</v>
      </c>
      <c r="H1916" s="309" t="str">
        <f t="shared" si="29"/>
        <v/>
      </c>
      <c r="I1916" s="310">
        <f>INDEX('5. Registrere Transaksjoner'!$H$8:$H$1006,MATCH('Underlag HB'!A1916,'5. Registrere Transaksjoner'!$B$8:$B$1006,0))</f>
        <v>0</v>
      </c>
      <c r="J1916" s="72"/>
      <c r="K1916" s="72"/>
    </row>
    <row r="1917" spans="1:11" x14ac:dyDescent="0.25">
      <c r="A1917" s="116">
        <f>'5. Registrere Transaksjoner'!B924</f>
        <v>917</v>
      </c>
      <c r="B1917" s="72">
        <f>INDEX('5. Registrere Transaksjoner'!$K$8:$K$1006,MATCH('Underlag HB'!A1917,'5. Registrere Transaksjoner'!$B$8:$B$1006))</f>
        <v>0</v>
      </c>
      <c r="C1917" s="72">
        <f>INDEX('5. Registrere Transaksjoner'!$R$8:$R$1006,MATCH('Underlag HB'!A1917,'5. Registrere Transaksjoner'!$B$8:$B$1006))</f>
        <v>0</v>
      </c>
      <c r="D1917" s="307">
        <f>INDEX('5. Registrere Transaksjoner'!$D$8:$D$1006,MATCH('Underlag HB'!A1917,'5. Registrere Transaksjoner'!$B$8:$B$1006))</f>
        <v>0</v>
      </c>
      <c r="E1917" s="72" t="str">
        <f>IFERROR(INDEX(Kontoplan!$E$6:$E$1048576,MATCH(B1917,Kontoplan!$D$6:$D$125,0)),"")</f>
        <v/>
      </c>
      <c r="F1917" s="308">
        <f>INDEX('5. Registrere Transaksjoner'!$E$8:$E$1006,MATCH('Underlag HB'!A1917,'5. Registrere Transaksjoner'!$B$8:$B$1006,0))</f>
        <v>0</v>
      </c>
      <c r="G1917" s="72">
        <f>INDEX('5. Registrere Transaksjoner'!$F$8:$F$1006,MATCH('Underlag HB'!A1917,'5. Registrere Transaksjoner'!$B$8:$B$1006,0))</f>
        <v>0</v>
      </c>
      <c r="H1917" s="309" t="str">
        <f t="shared" si="29"/>
        <v/>
      </c>
      <c r="I1917" s="310">
        <f>INDEX('5. Registrere Transaksjoner'!$H$8:$H$1006,MATCH('Underlag HB'!A1917,'5. Registrere Transaksjoner'!$B$8:$B$1006,0))</f>
        <v>0</v>
      </c>
      <c r="J1917" s="72"/>
      <c r="K1917" s="72"/>
    </row>
    <row r="1918" spans="1:11" x14ac:dyDescent="0.25">
      <c r="A1918" s="116">
        <f>'5. Registrere Transaksjoner'!B925</f>
        <v>918</v>
      </c>
      <c r="B1918" s="72">
        <f>INDEX('5. Registrere Transaksjoner'!$K$8:$K$1006,MATCH('Underlag HB'!A1918,'5. Registrere Transaksjoner'!$B$8:$B$1006))</f>
        <v>0</v>
      </c>
      <c r="C1918" s="72">
        <f>INDEX('5. Registrere Transaksjoner'!$R$8:$R$1006,MATCH('Underlag HB'!A1918,'5. Registrere Transaksjoner'!$B$8:$B$1006))</f>
        <v>0</v>
      </c>
      <c r="D1918" s="307">
        <f>INDEX('5. Registrere Transaksjoner'!$D$8:$D$1006,MATCH('Underlag HB'!A1918,'5. Registrere Transaksjoner'!$B$8:$B$1006))</f>
        <v>0</v>
      </c>
      <c r="E1918" s="72" t="str">
        <f>IFERROR(INDEX(Kontoplan!$E$6:$E$1048576,MATCH(B1918,Kontoplan!$D$6:$D$125,0)),"")</f>
        <v/>
      </c>
      <c r="F1918" s="308">
        <f>INDEX('5. Registrere Transaksjoner'!$E$8:$E$1006,MATCH('Underlag HB'!A1918,'5. Registrere Transaksjoner'!$B$8:$B$1006,0))</f>
        <v>0</v>
      </c>
      <c r="G1918" s="72">
        <f>INDEX('5. Registrere Transaksjoner'!$F$8:$F$1006,MATCH('Underlag HB'!A1918,'5. Registrere Transaksjoner'!$B$8:$B$1006,0))</f>
        <v>0</v>
      </c>
      <c r="H1918" s="309" t="str">
        <f t="shared" si="29"/>
        <v/>
      </c>
      <c r="I1918" s="310">
        <f>INDEX('5. Registrere Transaksjoner'!$H$8:$H$1006,MATCH('Underlag HB'!A1918,'5. Registrere Transaksjoner'!$B$8:$B$1006,0))</f>
        <v>0</v>
      </c>
      <c r="J1918" s="72"/>
      <c r="K1918" s="72"/>
    </row>
    <row r="1919" spans="1:11" x14ac:dyDescent="0.25">
      <c r="A1919" s="116">
        <f>'5. Registrere Transaksjoner'!B926</f>
        <v>919</v>
      </c>
      <c r="B1919" s="72">
        <f>INDEX('5. Registrere Transaksjoner'!$K$8:$K$1006,MATCH('Underlag HB'!A1919,'5. Registrere Transaksjoner'!$B$8:$B$1006))</f>
        <v>0</v>
      </c>
      <c r="C1919" s="72">
        <f>INDEX('5. Registrere Transaksjoner'!$R$8:$R$1006,MATCH('Underlag HB'!A1919,'5. Registrere Transaksjoner'!$B$8:$B$1006))</f>
        <v>0</v>
      </c>
      <c r="D1919" s="307">
        <f>INDEX('5. Registrere Transaksjoner'!$D$8:$D$1006,MATCH('Underlag HB'!A1919,'5. Registrere Transaksjoner'!$B$8:$B$1006))</f>
        <v>0</v>
      </c>
      <c r="E1919" s="72" t="str">
        <f>IFERROR(INDEX(Kontoplan!$E$6:$E$1048576,MATCH(B1919,Kontoplan!$D$6:$D$125,0)),"")</f>
        <v/>
      </c>
      <c r="F1919" s="308">
        <f>INDEX('5. Registrere Transaksjoner'!$E$8:$E$1006,MATCH('Underlag HB'!A1919,'5. Registrere Transaksjoner'!$B$8:$B$1006,0))</f>
        <v>0</v>
      </c>
      <c r="G1919" s="72">
        <f>INDEX('5. Registrere Transaksjoner'!$F$8:$F$1006,MATCH('Underlag HB'!A1919,'5. Registrere Transaksjoner'!$B$8:$B$1006,0))</f>
        <v>0</v>
      </c>
      <c r="H1919" s="309" t="str">
        <f t="shared" si="29"/>
        <v/>
      </c>
      <c r="I1919" s="310">
        <f>INDEX('5. Registrere Transaksjoner'!$H$8:$H$1006,MATCH('Underlag HB'!A1919,'5. Registrere Transaksjoner'!$B$8:$B$1006,0))</f>
        <v>0</v>
      </c>
      <c r="J1919" s="72"/>
      <c r="K1919" s="72"/>
    </row>
    <row r="1920" spans="1:11" x14ac:dyDescent="0.25">
      <c r="A1920" s="116">
        <f>'5. Registrere Transaksjoner'!B927</f>
        <v>920</v>
      </c>
      <c r="B1920" s="72">
        <f>INDEX('5. Registrere Transaksjoner'!$K$8:$K$1006,MATCH('Underlag HB'!A1920,'5. Registrere Transaksjoner'!$B$8:$B$1006))</f>
        <v>0</v>
      </c>
      <c r="C1920" s="72">
        <f>INDEX('5. Registrere Transaksjoner'!$R$8:$R$1006,MATCH('Underlag HB'!A1920,'5. Registrere Transaksjoner'!$B$8:$B$1006))</f>
        <v>0</v>
      </c>
      <c r="D1920" s="307">
        <f>INDEX('5. Registrere Transaksjoner'!$D$8:$D$1006,MATCH('Underlag HB'!A1920,'5. Registrere Transaksjoner'!$B$8:$B$1006))</f>
        <v>0</v>
      </c>
      <c r="E1920" s="72" t="str">
        <f>IFERROR(INDEX(Kontoplan!$E$6:$E$1048576,MATCH(B1920,Kontoplan!$D$6:$D$125,0)),"")</f>
        <v/>
      </c>
      <c r="F1920" s="308">
        <f>INDEX('5. Registrere Transaksjoner'!$E$8:$E$1006,MATCH('Underlag HB'!A1920,'5. Registrere Transaksjoner'!$B$8:$B$1006,0))</f>
        <v>0</v>
      </c>
      <c r="G1920" s="72">
        <f>INDEX('5. Registrere Transaksjoner'!$F$8:$F$1006,MATCH('Underlag HB'!A1920,'5. Registrere Transaksjoner'!$B$8:$B$1006,0))</f>
        <v>0</v>
      </c>
      <c r="H1920" s="309" t="str">
        <f t="shared" si="29"/>
        <v/>
      </c>
      <c r="I1920" s="310">
        <f>INDEX('5. Registrere Transaksjoner'!$H$8:$H$1006,MATCH('Underlag HB'!A1920,'5. Registrere Transaksjoner'!$B$8:$B$1006,0))</f>
        <v>0</v>
      </c>
      <c r="J1920" s="72"/>
      <c r="K1920" s="72"/>
    </row>
    <row r="1921" spans="1:11" x14ac:dyDescent="0.25">
      <c r="A1921" s="116">
        <f>'5. Registrere Transaksjoner'!B928</f>
        <v>921</v>
      </c>
      <c r="B1921" s="72">
        <f>INDEX('5. Registrere Transaksjoner'!$K$8:$K$1006,MATCH('Underlag HB'!A1921,'5. Registrere Transaksjoner'!$B$8:$B$1006))</f>
        <v>0</v>
      </c>
      <c r="C1921" s="72">
        <f>INDEX('5. Registrere Transaksjoner'!$R$8:$R$1006,MATCH('Underlag HB'!A1921,'5. Registrere Transaksjoner'!$B$8:$B$1006))</f>
        <v>0</v>
      </c>
      <c r="D1921" s="307">
        <f>INDEX('5. Registrere Transaksjoner'!$D$8:$D$1006,MATCH('Underlag HB'!A1921,'5. Registrere Transaksjoner'!$B$8:$B$1006))</f>
        <v>0</v>
      </c>
      <c r="E1921" s="72" t="str">
        <f>IFERROR(INDEX(Kontoplan!$E$6:$E$1048576,MATCH(B1921,Kontoplan!$D$6:$D$125,0)),"")</f>
        <v/>
      </c>
      <c r="F1921" s="308">
        <f>INDEX('5. Registrere Transaksjoner'!$E$8:$E$1006,MATCH('Underlag HB'!A1921,'5. Registrere Transaksjoner'!$B$8:$B$1006,0))</f>
        <v>0</v>
      </c>
      <c r="G1921" s="72">
        <f>INDEX('5. Registrere Transaksjoner'!$F$8:$F$1006,MATCH('Underlag HB'!A1921,'5. Registrere Transaksjoner'!$B$8:$B$1006,0))</f>
        <v>0</v>
      </c>
      <c r="H1921" s="309" t="str">
        <f t="shared" si="29"/>
        <v/>
      </c>
      <c r="I1921" s="310">
        <f>INDEX('5. Registrere Transaksjoner'!$H$8:$H$1006,MATCH('Underlag HB'!A1921,'5. Registrere Transaksjoner'!$B$8:$B$1006,0))</f>
        <v>0</v>
      </c>
      <c r="J1921" s="72"/>
      <c r="K1921" s="72"/>
    </row>
    <row r="1922" spans="1:11" x14ac:dyDescent="0.25">
      <c r="A1922" s="116">
        <f>'5. Registrere Transaksjoner'!B929</f>
        <v>922</v>
      </c>
      <c r="B1922" s="72">
        <f>INDEX('5. Registrere Transaksjoner'!$K$8:$K$1006,MATCH('Underlag HB'!A1922,'5. Registrere Transaksjoner'!$B$8:$B$1006))</f>
        <v>0</v>
      </c>
      <c r="C1922" s="72">
        <f>INDEX('5. Registrere Transaksjoner'!$R$8:$R$1006,MATCH('Underlag HB'!A1922,'5. Registrere Transaksjoner'!$B$8:$B$1006))</f>
        <v>0</v>
      </c>
      <c r="D1922" s="307">
        <f>INDEX('5. Registrere Transaksjoner'!$D$8:$D$1006,MATCH('Underlag HB'!A1922,'5. Registrere Transaksjoner'!$B$8:$B$1006))</f>
        <v>0</v>
      </c>
      <c r="E1922" s="72" t="str">
        <f>IFERROR(INDEX(Kontoplan!$E$6:$E$1048576,MATCH(B1922,Kontoplan!$D$6:$D$125,0)),"")</f>
        <v/>
      </c>
      <c r="F1922" s="308">
        <f>INDEX('5. Registrere Transaksjoner'!$E$8:$E$1006,MATCH('Underlag HB'!A1922,'5. Registrere Transaksjoner'!$B$8:$B$1006,0))</f>
        <v>0</v>
      </c>
      <c r="G1922" s="72">
        <f>INDEX('5. Registrere Transaksjoner'!$F$8:$F$1006,MATCH('Underlag HB'!A1922,'5. Registrere Transaksjoner'!$B$8:$B$1006,0))</f>
        <v>0</v>
      </c>
      <c r="H1922" s="309" t="str">
        <f t="shared" si="29"/>
        <v/>
      </c>
      <c r="I1922" s="310">
        <f>INDEX('5. Registrere Transaksjoner'!$H$8:$H$1006,MATCH('Underlag HB'!A1922,'5. Registrere Transaksjoner'!$B$8:$B$1006,0))</f>
        <v>0</v>
      </c>
      <c r="J1922" s="72"/>
      <c r="K1922" s="72"/>
    </row>
    <row r="1923" spans="1:11" x14ac:dyDescent="0.25">
      <c r="A1923" s="116">
        <f>'5. Registrere Transaksjoner'!B930</f>
        <v>923</v>
      </c>
      <c r="B1923" s="72">
        <f>INDEX('5. Registrere Transaksjoner'!$K$8:$K$1006,MATCH('Underlag HB'!A1923,'5. Registrere Transaksjoner'!$B$8:$B$1006))</f>
        <v>0</v>
      </c>
      <c r="C1923" s="72">
        <f>INDEX('5. Registrere Transaksjoner'!$R$8:$R$1006,MATCH('Underlag HB'!A1923,'5. Registrere Transaksjoner'!$B$8:$B$1006))</f>
        <v>0</v>
      </c>
      <c r="D1923" s="307">
        <f>INDEX('5. Registrere Transaksjoner'!$D$8:$D$1006,MATCH('Underlag HB'!A1923,'5. Registrere Transaksjoner'!$B$8:$B$1006))</f>
        <v>0</v>
      </c>
      <c r="E1923" s="72" t="str">
        <f>IFERROR(INDEX(Kontoplan!$E$6:$E$1048576,MATCH(B1923,Kontoplan!$D$6:$D$125,0)),"")</f>
        <v/>
      </c>
      <c r="F1923" s="308">
        <f>INDEX('5. Registrere Transaksjoner'!$E$8:$E$1006,MATCH('Underlag HB'!A1923,'5. Registrere Transaksjoner'!$B$8:$B$1006,0))</f>
        <v>0</v>
      </c>
      <c r="G1923" s="72">
        <f>INDEX('5. Registrere Transaksjoner'!$F$8:$F$1006,MATCH('Underlag HB'!A1923,'5. Registrere Transaksjoner'!$B$8:$B$1006,0))</f>
        <v>0</v>
      </c>
      <c r="H1923" s="309" t="str">
        <f t="shared" ref="H1923:H1986" si="30">IF(I1923=0,"",I1923)</f>
        <v/>
      </c>
      <c r="I1923" s="310">
        <f>INDEX('5. Registrere Transaksjoner'!$H$8:$H$1006,MATCH('Underlag HB'!A1923,'5. Registrere Transaksjoner'!$B$8:$B$1006,0))</f>
        <v>0</v>
      </c>
      <c r="J1923" s="72"/>
      <c r="K1923" s="72"/>
    </row>
    <row r="1924" spans="1:11" x14ac:dyDescent="0.25">
      <c r="A1924" s="116">
        <f>'5. Registrere Transaksjoner'!B931</f>
        <v>924</v>
      </c>
      <c r="B1924" s="72">
        <f>INDEX('5. Registrere Transaksjoner'!$K$8:$K$1006,MATCH('Underlag HB'!A1924,'5. Registrere Transaksjoner'!$B$8:$B$1006))</f>
        <v>0</v>
      </c>
      <c r="C1924" s="72">
        <f>INDEX('5. Registrere Transaksjoner'!$R$8:$R$1006,MATCH('Underlag HB'!A1924,'5. Registrere Transaksjoner'!$B$8:$B$1006))</f>
        <v>0</v>
      </c>
      <c r="D1924" s="307">
        <f>INDEX('5. Registrere Transaksjoner'!$D$8:$D$1006,MATCH('Underlag HB'!A1924,'5. Registrere Transaksjoner'!$B$8:$B$1006))</f>
        <v>0</v>
      </c>
      <c r="E1924" s="72" t="str">
        <f>IFERROR(INDEX(Kontoplan!$E$6:$E$1048576,MATCH(B1924,Kontoplan!$D$6:$D$125,0)),"")</f>
        <v/>
      </c>
      <c r="F1924" s="308">
        <f>INDEX('5. Registrere Transaksjoner'!$E$8:$E$1006,MATCH('Underlag HB'!A1924,'5. Registrere Transaksjoner'!$B$8:$B$1006,0))</f>
        <v>0</v>
      </c>
      <c r="G1924" s="72">
        <f>INDEX('5. Registrere Transaksjoner'!$F$8:$F$1006,MATCH('Underlag HB'!A1924,'5. Registrere Transaksjoner'!$B$8:$B$1006,0))</f>
        <v>0</v>
      </c>
      <c r="H1924" s="309" t="str">
        <f t="shared" si="30"/>
        <v/>
      </c>
      <c r="I1924" s="310">
        <f>INDEX('5. Registrere Transaksjoner'!$H$8:$H$1006,MATCH('Underlag HB'!A1924,'5. Registrere Transaksjoner'!$B$8:$B$1006,0))</f>
        <v>0</v>
      </c>
      <c r="J1924" s="72"/>
      <c r="K1924" s="72"/>
    </row>
    <row r="1925" spans="1:11" x14ac:dyDescent="0.25">
      <c r="A1925" s="116">
        <f>'5. Registrere Transaksjoner'!B932</f>
        <v>925</v>
      </c>
      <c r="B1925" s="72">
        <f>INDEX('5. Registrere Transaksjoner'!$K$8:$K$1006,MATCH('Underlag HB'!A1925,'5. Registrere Transaksjoner'!$B$8:$B$1006))</f>
        <v>0</v>
      </c>
      <c r="C1925" s="72">
        <f>INDEX('5. Registrere Transaksjoner'!$R$8:$R$1006,MATCH('Underlag HB'!A1925,'5. Registrere Transaksjoner'!$B$8:$B$1006))</f>
        <v>0</v>
      </c>
      <c r="D1925" s="307">
        <f>INDEX('5. Registrere Transaksjoner'!$D$8:$D$1006,MATCH('Underlag HB'!A1925,'5. Registrere Transaksjoner'!$B$8:$B$1006))</f>
        <v>0</v>
      </c>
      <c r="E1925" s="72" t="str">
        <f>IFERROR(INDEX(Kontoplan!$E$6:$E$1048576,MATCH(B1925,Kontoplan!$D$6:$D$125,0)),"")</f>
        <v/>
      </c>
      <c r="F1925" s="308">
        <f>INDEX('5. Registrere Transaksjoner'!$E$8:$E$1006,MATCH('Underlag HB'!A1925,'5. Registrere Transaksjoner'!$B$8:$B$1006,0))</f>
        <v>0</v>
      </c>
      <c r="G1925" s="72">
        <f>INDEX('5. Registrere Transaksjoner'!$F$8:$F$1006,MATCH('Underlag HB'!A1925,'5. Registrere Transaksjoner'!$B$8:$B$1006,0))</f>
        <v>0</v>
      </c>
      <c r="H1925" s="309" t="str">
        <f t="shared" si="30"/>
        <v/>
      </c>
      <c r="I1925" s="310">
        <f>INDEX('5. Registrere Transaksjoner'!$H$8:$H$1006,MATCH('Underlag HB'!A1925,'5. Registrere Transaksjoner'!$B$8:$B$1006,0))</f>
        <v>0</v>
      </c>
      <c r="J1925" s="72"/>
      <c r="K1925" s="72"/>
    </row>
    <row r="1926" spans="1:11" x14ac:dyDescent="0.25">
      <c r="A1926" s="116">
        <f>'5. Registrere Transaksjoner'!B933</f>
        <v>926</v>
      </c>
      <c r="B1926" s="72">
        <f>INDEX('5. Registrere Transaksjoner'!$K$8:$K$1006,MATCH('Underlag HB'!A1926,'5. Registrere Transaksjoner'!$B$8:$B$1006))</f>
        <v>0</v>
      </c>
      <c r="C1926" s="72">
        <f>INDEX('5. Registrere Transaksjoner'!$R$8:$R$1006,MATCH('Underlag HB'!A1926,'5. Registrere Transaksjoner'!$B$8:$B$1006))</f>
        <v>0</v>
      </c>
      <c r="D1926" s="307">
        <f>INDEX('5. Registrere Transaksjoner'!$D$8:$D$1006,MATCH('Underlag HB'!A1926,'5. Registrere Transaksjoner'!$B$8:$B$1006))</f>
        <v>0</v>
      </c>
      <c r="E1926" s="72" t="str">
        <f>IFERROR(INDEX(Kontoplan!$E$6:$E$1048576,MATCH(B1926,Kontoplan!$D$6:$D$125,0)),"")</f>
        <v/>
      </c>
      <c r="F1926" s="308">
        <f>INDEX('5. Registrere Transaksjoner'!$E$8:$E$1006,MATCH('Underlag HB'!A1926,'5. Registrere Transaksjoner'!$B$8:$B$1006,0))</f>
        <v>0</v>
      </c>
      <c r="G1926" s="72">
        <f>INDEX('5. Registrere Transaksjoner'!$F$8:$F$1006,MATCH('Underlag HB'!A1926,'5. Registrere Transaksjoner'!$B$8:$B$1006,0))</f>
        <v>0</v>
      </c>
      <c r="H1926" s="309" t="str">
        <f t="shared" si="30"/>
        <v/>
      </c>
      <c r="I1926" s="310">
        <f>INDEX('5. Registrere Transaksjoner'!$H$8:$H$1006,MATCH('Underlag HB'!A1926,'5. Registrere Transaksjoner'!$B$8:$B$1006,0))</f>
        <v>0</v>
      </c>
      <c r="J1926" s="72"/>
      <c r="K1926" s="72"/>
    </row>
    <row r="1927" spans="1:11" x14ac:dyDescent="0.25">
      <c r="A1927" s="116">
        <f>'5. Registrere Transaksjoner'!B934</f>
        <v>927</v>
      </c>
      <c r="B1927" s="72">
        <f>INDEX('5. Registrere Transaksjoner'!$K$8:$K$1006,MATCH('Underlag HB'!A1927,'5. Registrere Transaksjoner'!$B$8:$B$1006))</f>
        <v>0</v>
      </c>
      <c r="C1927" s="72">
        <f>INDEX('5. Registrere Transaksjoner'!$R$8:$R$1006,MATCH('Underlag HB'!A1927,'5. Registrere Transaksjoner'!$B$8:$B$1006))</f>
        <v>0</v>
      </c>
      <c r="D1927" s="307">
        <f>INDEX('5. Registrere Transaksjoner'!$D$8:$D$1006,MATCH('Underlag HB'!A1927,'5. Registrere Transaksjoner'!$B$8:$B$1006))</f>
        <v>0</v>
      </c>
      <c r="E1927" s="72" t="str">
        <f>IFERROR(INDEX(Kontoplan!$E$6:$E$1048576,MATCH(B1927,Kontoplan!$D$6:$D$125,0)),"")</f>
        <v/>
      </c>
      <c r="F1927" s="308">
        <f>INDEX('5. Registrere Transaksjoner'!$E$8:$E$1006,MATCH('Underlag HB'!A1927,'5. Registrere Transaksjoner'!$B$8:$B$1006,0))</f>
        <v>0</v>
      </c>
      <c r="G1927" s="72">
        <f>INDEX('5. Registrere Transaksjoner'!$F$8:$F$1006,MATCH('Underlag HB'!A1927,'5. Registrere Transaksjoner'!$B$8:$B$1006,0))</f>
        <v>0</v>
      </c>
      <c r="H1927" s="309" t="str">
        <f t="shared" si="30"/>
        <v/>
      </c>
      <c r="I1927" s="310">
        <f>INDEX('5. Registrere Transaksjoner'!$H$8:$H$1006,MATCH('Underlag HB'!A1927,'5. Registrere Transaksjoner'!$B$8:$B$1006,0))</f>
        <v>0</v>
      </c>
      <c r="J1927" s="72"/>
      <c r="K1927" s="72"/>
    </row>
    <row r="1928" spans="1:11" x14ac:dyDescent="0.25">
      <c r="A1928" s="116">
        <f>'5. Registrere Transaksjoner'!B935</f>
        <v>928</v>
      </c>
      <c r="B1928" s="72">
        <f>INDEX('5. Registrere Transaksjoner'!$K$8:$K$1006,MATCH('Underlag HB'!A1928,'5. Registrere Transaksjoner'!$B$8:$B$1006))</f>
        <v>0</v>
      </c>
      <c r="C1928" s="72">
        <f>INDEX('5. Registrere Transaksjoner'!$R$8:$R$1006,MATCH('Underlag HB'!A1928,'5. Registrere Transaksjoner'!$B$8:$B$1006))</f>
        <v>0</v>
      </c>
      <c r="D1928" s="307">
        <f>INDEX('5. Registrere Transaksjoner'!$D$8:$D$1006,MATCH('Underlag HB'!A1928,'5. Registrere Transaksjoner'!$B$8:$B$1006))</f>
        <v>0</v>
      </c>
      <c r="E1928" s="72" t="str">
        <f>IFERROR(INDEX(Kontoplan!$E$6:$E$1048576,MATCH(B1928,Kontoplan!$D$6:$D$125,0)),"")</f>
        <v/>
      </c>
      <c r="F1928" s="308">
        <f>INDEX('5. Registrere Transaksjoner'!$E$8:$E$1006,MATCH('Underlag HB'!A1928,'5. Registrere Transaksjoner'!$B$8:$B$1006,0))</f>
        <v>0</v>
      </c>
      <c r="G1928" s="72">
        <f>INDEX('5. Registrere Transaksjoner'!$F$8:$F$1006,MATCH('Underlag HB'!A1928,'5. Registrere Transaksjoner'!$B$8:$B$1006,0))</f>
        <v>0</v>
      </c>
      <c r="H1928" s="309" t="str">
        <f t="shared" si="30"/>
        <v/>
      </c>
      <c r="I1928" s="310">
        <f>INDEX('5. Registrere Transaksjoner'!$H$8:$H$1006,MATCH('Underlag HB'!A1928,'5. Registrere Transaksjoner'!$B$8:$B$1006,0))</f>
        <v>0</v>
      </c>
      <c r="J1928" s="72"/>
      <c r="K1928" s="72"/>
    </row>
    <row r="1929" spans="1:11" x14ac:dyDescent="0.25">
      <c r="A1929" s="116">
        <f>'5. Registrere Transaksjoner'!B936</f>
        <v>929</v>
      </c>
      <c r="B1929" s="72">
        <f>INDEX('5. Registrere Transaksjoner'!$K$8:$K$1006,MATCH('Underlag HB'!A1929,'5. Registrere Transaksjoner'!$B$8:$B$1006))</f>
        <v>0</v>
      </c>
      <c r="C1929" s="72">
        <f>INDEX('5. Registrere Transaksjoner'!$R$8:$R$1006,MATCH('Underlag HB'!A1929,'5. Registrere Transaksjoner'!$B$8:$B$1006))</f>
        <v>0</v>
      </c>
      <c r="D1929" s="307">
        <f>INDEX('5. Registrere Transaksjoner'!$D$8:$D$1006,MATCH('Underlag HB'!A1929,'5. Registrere Transaksjoner'!$B$8:$B$1006))</f>
        <v>0</v>
      </c>
      <c r="E1929" s="72" t="str">
        <f>IFERROR(INDEX(Kontoplan!$E$6:$E$1048576,MATCH(B1929,Kontoplan!$D$6:$D$125,0)),"")</f>
        <v/>
      </c>
      <c r="F1929" s="308">
        <f>INDEX('5. Registrere Transaksjoner'!$E$8:$E$1006,MATCH('Underlag HB'!A1929,'5. Registrere Transaksjoner'!$B$8:$B$1006,0))</f>
        <v>0</v>
      </c>
      <c r="G1929" s="72">
        <f>INDEX('5. Registrere Transaksjoner'!$F$8:$F$1006,MATCH('Underlag HB'!A1929,'5. Registrere Transaksjoner'!$B$8:$B$1006,0))</f>
        <v>0</v>
      </c>
      <c r="H1929" s="309" t="str">
        <f t="shared" si="30"/>
        <v/>
      </c>
      <c r="I1929" s="310">
        <f>INDEX('5. Registrere Transaksjoner'!$H$8:$H$1006,MATCH('Underlag HB'!A1929,'5. Registrere Transaksjoner'!$B$8:$B$1006,0))</f>
        <v>0</v>
      </c>
      <c r="J1929" s="72"/>
      <c r="K1929" s="72"/>
    </row>
    <row r="1930" spans="1:11" x14ac:dyDescent="0.25">
      <c r="A1930" s="116">
        <f>'5. Registrere Transaksjoner'!B937</f>
        <v>930</v>
      </c>
      <c r="B1930" s="72">
        <f>INDEX('5. Registrere Transaksjoner'!$K$8:$K$1006,MATCH('Underlag HB'!A1930,'5. Registrere Transaksjoner'!$B$8:$B$1006))</f>
        <v>0</v>
      </c>
      <c r="C1930" s="72">
        <f>INDEX('5. Registrere Transaksjoner'!$R$8:$R$1006,MATCH('Underlag HB'!A1930,'5. Registrere Transaksjoner'!$B$8:$B$1006))</f>
        <v>0</v>
      </c>
      <c r="D1930" s="307">
        <f>INDEX('5. Registrere Transaksjoner'!$D$8:$D$1006,MATCH('Underlag HB'!A1930,'5. Registrere Transaksjoner'!$B$8:$B$1006))</f>
        <v>0</v>
      </c>
      <c r="E1930" s="72" t="str">
        <f>IFERROR(INDEX(Kontoplan!$E$6:$E$1048576,MATCH(B1930,Kontoplan!$D$6:$D$125,0)),"")</f>
        <v/>
      </c>
      <c r="F1930" s="308">
        <f>INDEX('5. Registrere Transaksjoner'!$E$8:$E$1006,MATCH('Underlag HB'!A1930,'5. Registrere Transaksjoner'!$B$8:$B$1006,0))</f>
        <v>0</v>
      </c>
      <c r="G1930" s="72">
        <f>INDEX('5. Registrere Transaksjoner'!$F$8:$F$1006,MATCH('Underlag HB'!A1930,'5. Registrere Transaksjoner'!$B$8:$B$1006,0))</f>
        <v>0</v>
      </c>
      <c r="H1930" s="309" t="str">
        <f t="shared" si="30"/>
        <v/>
      </c>
      <c r="I1930" s="310">
        <f>INDEX('5. Registrere Transaksjoner'!$H$8:$H$1006,MATCH('Underlag HB'!A1930,'5. Registrere Transaksjoner'!$B$8:$B$1006,0))</f>
        <v>0</v>
      </c>
      <c r="J1930" s="72"/>
      <c r="K1930" s="72"/>
    </row>
    <row r="1931" spans="1:11" x14ac:dyDescent="0.25">
      <c r="A1931" s="116">
        <f>'5. Registrere Transaksjoner'!B938</f>
        <v>931</v>
      </c>
      <c r="B1931" s="72">
        <f>INDEX('5. Registrere Transaksjoner'!$K$8:$K$1006,MATCH('Underlag HB'!A1931,'5. Registrere Transaksjoner'!$B$8:$B$1006))</f>
        <v>0</v>
      </c>
      <c r="C1931" s="72">
        <f>INDEX('5. Registrere Transaksjoner'!$R$8:$R$1006,MATCH('Underlag HB'!A1931,'5. Registrere Transaksjoner'!$B$8:$B$1006))</f>
        <v>0</v>
      </c>
      <c r="D1931" s="307">
        <f>INDEX('5. Registrere Transaksjoner'!$D$8:$D$1006,MATCH('Underlag HB'!A1931,'5. Registrere Transaksjoner'!$B$8:$B$1006))</f>
        <v>0</v>
      </c>
      <c r="E1931" s="72" t="str">
        <f>IFERROR(INDEX(Kontoplan!$E$6:$E$1048576,MATCH(B1931,Kontoplan!$D$6:$D$125,0)),"")</f>
        <v/>
      </c>
      <c r="F1931" s="308">
        <f>INDEX('5. Registrere Transaksjoner'!$E$8:$E$1006,MATCH('Underlag HB'!A1931,'5. Registrere Transaksjoner'!$B$8:$B$1006,0))</f>
        <v>0</v>
      </c>
      <c r="G1931" s="72">
        <f>INDEX('5. Registrere Transaksjoner'!$F$8:$F$1006,MATCH('Underlag HB'!A1931,'5. Registrere Transaksjoner'!$B$8:$B$1006,0))</f>
        <v>0</v>
      </c>
      <c r="H1931" s="309" t="str">
        <f t="shared" si="30"/>
        <v/>
      </c>
      <c r="I1931" s="310">
        <f>INDEX('5. Registrere Transaksjoner'!$H$8:$H$1006,MATCH('Underlag HB'!A1931,'5. Registrere Transaksjoner'!$B$8:$B$1006,0))</f>
        <v>0</v>
      </c>
      <c r="J1931" s="72"/>
      <c r="K1931" s="72"/>
    </row>
    <row r="1932" spans="1:11" x14ac:dyDescent="0.25">
      <c r="A1932" s="116">
        <f>'5. Registrere Transaksjoner'!B939</f>
        <v>932</v>
      </c>
      <c r="B1932" s="72">
        <f>INDEX('5. Registrere Transaksjoner'!$K$8:$K$1006,MATCH('Underlag HB'!A1932,'5. Registrere Transaksjoner'!$B$8:$B$1006))</f>
        <v>0</v>
      </c>
      <c r="C1932" s="72">
        <f>INDEX('5. Registrere Transaksjoner'!$R$8:$R$1006,MATCH('Underlag HB'!A1932,'5. Registrere Transaksjoner'!$B$8:$B$1006))</f>
        <v>0</v>
      </c>
      <c r="D1932" s="307">
        <f>INDEX('5. Registrere Transaksjoner'!$D$8:$D$1006,MATCH('Underlag HB'!A1932,'5. Registrere Transaksjoner'!$B$8:$B$1006))</f>
        <v>0</v>
      </c>
      <c r="E1932" s="72" t="str">
        <f>IFERROR(INDEX(Kontoplan!$E$6:$E$1048576,MATCH(B1932,Kontoplan!$D$6:$D$125,0)),"")</f>
        <v/>
      </c>
      <c r="F1932" s="308">
        <f>INDEX('5. Registrere Transaksjoner'!$E$8:$E$1006,MATCH('Underlag HB'!A1932,'5. Registrere Transaksjoner'!$B$8:$B$1006,0))</f>
        <v>0</v>
      </c>
      <c r="G1932" s="72">
        <f>INDEX('5. Registrere Transaksjoner'!$F$8:$F$1006,MATCH('Underlag HB'!A1932,'5. Registrere Transaksjoner'!$B$8:$B$1006,0))</f>
        <v>0</v>
      </c>
      <c r="H1932" s="309" t="str">
        <f t="shared" si="30"/>
        <v/>
      </c>
      <c r="I1932" s="310">
        <f>INDEX('5. Registrere Transaksjoner'!$H$8:$H$1006,MATCH('Underlag HB'!A1932,'5. Registrere Transaksjoner'!$B$8:$B$1006,0))</f>
        <v>0</v>
      </c>
      <c r="J1932" s="72"/>
      <c r="K1932" s="72"/>
    </row>
    <row r="1933" spans="1:11" x14ac:dyDescent="0.25">
      <c r="A1933" s="116">
        <f>'5. Registrere Transaksjoner'!B940</f>
        <v>933</v>
      </c>
      <c r="B1933" s="72">
        <f>INDEX('5. Registrere Transaksjoner'!$K$8:$K$1006,MATCH('Underlag HB'!A1933,'5. Registrere Transaksjoner'!$B$8:$B$1006))</f>
        <v>0</v>
      </c>
      <c r="C1933" s="72">
        <f>INDEX('5. Registrere Transaksjoner'!$R$8:$R$1006,MATCH('Underlag HB'!A1933,'5. Registrere Transaksjoner'!$B$8:$B$1006))</f>
        <v>0</v>
      </c>
      <c r="D1933" s="307">
        <f>INDEX('5. Registrere Transaksjoner'!$D$8:$D$1006,MATCH('Underlag HB'!A1933,'5. Registrere Transaksjoner'!$B$8:$B$1006))</f>
        <v>0</v>
      </c>
      <c r="E1933" s="72" t="str">
        <f>IFERROR(INDEX(Kontoplan!$E$6:$E$1048576,MATCH(B1933,Kontoplan!$D$6:$D$125,0)),"")</f>
        <v/>
      </c>
      <c r="F1933" s="308">
        <f>INDEX('5. Registrere Transaksjoner'!$E$8:$E$1006,MATCH('Underlag HB'!A1933,'5. Registrere Transaksjoner'!$B$8:$B$1006,0))</f>
        <v>0</v>
      </c>
      <c r="G1933" s="72">
        <f>INDEX('5. Registrere Transaksjoner'!$F$8:$F$1006,MATCH('Underlag HB'!A1933,'5. Registrere Transaksjoner'!$B$8:$B$1006,0))</f>
        <v>0</v>
      </c>
      <c r="H1933" s="309" t="str">
        <f t="shared" si="30"/>
        <v/>
      </c>
      <c r="I1933" s="310">
        <f>INDEX('5. Registrere Transaksjoner'!$H$8:$H$1006,MATCH('Underlag HB'!A1933,'5. Registrere Transaksjoner'!$B$8:$B$1006,0))</f>
        <v>0</v>
      </c>
      <c r="J1933" s="72"/>
      <c r="K1933" s="72"/>
    </row>
    <row r="1934" spans="1:11" x14ac:dyDescent="0.25">
      <c r="A1934" s="116">
        <f>'5. Registrere Transaksjoner'!B941</f>
        <v>934</v>
      </c>
      <c r="B1934" s="72">
        <f>INDEX('5. Registrere Transaksjoner'!$K$8:$K$1006,MATCH('Underlag HB'!A1934,'5. Registrere Transaksjoner'!$B$8:$B$1006))</f>
        <v>0</v>
      </c>
      <c r="C1934" s="72">
        <f>INDEX('5. Registrere Transaksjoner'!$R$8:$R$1006,MATCH('Underlag HB'!A1934,'5. Registrere Transaksjoner'!$B$8:$B$1006))</f>
        <v>0</v>
      </c>
      <c r="D1934" s="307">
        <f>INDEX('5. Registrere Transaksjoner'!$D$8:$D$1006,MATCH('Underlag HB'!A1934,'5. Registrere Transaksjoner'!$B$8:$B$1006))</f>
        <v>0</v>
      </c>
      <c r="E1934" s="72" t="str">
        <f>IFERROR(INDEX(Kontoplan!$E$6:$E$1048576,MATCH(B1934,Kontoplan!$D$6:$D$125,0)),"")</f>
        <v/>
      </c>
      <c r="F1934" s="308">
        <f>INDEX('5. Registrere Transaksjoner'!$E$8:$E$1006,MATCH('Underlag HB'!A1934,'5. Registrere Transaksjoner'!$B$8:$B$1006,0))</f>
        <v>0</v>
      </c>
      <c r="G1934" s="72">
        <f>INDEX('5. Registrere Transaksjoner'!$F$8:$F$1006,MATCH('Underlag HB'!A1934,'5. Registrere Transaksjoner'!$B$8:$B$1006,0))</f>
        <v>0</v>
      </c>
      <c r="H1934" s="309" t="str">
        <f t="shared" si="30"/>
        <v/>
      </c>
      <c r="I1934" s="310">
        <f>INDEX('5. Registrere Transaksjoner'!$H$8:$H$1006,MATCH('Underlag HB'!A1934,'5. Registrere Transaksjoner'!$B$8:$B$1006,0))</f>
        <v>0</v>
      </c>
      <c r="J1934" s="72"/>
      <c r="K1934" s="72"/>
    </row>
    <row r="1935" spans="1:11" x14ac:dyDescent="0.25">
      <c r="A1935" s="116">
        <f>'5. Registrere Transaksjoner'!B942</f>
        <v>935</v>
      </c>
      <c r="B1935" s="72">
        <f>INDEX('5. Registrere Transaksjoner'!$K$8:$K$1006,MATCH('Underlag HB'!A1935,'5. Registrere Transaksjoner'!$B$8:$B$1006))</f>
        <v>0</v>
      </c>
      <c r="C1935" s="72">
        <f>INDEX('5. Registrere Transaksjoner'!$R$8:$R$1006,MATCH('Underlag HB'!A1935,'5. Registrere Transaksjoner'!$B$8:$B$1006))</f>
        <v>0</v>
      </c>
      <c r="D1935" s="307">
        <f>INDEX('5. Registrere Transaksjoner'!$D$8:$D$1006,MATCH('Underlag HB'!A1935,'5. Registrere Transaksjoner'!$B$8:$B$1006))</f>
        <v>0</v>
      </c>
      <c r="E1935" s="72" t="str">
        <f>IFERROR(INDEX(Kontoplan!$E$6:$E$1048576,MATCH(B1935,Kontoplan!$D$6:$D$125,0)),"")</f>
        <v/>
      </c>
      <c r="F1935" s="308">
        <f>INDEX('5. Registrere Transaksjoner'!$E$8:$E$1006,MATCH('Underlag HB'!A1935,'5. Registrere Transaksjoner'!$B$8:$B$1006,0))</f>
        <v>0</v>
      </c>
      <c r="G1935" s="72">
        <f>INDEX('5. Registrere Transaksjoner'!$F$8:$F$1006,MATCH('Underlag HB'!A1935,'5. Registrere Transaksjoner'!$B$8:$B$1006,0))</f>
        <v>0</v>
      </c>
      <c r="H1935" s="309" t="str">
        <f t="shared" si="30"/>
        <v/>
      </c>
      <c r="I1935" s="310">
        <f>INDEX('5. Registrere Transaksjoner'!$H$8:$H$1006,MATCH('Underlag HB'!A1935,'5. Registrere Transaksjoner'!$B$8:$B$1006,0))</f>
        <v>0</v>
      </c>
      <c r="J1935" s="72"/>
      <c r="K1935" s="72"/>
    </row>
    <row r="1936" spans="1:11" x14ac:dyDescent="0.25">
      <c r="A1936" s="116">
        <f>'5. Registrere Transaksjoner'!B943</f>
        <v>936</v>
      </c>
      <c r="B1936" s="72">
        <f>INDEX('5. Registrere Transaksjoner'!$K$8:$K$1006,MATCH('Underlag HB'!A1936,'5. Registrere Transaksjoner'!$B$8:$B$1006))</f>
        <v>0</v>
      </c>
      <c r="C1936" s="72">
        <f>INDEX('5. Registrere Transaksjoner'!$R$8:$R$1006,MATCH('Underlag HB'!A1936,'5. Registrere Transaksjoner'!$B$8:$B$1006))</f>
        <v>0</v>
      </c>
      <c r="D1936" s="307">
        <f>INDEX('5. Registrere Transaksjoner'!$D$8:$D$1006,MATCH('Underlag HB'!A1936,'5. Registrere Transaksjoner'!$B$8:$B$1006))</f>
        <v>0</v>
      </c>
      <c r="E1936" s="72" t="str">
        <f>IFERROR(INDEX(Kontoplan!$E$6:$E$1048576,MATCH(B1936,Kontoplan!$D$6:$D$125,0)),"")</f>
        <v/>
      </c>
      <c r="F1936" s="308">
        <f>INDEX('5. Registrere Transaksjoner'!$E$8:$E$1006,MATCH('Underlag HB'!A1936,'5. Registrere Transaksjoner'!$B$8:$B$1006,0))</f>
        <v>0</v>
      </c>
      <c r="G1936" s="72">
        <f>INDEX('5. Registrere Transaksjoner'!$F$8:$F$1006,MATCH('Underlag HB'!A1936,'5. Registrere Transaksjoner'!$B$8:$B$1006,0))</f>
        <v>0</v>
      </c>
      <c r="H1936" s="309" t="str">
        <f t="shared" si="30"/>
        <v/>
      </c>
      <c r="I1936" s="310">
        <f>INDEX('5. Registrere Transaksjoner'!$H$8:$H$1006,MATCH('Underlag HB'!A1936,'5. Registrere Transaksjoner'!$B$8:$B$1006,0))</f>
        <v>0</v>
      </c>
      <c r="J1936" s="72"/>
      <c r="K1936" s="72"/>
    </row>
    <row r="1937" spans="1:11" x14ac:dyDescent="0.25">
      <c r="A1937" s="116">
        <f>'5. Registrere Transaksjoner'!B944</f>
        <v>937</v>
      </c>
      <c r="B1937" s="72">
        <f>INDEX('5. Registrere Transaksjoner'!$K$8:$K$1006,MATCH('Underlag HB'!A1937,'5. Registrere Transaksjoner'!$B$8:$B$1006))</f>
        <v>0</v>
      </c>
      <c r="C1937" s="72">
        <f>INDEX('5. Registrere Transaksjoner'!$R$8:$R$1006,MATCH('Underlag HB'!A1937,'5. Registrere Transaksjoner'!$B$8:$B$1006))</f>
        <v>0</v>
      </c>
      <c r="D1937" s="307">
        <f>INDEX('5. Registrere Transaksjoner'!$D$8:$D$1006,MATCH('Underlag HB'!A1937,'5. Registrere Transaksjoner'!$B$8:$B$1006))</f>
        <v>0</v>
      </c>
      <c r="E1937" s="72" t="str">
        <f>IFERROR(INDEX(Kontoplan!$E$6:$E$1048576,MATCH(B1937,Kontoplan!$D$6:$D$125,0)),"")</f>
        <v/>
      </c>
      <c r="F1937" s="308">
        <f>INDEX('5. Registrere Transaksjoner'!$E$8:$E$1006,MATCH('Underlag HB'!A1937,'5. Registrere Transaksjoner'!$B$8:$B$1006,0))</f>
        <v>0</v>
      </c>
      <c r="G1937" s="72">
        <f>INDEX('5. Registrere Transaksjoner'!$F$8:$F$1006,MATCH('Underlag HB'!A1937,'5. Registrere Transaksjoner'!$B$8:$B$1006,0))</f>
        <v>0</v>
      </c>
      <c r="H1937" s="309" t="str">
        <f t="shared" si="30"/>
        <v/>
      </c>
      <c r="I1937" s="310">
        <f>INDEX('5. Registrere Transaksjoner'!$H$8:$H$1006,MATCH('Underlag HB'!A1937,'5. Registrere Transaksjoner'!$B$8:$B$1006,0))</f>
        <v>0</v>
      </c>
      <c r="J1937" s="72"/>
      <c r="K1937" s="72"/>
    </row>
    <row r="1938" spans="1:11" x14ac:dyDescent="0.25">
      <c r="A1938" s="116">
        <f>'5. Registrere Transaksjoner'!B945</f>
        <v>938</v>
      </c>
      <c r="B1938" s="72">
        <f>INDEX('5. Registrere Transaksjoner'!$K$8:$K$1006,MATCH('Underlag HB'!A1938,'5. Registrere Transaksjoner'!$B$8:$B$1006))</f>
        <v>0</v>
      </c>
      <c r="C1938" s="72">
        <f>INDEX('5. Registrere Transaksjoner'!$R$8:$R$1006,MATCH('Underlag HB'!A1938,'5. Registrere Transaksjoner'!$B$8:$B$1006))</f>
        <v>0</v>
      </c>
      <c r="D1938" s="307">
        <f>INDEX('5. Registrere Transaksjoner'!$D$8:$D$1006,MATCH('Underlag HB'!A1938,'5. Registrere Transaksjoner'!$B$8:$B$1006))</f>
        <v>0</v>
      </c>
      <c r="E1938" s="72" t="str">
        <f>IFERROR(INDEX(Kontoplan!$E$6:$E$1048576,MATCH(B1938,Kontoplan!$D$6:$D$125,0)),"")</f>
        <v/>
      </c>
      <c r="F1938" s="308">
        <f>INDEX('5. Registrere Transaksjoner'!$E$8:$E$1006,MATCH('Underlag HB'!A1938,'5. Registrere Transaksjoner'!$B$8:$B$1006,0))</f>
        <v>0</v>
      </c>
      <c r="G1938" s="72">
        <f>INDEX('5. Registrere Transaksjoner'!$F$8:$F$1006,MATCH('Underlag HB'!A1938,'5. Registrere Transaksjoner'!$B$8:$B$1006,0))</f>
        <v>0</v>
      </c>
      <c r="H1938" s="309" t="str">
        <f t="shared" si="30"/>
        <v/>
      </c>
      <c r="I1938" s="310">
        <f>INDEX('5. Registrere Transaksjoner'!$H$8:$H$1006,MATCH('Underlag HB'!A1938,'5. Registrere Transaksjoner'!$B$8:$B$1006,0))</f>
        <v>0</v>
      </c>
      <c r="J1938" s="72"/>
      <c r="K1938" s="72"/>
    </row>
    <row r="1939" spans="1:11" x14ac:dyDescent="0.25">
      <c r="A1939" s="116">
        <f>'5. Registrere Transaksjoner'!B946</f>
        <v>939</v>
      </c>
      <c r="B1939" s="72">
        <f>INDEX('5. Registrere Transaksjoner'!$K$8:$K$1006,MATCH('Underlag HB'!A1939,'5. Registrere Transaksjoner'!$B$8:$B$1006))</f>
        <v>0</v>
      </c>
      <c r="C1939" s="72">
        <f>INDEX('5. Registrere Transaksjoner'!$R$8:$R$1006,MATCH('Underlag HB'!A1939,'5. Registrere Transaksjoner'!$B$8:$B$1006))</f>
        <v>0</v>
      </c>
      <c r="D1939" s="307">
        <f>INDEX('5. Registrere Transaksjoner'!$D$8:$D$1006,MATCH('Underlag HB'!A1939,'5. Registrere Transaksjoner'!$B$8:$B$1006))</f>
        <v>0</v>
      </c>
      <c r="E1939" s="72" t="str">
        <f>IFERROR(INDEX(Kontoplan!$E$6:$E$1048576,MATCH(B1939,Kontoplan!$D$6:$D$125,0)),"")</f>
        <v/>
      </c>
      <c r="F1939" s="308">
        <f>INDEX('5. Registrere Transaksjoner'!$E$8:$E$1006,MATCH('Underlag HB'!A1939,'5. Registrere Transaksjoner'!$B$8:$B$1006,0))</f>
        <v>0</v>
      </c>
      <c r="G1939" s="72">
        <f>INDEX('5. Registrere Transaksjoner'!$F$8:$F$1006,MATCH('Underlag HB'!A1939,'5. Registrere Transaksjoner'!$B$8:$B$1006,0))</f>
        <v>0</v>
      </c>
      <c r="H1939" s="309" t="str">
        <f t="shared" si="30"/>
        <v/>
      </c>
      <c r="I1939" s="310">
        <f>INDEX('5. Registrere Transaksjoner'!$H$8:$H$1006,MATCH('Underlag HB'!A1939,'5. Registrere Transaksjoner'!$B$8:$B$1006,0))</f>
        <v>0</v>
      </c>
      <c r="J1939" s="72"/>
      <c r="K1939" s="72"/>
    </row>
    <row r="1940" spans="1:11" x14ac:dyDescent="0.25">
      <c r="A1940" s="116">
        <f>'5. Registrere Transaksjoner'!B947</f>
        <v>940</v>
      </c>
      <c r="B1940" s="72">
        <f>INDEX('5. Registrere Transaksjoner'!$K$8:$K$1006,MATCH('Underlag HB'!A1940,'5. Registrere Transaksjoner'!$B$8:$B$1006))</f>
        <v>0</v>
      </c>
      <c r="C1940" s="72">
        <f>INDEX('5. Registrere Transaksjoner'!$R$8:$R$1006,MATCH('Underlag HB'!A1940,'5. Registrere Transaksjoner'!$B$8:$B$1006))</f>
        <v>0</v>
      </c>
      <c r="D1940" s="307">
        <f>INDEX('5. Registrere Transaksjoner'!$D$8:$D$1006,MATCH('Underlag HB'!A1940,'5. Registrere Transaksjoner'!$B$8:$B$1006))</f>
        <v>0</v>
      </c>
      <c r="E1940" s="72" t="str">
        <f>IFERROR(INDEX(Kontoplan!$E$6:$E$1048576,MATCH(B1940,Kontoplan!$D$6:$D$125,0)),"")</f>
        <v/>
      </c>
      <c r="F1940" s="308">
        <f>INDEX('5. Registrere Transaksjoner'!$E$8:$E$1006,MATCH('Underlag HB'!A1940,'5. Registrere Transaksjoner'!$B$8:$B$1006,0))</f>
        <v>0</v>
      </c>
      <c r="G1940" s="72">
        <f>INDEX('5. Registrere Transaksjoner'!$F$8:$F$1006,MATCH('Underlag HB'!A1940,'5. Registrere Transaksjoner'!$B$8:$B$1006,0))</f>
        <v>0</v>
      </c>
      <c r="H1940" s="309" t="str">
        <f t="shared" si="30"/>
        <v/>
      </c>
      <c r="I1940" s="310">
        <f>INDEX('5. Registrere Transaksjoner'!$H$8:$H$1006,MATCH('Underlag HB'!A1940,'5. Registrere Transaksjoner'!$B$8:$B$1006,0))</f>
        <v>0</v>
      </c>
      <c r="J1940" s="72"/>
      <c r="K1940" s="72"/>
    </row>
    <row r="1941" spans="1:11" x14ac:dyDescent="0.25">
      <c r="A1941" s="116">
        <f>'5. Registrere Transaksjoner'!B948</f>
        <v>941</v>
      </c>
      <c r="B1941" s="72">
        <f>INDEX('5. Registrere Transaksjoner'!$K$8:$K$1006,MATCH('Underlag HB'!A1941,'5. Registrere Transaksjoner'!$B$8:$B$1006))</f>
        <v>0</v>
      </c>
      <c r="C1941" s="72">
        <f>INDEX('5. Registrere Transaksjoner'!$R$8:$R$1006,MATCH('Underlag HB'!A1941,'5. Registrere Transaksjoner'!$B$8:$B$1006))</f>
        <v>0</v>
      </c>
      <c r="D1941" s="307">
        <f>INDEX('5. Registrere Transaksjoner'!$D$8:$D$1006,MATCH('Underlag HB'!A1941,'5. Registrere Transaksjoner'!$B$8:$B$1006))</f>
        <v>0</v>
      </c>
      <c r="E1941" s="72" t="str">
        <f>IFERROR(INDEX(Kontoplan!$E$6:$E$1048576,MATCH(B1941,Kontoplan!$D$6:$D$125,0)),"")</f>
        <v/>
      </c>
      <c r="F1941" s="308">
        <f>INDEX('5. Registrere Transaksjoner'!$E$8:$E$1006,MATCH('Underlag HB'!A1941,'5. Registrere Transaksjoner'!$B$8:$B$1006,0))</f>
        <v>0</v>
      </c>
      <c r="G1941" s="72">
        <f>INDEX('5. Registrere Transaksjoner'!$F$8:$F$1006,MATCH('Underlag HB'!A1941,'5. Registrere Transaksjoner'!$B$8:$B$1006,0))</f>
        <v>0</v>
      </c>
      <c r="H1941" s="309" t="str">
        <f t="shared" si="30"/>
        <v/>
      </c>
      <c r="I1941" s="310">
        <f>INDEX('5. Registrere Transaksjoner'!$H$8:$H$1006,MATCH('Underlag HB'!A1941,'5. Registrere Transaksjoner'!$B$8:$B$1006,0))</f>
        <v>0</v>
      </c>
      <c r="J1941" s="72"/>
      <c r="K1941" s="72"/>
    </row>
    <row r="1942" spans="1:11" x14ac:dyDescent="0.25">
      <c r="A1942" s="116">
        <f>'5. Registrere Transaksjoner'!B949</f>
        <v>942</v>
      </c>
      <c r="B1942" s="72">
        <f>INDEX('5. Registrere Transaksjoner'!$K$8:$K$1006,MATCH('Underlag HB'!A1942,'5. Registrere Transaksjoner'!$B$8:$B$1006))</f>
        <v>0</v>
      </c>
      <c r="C1942" s="72">
        <f>INDEX('5. Registrere Transaksjoner'!$R$8:$R$1006,MATCH('Underlag HB'!A1942,'5. Registrere Transaksjoner'!$B$8:$B$1006))</f>
        <v>0</v>
      </c>
      <c r="D1942" s="307">
        <f>INDEX('5. Registrere Transaksjoner'!$D$8:$D$1006,MATCH('Underlag HB'!A1942,'5. Registrere Transaksjoner'!$B$8:$B$1006))</f>
        <v>0</v>
      </c>
      <c r="E1942" s="72" t="str">
        <f>IFERROR(INDEX(Kontoplan!$E$6:$E$1048576,MATCH(B1942,Kontoplan!$D$6:$D$125,0)),"")</f>
        <v/>
      </c>
      <c r="F1942" s="308">
        <f>INDEX('5. Registrere Transaksjoner'!$E$8:$E$1006,MATCH('Underlag HB'!A1942,'5. Registrere Transaksjoner'!$B$8:$B$1006,0))</f>
        <v>0</v>
      </c>
      <c r="G1942" s="72">
        <f>INDEX('5. Registrere Transaksjoner'!$F$8:$F$1006,MATCH('Underlag HB'!A1942,'5. Registrere Transaksjoner'!$B$8:$B$1006,0))</f>
        <v>0</v>
      </c>
      <c r="H1942" s="309" t="str">
        <f t="shared" si="30"/>
        <v/>
      </c>
      <c r="I1942" s="310">
        <f>INDEX('5. Registrere Transaksjoner'!$H$8:$H$1006,MATCH('Underlag HB'!A1942,'5. Registrere Transaksjoner'!$B$8:$B$1006,0))</f>
        <v>0</v>
      </c>
      <c r="J1942" s="72"/>
      <c r="K1942" s="72"/>
    </row>
    <row r="1943" spans="1:11" x14ac:dyDescent="0.25">
      <c r="A1943" s="116">
        <f>'5. Registrere Transaksjoner'!B950</f>
        <v>943</v>
      </c>
      <c r="B1943" s="72">
        <f>INDEX('5. Registrere Transaksjoner'!$K$8:$K$1006,MATCH('Underlag HB'!A1943,'5. Registrere Transaksjoner'!$B$8:$B$1006))</f>
        <v>0</v>
      </c>
      <c r="C1943" s="72">
        <f>INDEX('5. Registrere Transaksjoner'!$R$8:$R$1006,MATCH('Underlag HB'!A1943,'5. Registrere Transaksjoner'!$B$8:$B$1006))</f>
        <v>0</v>
      </c>
      <c r="D1943" s="307">
        <f>INDEX('5. Registrere Transaksjoner'!$D$8:$D$1006,MATCH('Underlag HB'!A1943,'5. Registrere Transaksjoner'!$B$8:$B$1006))</f>
        <v>0</v>
      </c>
      <c r="E1943" s="72" t="str">
        <f>IFERROR(INDEX(Kontoplan!$E$6:$E$1048576,MATCH(B1943,Kontoplan!$D$6:$D$125,0)),"")</f>
        <v/>
      </c>
      <c r="F1943" s="308">
        <f>INDEX('5. Registrere Transaksjoner'!$E$8:$E$1006,MATCH('Underlag HB'!A1943,'5. Registrere Transaksjoner'!$B$8:$B$1006,0))</f>
        <v>0</v>
      </c>
      <c r="G1943" s="72">
        <f>INDEX('5. Registrere Transaksjoner'!$F$8:$F$1006,MATCH('Underlag HB'!A1943,'5. Registrere Transaksjoner'!$B$8:$B$1006,0))</f>
        <v>0</v>
      </c>
      <c r="H1943" s="309" t="str">
        <f t="shared" si="30"/>
        <v/>
      </c>
      <c r="I1943" s="310">
        <f>INDEX('5. Registrere Transaksjoner'!$H$8:$H$1006,MATCH('Underlag HB'!A1943,'5. Registrere Transaksjoner'!$B$8:$B$1006,0))</f>
        <v>0</v>
      </c>
      <c r="J1943" s="72"/>
      <c r="K1943" s="72"/>
    </row>
    <row r="1944" spans="1:11" x14ac:dyDescent="0.25">
      <c r="A1944" s="116">
        <f>'5. Registrere Transaksjoner'!B951</f>
        <v>944</v>
      </c>
      <c r="B1944" s="72">
        <f>INDEX('5. Registrere Transaksjoner'!$K$8:$K$1006,MATCH('Underlag HB'!A1944,'5. Registrere Transaksjoner'!$B$8:$B$1006))</f>
        <v>0</v>
      </c>
      <c r="C1944" s="72">
        <f>INDEX('5. Registrere Transaksjoner'!$R$8:$R$1006,MATCH('Underlag HB'!A1944,'5. Registrere Transaksjoner'!$B$8:$B$1006))</f>
        <v>0</v>
      </c>
      <c r="D1944" s="307">
        <f>INDEX('5. Registrere Transaksjoner'!$D$8:$D$1006,MATCH('Underlag HB'!A1944,'5. Registrere Transaksjoner'!$B$8:$B$1006))</f>
        <v>0</v>
      </c>
      <c r="E1944" s="72" t="str">
        <f>IFERROR(INDEX(Kontoplan!$E$6:$E$1048576,MATCH(B1944,Kontoplan!$D$6:$D$125,0)),"")</f>
        <v/>
      </c>
      <c r="F1944" s="308">
        <f>INDEX('5. Registrere Transaksjoner'!$E$8:$E$1006,MATCH('Underlag HB'!A1944,'5. Registrere Transaksjoner'!$B$8:$B$1006,0))</f>
        <v>0</v>
      </c>
      <c r="G1944" s="72">
        <f>INDEX('5. Registrere Transaksjoner'!$F$8:$F$1006,MATCH('Underlag HB'!A1944,'5. Registrere Transaksjoner'!$B$8:$B$1006,0))</f>
        <v>0</v>
      </c>
      <c r="H1944" s="309" t="str">
        <f t="shared" si="30"/>
        <v/>
      </c>
      <c r="I1944" s="310">
        <f>INDEX('5. Registrere Transaksjoner'!$H$8:$H$1006,MATCH('Underlag HB'!A1944,'5. Registrere Transaksjoner'!$B$8:$B$1006,0))</f>
        <v>0</v>
      </c>
      <c r="J1944" s="72"/>
      <c r="K1944" s="72"/>
    </row>
    <row r="1945" spans="1:11" x14ac:dyDescent="0.25">
      <c r="A1945" s="116">
        <f>'5. Registrere Transaksjoner'!B952</f>
        <v>945</v>
      </c>
      <c r="B1945" s="72">
        <f>INDEX('5. Registrere Transaksjoner'!$K$8:$K$1006,MATCH('Underlag HB'!A1945,'5. Registrere Transaksjoner'!$B$8:$B$1006))</f>
        <v>0</v>
      </c>
      <c r="C1945" s="72">
        <f>INDEX('5. Registrere Transaksjoner'!$R$8:$R$1006,MATCH('Underlag HB'!A1945,'5. Registrere Transaksjoner'!$B$8:$B$1006))</f>
        <v>0</v>
      </c>
      <c r="D1945" s="307">
        <f>INDEX('5. Registrere Transaksjoner'!$D$8:$D$1006,MATCH('Underlag HB'!A1945,'5. Registrere Transaksjoner'!$B$8:$B$1006))</f>
        <v>0</v>
      </c>
      <c r="E1945" s="72" t="str">
        <f>IFERROR(INDEX(Kontoplan!$E$6:$E$1048576,MATCH(B1945,Kontoplan!$D$6:$D$125,0)),"")</f>
        <v/>
      </c>
      <c r="F1945" s="308">
        <f>INDEX('5. Registrere Transaksjoner'!$E$8:$E$1006,MATCH('Underlag HB'!A1945,'5. Registrere Transaksjoner'!$B$8:$B$1006,0))</f>
        <v>0</v>
      </c>
      <c r="G1945" s="72">
        <f>INDEX('5. Registrere Transaksjoner'!$F$8:$F$1006,MATCH('Underlag HB'!A1945,'5. Registrere Transaksjoner'!$B$8:$B$1006,0))</f>
        <v>0</v>
      </c>
      <c r="H1945" s="309" t="str">
        <f t="shared" si="30"/>
        <v/>
      </c>
      <c r="I1945" s="310">
        <f>INDEX('5. Registrere Transaksjoner'!$H$8:$H$1006,MATCH('Underlag HB'!A1945,'5. Registrere Transaksjoner'!$B$8:$B$1006,0))</f>
        <v>0</v>
      </c>
      <c r="J1945" s="72"/>
      <c r="K1945" s="72"/>
    </row>
    <row r="1946" spans="1:11" x14ac:dyDescent="0.25">
      <c r="A1946" s="116">
        <f>'5. Registrere Transaksjoner'!B953</f>
        <v>946</v>
      </c>
      <c r="B1946" s="72">
        <f>INDEX('5. Registrere Transaksjoner'!$K$8:$K$1006,MATCH('Underlag HB'!A1946,'5. Registrere Transaksjoner'!$B$8:$B$1006))</f>
        <v>0</v>
      </c>
      <c r="C1946" s="72">
        <f>INDEX('5. Registrere Transaksjoner'!$R$8:$R$1006,MATCH('Underlag HB'!A1946,'5. Registrere Transaksjoner'!$B$8:$B$1006))</f>
        <v>0</v>
      </c>
      <c r="D1946" s="307">
        <f>INDEX('5. Registrere Transaksjoner'!$D$8:$D$1006,MATCH('Underlag HB'!A1946,'5. Registrere Transaksjoner'!$B$8:$B$1006))</f>
        <v>0</v>
      </c>
      <c r="E1946" s="72" t="str">
        <f>IFERROR(INDEX(Kontoplan!$E$6:$E$1048576,MATCH(B1946,Kontoplan!$D$6:$D$125,0)),"")</f>
        <v/>
      </c>
      <c r="F1946" s="308">
        <f>INDEX('5. Registrere Transaksjoner'!$E$8:$E$1006,MATCH('Underlag HB'!A1946,'5. Registrere Transaksjoner'!$B$8:$B$1006,0))</f>
        <v>0</v>
      </c>
      <c r="G1946" s="72">
        <f>INDEX('5. Registrere Transaksjoner'!$F$8:$F$1006,MATCH('Underlag HB'!A1946,'5. Registrere Transaksjoner'!$B$8:$B$1006,0))</f>
        <v>0</v>
      </c>
      <c r="H1946" s="309" t="str">
        <f t="shared" si="30"/>
        <v/>
      </c>
      <c r="I1946" s="310">
        <f>INDEX('5. Registrere Transaksjoner'!$H$8:$H$1006,MATCH('Underlag HB'!A1946,'5. Registrere Transaksjoner'!$B$8:$B$1006,0))</f>
        <v>0</v>
      </c>
      <c r="J1946" s="72"/>
      <c r="K1946" s="72"/>
    </row>
    <row r="1947" spans="1:11" x14ac:dyDescent="0.25">
      <c r="A1947" s="116">
        <f>'5. Registrere Transaksjoner'!B954</f>
        <v>947</v>
      </c>
      <c r="B1947" s="72">
        <f>INDEX('5. Registrere Transaksjoner'!$K$8:$K$1006,MATCH('Underlag HB'!A1947,'5. Registrere Transaksjoner'!$B$8:$B$1006))</f>
        <v>0</v>
      </c>
      <c r="C1947" s="72">
        <f>INDEX('5. Registrere Transaksjoner'!$R$8:$R$1006,MATCH('Underlag HB'!A1947,'5. Registrere Transaksjoner'!$B$8:$B$1006))</f>
        <v>0</v>
      </c>
      <c r="D1947" s="307">
        <f>INDEX('5. Registrere Transaksjoner'!$D$8:$D$1006,MATCH('Underlag HB'!A1947,'5. Registrere Transaksjoner'!$B$8:$B$1006))</f>
        <v>0</v>
      </c>
      <c r="E1947" s="72" t="str">
        <f>IFERROR(INDEX(Kontoplan!$E$6:$E$1048576,MATCH(B1947,Kontoplan!$D$6:$D$125,0)),"")</f>
        <v/>
      </c>
      <c r="F1947" s="308">
        <f>INDEX('5. Registrere Transaksjoner'!$E$8:$E$1006,MATCH('Underlag HB'!A1947,'5. Registrere Transaksjoner'!$B$8:$B$1006,0))</f>
        <v>0</v>
      </c>
      <c r="G1947" s="72">
        <f>INDEX('5. Registrere Transaksjoner'!$F$8:$F$1006,MATCH('Underlag HB'!A1947,'5. Registrere Transaksjoner'!$B$8:$B$1006,0))</f>
        <v>0</v>
      </c>
      <c r="H1947" s="309" t="str">
        <f t="shared" si="30"/>
        <v/>
      </c>
      <c r="I1947" s="310">
        <f>INDEX('5. Registrere Transaksjoner'!$H$8:$H$1006,MATCH('Underlag HB'!A1947,'5. Registrere Transaksjoner'!$B$8:$B$1006,0))</f>
        <v>0</v>
      </c>
      <c r="J1947" s="72"/>
      <c r="K1947" s="72"/>
    </row>
    <row r="1948" spans="1:11" x14ac:dyDescent="0.25">
      <c r="A1948" s="116">
        <f>'5. Registrere Transaksjoner'!B955</f>
        <v>948</v>
      </c>
      <c r="B1948" s="72">
        <f>INDEX('5. Registrere Transaksjoner'!$K$8:$K$1006,MATCH('Underlag HB'!A1948,'5. Registrere Transaksjoner'!$B$8:$B$1006))</f>
        <v>0</v>
      </c>
      <c r="C1948" s="72">
        <f>INDEX('5. Registrere Transaksjoner'!$R$8:$R$1006,MATCH('Underlag HB'!A1948,'5. Registrere Transaksjoner'!$B$8:$B$1006))</f>
        <v>0</v>
      </c>
      <c r="D1948" s="307">
        <f>INDEX('5. Registrere Transaksjoner'!$D$8:$D$1006,MATCH('Underlag HB'!A1948,'5. Registrere Transaksjoner'!$B$8:$B$1006))</f>
        <v>0</v>
      </c>
      <c r="E1948" s="72" t="str">
        <f>IFERROR(INDEX(Kontoplan!$E$6:$E$1048576,MATCH(B1948,Kontoplan!$D$6:$D$125,0)),"")</f>
        <v/>
      </c>
      <c r="F1948" s="308">
        <f>INDEX('5. Registrere Transaksjoner'!$E$8:$E$1006,MATCH('Underlag HB'!A1948,'5. Registrere Transaksjoner'!$B$8:$B$1006,0))</f>
        <v>0</v>
      </c>
      <c r="G1948" s="72">
        <f>INDEX('5. Registrere Transaksjoner'!$F$8:$F$1006,MATCH('Underlag HB'!A1948,'5. Registrere Transaksjoner'!$B$8:$B$1006,0))</f>
        <v>0</v>
      </c>
      <c r="H1948" s="309" t="str">
        <f t="shared" si="30"/>
        <v/>
      </c>
      <c r="I1948" s="310">
        <f>INDEX('5. Registrere Transaksjoner'!$H$8:$H$1006,MATCH('Underlag HB'!A1948,'5. Registrere Transaksjoner'!$B$8:$B$1006,0))</f>
        <v>0</v>
      </c>
      <c r="J1948" s="72"/>
      <c r="K1948" s="72"/>
    </row>
    <row r="1949" spans="1:11" x14ac:dyDescent="0.25">
      <c r="A1949" s="116">
        <f>'5. Registrere Transaksjoner'!B956</f>
        <v>949</v>
      </c>
      <c r="B1949" s="72">
        <f>INDEX('5. Registrere Transaksjoner'!$K$8:$K$1006,MATCH('Underlag HB'!A1949,'5. Registrere Transaksjoner'!$B$8:$B$1006))</f>
        <v>0</v>
      </c>
      <c r="C1949" s="72">
        <f>INDEX('5. Registrere Transaksjoner'!$R$8:$R$1006,MATCH('Underlag HB'!A1949,'5. Registrere Transaksjoner'!$B$8:$B$1006))</f>
        <v>0</v>
      </c>
      <c r="D1949" s="307">
        <f>INDEX('5. Registrere Transaksjoner'!$D$8:$D$1006,MATCH('Underlag HB'!A1949,'5. Registrere Transaksjoner'!$B$8:$B$1006))</f>
        <v>0</v>
      </c>
      <c r="E1949" s="72" t="str">
        <f>IFERROR(INDEX(Kontoplan!$E$6:$E$1048576,MATCH(B1949,Kontoplan!$D$6:$D$125,0)),"")</f>
        <v/>
      </c>
      <c r="F1949" s="308">
        <f>INDEX('5. Registrere Transaksjoner'!$E$8:$E$1006,MATCH('Underlag HB'!A1949,'5. Registrere Transaksjoner'!$B$8:$B$1006,0))</f>
        <v>0</v>
      </c>
      <c r="G1949" s="72">
        <f>INDEX('5. Registrere Transaksjoner'!$F$8:$F$1006,MATCH('Underlag HB'!A1949,'5. Registrere Transaksjoner'!$B$8:$B$1006,0))</f>
        <v>0</v>
      </c>
      <c r="H1949" s="309" t="str">
        <f t="shared" si="30"/>
        <v/>
      </c>
      <c r="I1949" s="310">
        <f>INDEX('5. Registrere Transaksjoner'!$H$8:$H$1006,MATCH('Underlag HB'!A1949,'5. Registrere Transaksjoner'!$B$8:$B$1006,0))</f>
        <v>0</v>
      </c>
      <c r="J1949" s="72"/>
      <c r="K1949" s="72"/>
    </row>
    <row r="1950" spans="1:11" x14ac:dyDescent="0.25">
      <c r="A1950" s="116">
        <f>'5. Registrere Transaksjoner'!B957</f>
        <v>950</v>
      </c>
      <c r="B1950" s="72">
        <f>INDEX('5. Registrere Transaksjoner'!$K$8:$K$1006,MATCH('Underlag HB'!A1950,'5. Registrere Transaksjoner'!$B$8:$B$1006))</f>
        <v>0</v>
      </c>
      <c r="C1950" s="72">
        <f>INDEX('5. Registrere Transaksjoner'!$R$8:$R$1006,MATCH('Underlag HB'!A1950,'5. Registrere Transaksjoner'!$B$8:$B$1006))</f>
        <v>0</v>
      </c>
      <c r="D1950" s="307">
        <f>INDEX('5. Registrere Transaksjoner'!$D$8:$D$1006,MATCH('Underlag HB'!A1950,'5. Registrere Transaksjoner'!$B$8:$B$1006))</f>
        <v>0</v>
      </c>
      <c r="E1950" s="72" t="str">
        <f>IFERROR(INDEX(Kontoplan!$E$6:$E$1048576,MATCH(B1950,Kontoplan!$D$6:$D$125,0)),"")</f>
        <v/>
      </c>
      <c r="F1950" s="308">
        <f>INDEX('5. Registrere Transaksjoner'!$E$8:$E$1006,MATCH('Underlag HB'!A1950,'5. Registrere Transaksjoner'!$B$8:$B$1006,0))</f>
        <v>0</v>
      </c>
      <c r="G1950" s="72">
        <f>INDEX('5. Registrere Transaksjoner'!$F$8:$F$1006,MATCH('Underlag HB'!A1950,'5. Registrere Transaksjoner'!$B$8:$B$1006,0))</f>
        <v>0</v>
      </c>
      <c r="H1950" s="309" t="str">
        <f t="shared" si="30"/>
        <v/>
      </c>
      <c r="I1950" s="310">
        <f>INDEX('5. Registrere Transaksjoner'!$H$8:$H$1006,MATCH('Underlag HB'!A1950,'5. Registrere Transaksjoner'!$B$8:$B$1006,0))</f>
        <v>0</v>
      </c>
      <c r="J1950" s="72"/>
      <c r="K1950" s="72"/>
    </row>
    <row r="1951" spans="1:11" x14ac:dyDescent="0.25">
      <c r="A1951" s="116">
        <f>'5. Registrere Transaksjoner'!B958</f>
        <v>951</v>
      </c>
      <c r="B1951" s="72">
        <f>INDEX('5. Registrere Transaksjoner'!$K$8:$K$1006,MATCH('Underlag HB'!A1951,'5. Registrere Transaksjoner'!$B$8:$B$1006))</f>
        <v>0</v>
      </c>
      <c r="C1951" s="72">
        <f>INDEX('5. Registrere Transaksjoner'!$R$8:$R$1006,MATCH('Underlag HB'!A1951,'5. Registrere Transaksjoner'!$B$8:$B$1006))</f>
        <v>0</v>
      </c>
      <c r="D1951" s="307">
        <f>INDEX('5. Registrere Transaksjoner'!$D$8:$D$1006,MATCH('Underlag HB'!A1951,'5. Registrere Transaksjoner'!$B$8:$B$1006))</f>
        <v>0</v>
      </c>
      <c r="E1951" s="72" t="str">
        <f>IFERROR(INDEX(Kontoplan!$E$6:$E$1048576,MATCH(B1951,Kontoplan!$D$6:$D$125,0)),"")</f>
        <v/>
      </c>
      <c r="F1951" s="308">
        <f>INDEX('5. Registrere Transaksjoner'!$E$8:$E$1006,MATCH('Underlag HB'!A1951,'5. Registrere Transaksjoner'!$B$8:$B$1006,0))</f>
        <v>0</v>
      </c>
      <c r="G1951" s="72">
        <f>INDEX('5. Registrere Transaksjoner'!$F$8:$F$1006,MATCH('Underlag HB'!A1951,'5. Registrere Transaksjoner'!$B$8:$B$1006,0))</f>
        <v>0</v>
      </c>
      <c r="H1951" s="309" t="str">
        <f t="shared" si="30"/>
        <v/>
      </c>
      <c r="I1951" s="310">
        <f>INDEX('5. Registrere Transaksjoner'!$H$8:$H$1006,MATCH('Underlag HB'!A1951,'5. Registrere Transaksjoner'!$B$8:$B$1006,0))</f>
        <v>0</v>
      </c>
      <c r="J1951" s="72"/>
      <c r="K1951" s="72"/>
    </row>
    <row r="1952" spans="1:11" x14ac:dyDescent="0.25">
      <c r="A1952" s="116">
        <f>'5. Registrere Transaksjoner'!B959</f>
        <v>952</v>
      </c>
      <c r="B1952" s="72">
        <f>INDEX('5. Registrere Transaksjoner'!$K$8:$K$1006,MATCH('Underlag HB'!A1952,'5. Registrere Transaksjoner'!$B$8:$B$1006))</f>
        <v>0</v>
      </c>
      <c r="C1952" s="72">
        <f>INDEX('5. Registrere Transaksjoner'!$R$8:$R$1006,MATCH('Underlag HB'!A1952,'5. Registrere Transaksjoner'!$B$8:$B$1006))</f>
        <v>0</v>
      </c>
      <c r="D1952" s="307">
        <f>INDEX('5. Registrere Transaksjoner'!$D$8:$D$1006,MATCH('Underlag HB'!A1952,'5. Registrere Transaksjoner'!$B$8:$B$1006))</f>
        <v>0</v>
      </c>
      <c r="E1952" s="72" t="str">
        <f>IFERROR(INDEX(Kontoplan!$E$6:$E$1048576,MATCH(B1952,Kontoplan!$D$6:$D$125,0)),"")</f>
        <v/>
      </c>
      <c r="F1952" s="308">
        <f>INDEX('5. Registrere Transaksjoner'!$E$8:$E$1006,MATCH('Underlag HB'!A1952,'5. Registrere Transaksjoner'!$B$8:$B$1006,0))</f>
        <v>0</v>
      </c>
      <c r="G1952" s="72">
        <f>INDEX('5. Registrere Transaksjoner'!$F$8:$F$1006,MATCH('Underlag HB'!A1952,'5. Registrere Transaksjoner'!$B$8:$B$1006,0))</f>
        <v>0</v>
      </c>
      <c r="H1952" s="309" t="str">
        <f t="shared" si="30"/>
        <v/>
      </c>
      <c r="I1952" s="310">
        <f>INDEX('5. Registrere Transaksjoner'!$H$8:$H$1006,MATCH('Underlag HB'!A1952,'5. Registrere Transaksjoner'!$B$8:$B$1006,0))</f>
        <v>0</v>
      </c>
      <c r="J1952" s="72"/>
      <c r="K1952" s="72"/>
    </row>
    <row r="1953" spans="1:11" x14ac:dyDescent="0.25">
      <c r="A1953" s="116">
        <f>'5. Registrere Transaksjoner'!B960</f>
        <v>953</v>
      </c>
      <c r="B1953" s="72">
        <f>INDEX('5. Registrere Transaksjoner'!$K$8:$K$1006,MATCH('Underlag HB'!A1953,'5. Registrere Transaksjoner'!$B$8:$B$1006))</f>
        <v>0</v>
      </c>
      <c r="C1953" s="72">
        <f>INDEX('5. Registrere Transaksjoner'!$R$8:$R$1006,MATCH('Underlag HB'!A1953,'5. Registrere Transaksjoner'!$B$8:$B$1006))</f>
        <v>0</v>
      </c>
      <c r="D1953" s="307">
        <f>INDEX('5. Registrere Transaksjoner'!$D$8:$D$1006,MATCH('Underlag HB'!A1953,'5. Registrere Transaksjoner'!$B$8:$B$1006))</f>
        <v>0</v>
      </c>
      <c r="E1953" s="72" t="str">
        <f>IFERROR(INDEX(Kontoplan!$E$6:$E$1048576,MATCH(B1953,Kontoplan!$D$6:$D$125,0)),"")</f>
        <v/>
      </c>
      <c r="F1953" s="308">
        <f>INDEX('5. Registrere Transaksjoner'!$E$8:$E$1006,MATCH('Underlag HB'!A1953,'5. Registrere Transaksjoner'!$B$8:$B$1006,0))</f>
        <v>0</v>
      </c>
      <c r="G1953" s="72">
        <f>INDEX('5. Registrere Transaksjoner'!$F$8:$F$1006,MATCH('Underlag HB'!A1953,'5. Registrere Transaksjoner'!$B$8:$B$1006,0))</f>
        <v>0</v>
      </c>
      <c r="H1953" s="309" t="str">
        <f t="shared" si="30"/>
        <v/>
      </c>
      <c r="I1953" s="310">
        <f>INDEX('5. Registrere Transaksjoner'!$H$8:$H$1006,MATCH('Underlag HB'!A1953,'5. Registrere Transaksjoner'!$B$8:$B$1006,0))</f>
        <v>0</v>
      </c>
      <c r="J1953" s="72"/>
      <c r="K1953" s="72"/>
    </row>
    <row r="1954" spans="1:11" x14ac:dyDescent="0.25">
      <c r="A1954" s="116">
        <f>'5. Registrere Transaksjoner'!B961</f>
        <v>954</v>
      </c>
      <c r="B1954" s="72">
        <f>INDEX('5. Registrere Transaksjoner'!$K$8:$K$1006,MATCH('Underlag HB'!A1954,'5. Registrere Transaksjoner'!$B$8:$B$1006))</f>
        <v>0</v>
      </c>
      <c r="C1954" s="72">
        <f>INDEX('5. Registrere Transaksjoner'!$R$8:$R$1006,MATCH('Underlag HB'!A1954,'5. Registrere Transaksjoner'!$B$8:$B$1006))</f>
        <v>0</v>
      </c>
      <c r="D1954" s="307">
        <f>INDEX('5. Registrere Transaksjoner'!$D$8:$D$1006,MATCH('Underlag HB'!A1954,'5. Registrere Transaksjoner'!$B$8:$B$1006))</f>
        <v>0</v>
      </c>
      <c r="E1954" s="72" t="str">
        <f>IFERROR(INDEX(Kontoplan!$E$6:$E$1048576,MATCH(B1954,Kontoplan!$D$6:$D$125,0)),"")</f>
        <v/>
      </c>
      <c r="F1954" s="308">
        <f>INDEX('5. Registrere Transaksjoner'!$E$8:$E$1006,MATCH('Underlag HB'!A1954,'5. Registrere Transaksjoner'!$B$8:$B$1006,0))</f>
        <v>0</v>
      </c>
      <c r="G1954" s="72">
        <f>INDEX('5. Registrere Transaksjoner'!$F$8:$F$1006,MATCH('Underlag HB'!A1954,'5. Registrere Transaksjoner'!$B$8:$B$1006,0))</f>
        <v>0</v>
      </c>
      <c r="H1954" s="309" t="str">
        <f t="shared" si="30"/>
        <v/>
      </c>
      <c r="I1954" s="310">
        <f>INDEX('5. Registrere Transaksjoner'!$H$8:$H$1006,MATCH('Underlag HB'!A1954,'5. Registrere Transaksjoner'!$B$8:$B$1006,0))</f>
        <v>0</v>
      </c>
      <c r="J1954" s="72"/>
      <c r="K1954" s="72"/>
    </row>
    <row r="1955" spans="1:11" x14ac:dyDescent="0.25">
      <c r="A1955" s="116">
        <f>'5. Registrere Transaksjoner'!B962</f>
        <v>955</v>
      </c>
      <c r="B1955" s="72">
        <f>INDEX('5. Registrere Transaksjoner'!$K$8:$K$1006,MATCH('Underlag HB'!A1955,'5. Registrere Transaksjoner'!$B$8:$B$1006))</f>
        <v>0</v>
      </c>
      <c r="C1955" s="72">
        <f>INDEX('5. Registrere Transaksjoner'!$R$8:$R$1006,MATCH('Underlag HB'!A1955,'5. Registrere Transaksjoner'!$B$8:$B$1006))</f>
        <v>0</v>
      </c>
      <c r="D1955" s="307">
        <f>INDEX('5. Registrere Transaksjoner'!$D$8:$D$1006,MATCH('Underlag HB'!A1955,'5. Registrere Transaksjoner'!$B$8:$B$1006))</f>
        <v>0</v>
      </c>
      <c r="E1955" s="72" t="str">
        <f>IFERROR(INDEX(Kontoplan!$E$6:$E$1048576,MATCH(B1955,Kontoplan!$D$6:$D$125,0)),"")</f>
        <v/>
      </c>
      <c r="F1955" s="308">
        <f>INDEX('5. Registrere Transaksjoner'!$E$8:$E$1006,MATCH('Underlag HB'!A1955,'5. Registrere Transaksjoner'!$B$8:$B$1006,0))</f>
        <v>0</v>
      </c>
      <c r="G1955" s="72">
        <f>INDEX('5. Registrere Transaksjoner'!$F$8:$F$1006,MATCH('Underlag HB'!A1955,'5. Registrere Transaksjoner'!$B$8:$B$1006,0))</f>
        <v>0</v>
      </c>
      <c r="H1955" s="309" t="str">
        <f t="shared" si="30"/>
        <v/>
      </c>
      <c r="I1955" s="310">
        <f>INDEX('5. Registrere Transaksjoner'!$H$8:$H$1006,MATCH('Underlag HB'!A1955,'5. Registrere Transaksjoner'!$B$8:$B$1006,0))</f>
        <v>0</v>
      </c>
      <c r="J1955" s="72"/>
      <c r="K1955" s="72"/>
    </row>
    <row r="1956" spans="1:11" x14ac:dyDescent="0.25">
      <c r="A1956" s="116">
        <f>'5. Registrere Transaksjoner'!B963</f>
        <v>956</v>
      </c>
      <c r="B1956" s="72">
        <f>INDEX('5. Registrere Transaksjoner'!$K$8:$K$1006,MATCH('Underlag HB'!A1956,'5. Registrere Transaksjoner'!$B$8:$B$1006))</f>
        <v>0</v>
      </c>
      <c r="C1956" s="72">
        <f>INDEX('5. Registrere Transaksjoner'!$R$8:$R$1006,MATCH('Underlag HB'!A1956,'5. Registrere Transaksjoner'!$B$8:$B$1006))</f>
        <v>0</v>
      </c>
      <c r="D1956" s="307">
        <f>INDEX('5. Registrere Transaksjoner'!$D$8:$D$1006,MATCH('Underlag HB'!A1956,'5. Registrere Transaksjoner'!$B$8:$B$1006))</f>
        <v>0</v>
      </c>
      <c r="E1956" s="72" t="str">
        <f>IFERROR(INDEX(Kontoplan!$E$6:$E$1048576,MATCH(B1956,Kontoplan!$D$6:$D$125,0)),"")</f>
        <v/>
      </c>
      <c r="F1956" s="308">
        <f>INDEX('5. Registrere Transaksjoner'!$E$8:$E$1006,MATCH('Underlag HB'!A1956,'5. Registrere Transaksjoner'!$B$8:$B$1006,0))</f>
        <v>0</v>
      </c>
      <c r="G1956" s="72">
        <f>INDEX('5. Registrere Transaksjoner'!$F$8:$F$1006,MATCH('Underlag HB'!A1956,'5. Registrere Transaksjoner'!$B$8:$B$1006,0))</f>
        <v>0</v>
      </c>
      <c r="H1956" s="309" t="str">
        <f t="shared" si="30"/>
        <v/>
      </c>
      <c r="I1956" s="310">
        <f>INDEX('5. Registrere Transaksjoner'!$H$8:$H$1006,MATCH('Underlag HB'!A1956,'5. Registrere Transaksjoner'!$B$8:$B$1006,0))</f>
        <v>0</v>
      </c>
      <c r="J1956" s="72"/>
      <c r="K1956" s="72"/>
    </row>
    <row r="1957" spans="1:11" x14ac:dyDescent="0.25">
      <c r="A1957" s="116">
        <f>'5. Registrere Transaksjoner'!B964</f>
        <v>957</v>
      </c>
      <c r="B1957" s="72">
        <f>INDEX('5. Registrere Transaksjoner'!$K$8:$K$1006,MATCH('Underlag HB'!A1957,'5. Registrere Transaksjoner'!$B$8:$B$1006))</f>
        <v>0</v>
      </c>
      <c r="C1957" s="72">
        <f>INDEX('5. Registrere Transaksjoner'!$R$8:$R$1006,MATCH('Underlag HB'!A1957,'5. Registrere Transaksjoner'!$B$8:$B$1006))</f>
        <v>0</v>
      </c>
      <c r="D1957" s="307">
        <f>INDEX('5. Registrere Transaksjoner'!$D$8:$D$1006,MATCH('Underlag HB'!A1957,'5. Registrere Transaksjoner'!$B$8:$B$1006))</f>
        <v>0</v>
      </c>
      <c r="E1957" s="72" t="str">
        <f>IFERROR(INDEX(Kontoplan!$E$6:$E$1048576,MATCH(B1957,Kontoplan!$D$6:$D$125,0)),"")</f>
        <v/>
      </c>
      <c r="F1957" s="308">
        <f>INDEX('5. Registrere Transaksjoner'!$E$8:$E$1006,MATCH('Underlag HB'!A1957,'5. Registrere Transaksjoner'!$B$8:$B$1006,0))</f>
        <v>0</v>
      </c>
      <c r="G1957" s="72">
        <f>INDEX('5. Registrere Transaksjoner'!$F$8:$F$1006,MATCH('Underlag HB'!A1957,'5. Registrere Transaksjoner'!$B$8:$B$1006,0))</f>
        <v>0</v>
      </c>
      <c r="H1957" s="309" t="str">
        <f t="shared" si="30"/>
        <v/>
      </c>
      <c r="I1957" s="310">
        <f>INDEX('5. Registrere Transaksjoner'!$H$8:$H$1006,MATCH('Underlag HB'!A1957,'5. Registrere Transaksjoner'!$B$8:$B$1006,0))</f>
        <v>0</v>
      </c>
      <c r="J1957" s="72"/>
      <c r="K1957" s="72"/>
    </row>
    <row r="1958" spans="1:11" x14ac:dyDescent="0.25">
      <c r="A1958" s="116">
        <f>'5. Registrere Transaksjoner'!B965</f>
        <v>958</v>
      </c>
      <c r="B1958" s="72">
        <f>INDEX('5. Registrere Transaksjoner'!$K$8:$K$1006,MATCH('Underlag HB'!A1958,'5. Registrere Transaksjoner'!$B$8:$B$1006))</f>
        <v>0</v>
      </c>
      <c r="C1958" s="72">
        <f>INDEX('5. Registrere Transaksjoner'!$R$8:$R$1006,MATCH('Underlag HB'!A1958,'5. Registrere Transaksjoner'!$B$8:$B$1006))</f>
        <v>0</v>
      </c>
      <c r="D1958" s="307">
        <f>INDEX('5. Registrere Transaksjoner'!$D$8:$D$1006,MATCH('Underlag HB'!A1958,'5. Registrere Transaksjoner'!$B$8:$B$1006))</f>
        <v>0</v>
      </c>
      <c r="E1958" s="72" t="str">
        <f>IFERROR(INDEX(Kontoplan!$E$6:$E$1048576,MATCH(B1958,Kontoplan!$D$6:$D$125,0)),"")</f>
        <v/>
      </c>
      <c r="F1958" s="308">
        <f>INDEX('5. Registrere Transaksjoner'!$E$8:$E$1006,MATCH('Underlag HB'!A1958,'5. Registrere Transaksjoner'!$B$8:$B$1006,0))</f>
        <v>0</v>
      </c>
      <c r="G1958" s="72">
        <f>INDEX('5. Registrere Transaksjoner'!$F$8:$F$1006,MATCH('Underlag HB'!A1958,'5. Registrere Transaksjoner'!$B$8:$B$1006,0))</f>
        <v>0</v>
      </c>
      <c r="H1958" s="309" t="str">
        <f t="shared" si="30"/>
        <v/>
      </c>
      <c r="I1958" s="310">
        <f>INDEX('5. Registrere Transaksjoner'!$H$8:$H$1006,MATCH('Underlag HB'!A1958,'5. Registrere Transaksjoner'!$B$8:$B$1006,0))</f>
        <v>0</v>
      </c>
      <c r="J1958" s="72"/>
      <c r="K1958" s="72"/>
    </row>
    <row r="1959" spans="1:11" x14ac:dyDescent="0.25">
      <c r="A1959" s="116">
        <f>'5. Registrere Transaksjoner'!B966</f>
        <v>959</v>
      </c>
      <c r="B1959" s="72">
        <f>INDEX('5. Registrere Transaksjoner'!$K$8:$K$1006,MATCH('Underlag HB'!A1959,'5. Registrere Transaksjoner'!$B$8:$B$1006))</f>
        <v>0</v>
      </c>
      <c r="C1959" s="72">
        <f>INDEX('5. Registrere Transaksjoner'!$R$8:$R$1006,MATCH('Underlag HB'!A1959,'5. Registrere Transaksjoner'!$B$8:$B$1006))</f>
        <v>0</v>
      </c>
      <c r="D1959" s="307">
        <f>INDEX('5. Registrere Transaksjoner'!$D$8:$D$1006,MATCH('Underlag HB'!A1959,'5. Registrere Transaksjoner'!$B$8:$B$1006))</f>
        <v>0</v>
      </c>
      <c r="E1959" s="72" t="str">
        <f>IFERROR(INDEX(Kontoplan!$E$6:$E$1048576,MATCH(B1959,Kontoplan!$D$6:$D$125,0)),"")</f>
        <v/>
      </c>
      <c r="F1959" s="308">
        <f>INDEX('5. Registrere Transaksjoner'!$E$8:$E$1006,MATCH('Underlag HB'!A1959,'5. Registrere Transaksjoner'!$B$8:$B$1006,0))</f>
        <v>0</v>
      </c>
      <c r="G1959" s="72">
        <f>INDEX('5. Registrere Transaksjoner'!$F$8:$F$1006,MATCH('Underlag HB'!A1959,'5. Registrere Transaksjoner'!$B$8:$B$1006,0))</f>
        <v>0</v>
      </c>
      <c r="H1959" s="309" t="str">
        <f t="shared" si="30"/>
        <v/>
      </c>
      <c r="I1959" s="310">
        <f>INDEX('5. Registrere Transaksjoner'!$H$8:$H$1006,MATCH('Underlag HB'!A1959,'5. Registrere Transaksjoner'!$B$8:$B$1006,0))</f>
        <v>0</v>
      </c>
      <c r="J1959" s="72"/>
      <c r="K1959" s="72"/>
    </row>
    <row r="1960" spans="1:11" x14ac:dyDescent="0.25">
      <c r="A1960" s="116">
        <f>'5. Registrere Transaksjoner'!B967</f>
        <v>960</v>
      </c>
      <c r="B1960" s="72">
        <f>INDEX('5. Registrere Transaksjoner'!$K$8:$K$1006,MATCH('Underlag HB'!A1960,'5. Registrere Transaksjoner'!$B$8:$B$1006))</f>
        <v>0</v>
      </c>
      <c r="C1960" s="72">
        <f>INDEX('5. Registrere Transaksjoner'!$R$8:$R$1006,MATCH('Underlag HB'!A1960,'5. Registrere Transaksjoner'!$B$8:$B$1006))</f>
        <v>0</v>
      </c>
      <c r="D1960" s="307">
        <f>INDEX('5. Registrere Transaksjoner'!$D$8:$D$1006,MATCH('Underlag HB'!A1960,'5. Registrere Transaksjoner'!$B$8:$B$1006))</f>
        <v>0</v>
      </c>
      <c r="E1960" s="72" t="str">
        <f>IFERROR(INDEX(Kontoplan!$E$6:$E$1048576,MATCH(B1960,Kontoplan!$D$6:$D$125,0)),"")</f>
        <v/>
      </c>
      <c r="F1960" s="308">
        <f>INDEX('5. Registrere Transaksjoner'!$E$8:$E$1006,MATCH('Underlag HB'!A1960,'5. Registrere Transaksjoner'!$B$8:$B$1006,0))</f>
        <v>0</v>
      </c>
      <c r="G1960" s="72">
        <f>INDEX('5. Registrere Transaksjoner'!$F$8:$F$1006,MATCH('Underlag HB'!A1960,'5. Registrere Transaksjoner'!$B$8:$B$1006,0))</f>
        <v>0</v>
      </c>
      <c r="H1960" s="309" t="str">
        <f t="shared" si="30"/>
        <v/>
      </c>
      <c r="I1960" s="310">
        <f>INDEX('5. Registrere Transaksjoner'!$H$8:$H$1006,MATCH('Underlag HB'!A1960,'5. Registrere Transaksjoner'!$B$8:$B$1006,0))</f>
        <v>0</v>
      </c>
      <c r="J1960" s="72"/>
      <c r="K1960" s="72"/>
    </row>
    <row r="1961" spans="1:11" x14ac:dyDescent="0.25">
      <c r="A1961" s="116">
        <f>'5. Registrere Transaksjoner'!B968</f>
        <v>961</v>
      </c>
      <c r="B1961" s="72">
        <f>INDEX('5. Registrere Transaksjoner'!$K$8:$K$1006,MATCH('Underlag HB'!A1961,'5. Registrere Transaksjoner'!$B$8:$B$1006))</f>
        <v>0</v>
      </c>
      <c r="C1961" s="72">
        <f>INDEX('5. Registrere Transaksjoner'!$R$8:$R$1006,MATCH('Underlag HB'!A1961,'5. Registrere Transaksjoner'!$B$8:$B$1006))</f>
        <v>0</v>
      </c>
      <c r="D1961" s="307">
        <f>INDEX('5. Registrere Transaksjoner'!$D$8:$D$1006,MATCH('Underlag HB'!A1961,'5. Registrere Transaksjoner'!$B$8:$B$1006))</f>
        <v>0</v>
      </c>
      <c r="E1961" s="72" t="str">
        <f>IFERROR(INDEX(Kontoplan!$E$6:$E$1048576,MATCH(B1961,Kontoplan!$D$6:$D$125,0)),"")</f>
        <v/>
      </c>
      <c r="F1961" s="308">
        <f>INDEX('5. Registrere Transaksjoner'!$E$8:$E$1006,MATCH('Underlag HB'!A1961,'5. Registrere Transaksjoner'!$B$8:$B$1006,0))</f>
        <v>0</v>
      </c>
      <c r="G1961" s="72">
        <f>INDEX('5. Registrere Transaksjoner'!$F$8:$F$1006,MATCH('Underlag HB'!A1961,'5. Registrere Transaksjoner'!$B$8:$B$1006,0))</f>
        <v>0</v>
      </c>
      <c r="H1961" s="309" t="str">
        <f t="shared" si="30"/>
        <v/>
      </c>
      <c r="I1961" s="310">
        <f>INDEX('5. Registrere Transaksjoner'!$H$8:$H$1006,MATCH('Underlag HB'!A1961,'5. Registrere Transaksjoner'!$B$8:$B$1006,0))</f>
        <v>0</v>
      </c>
      <c r="J1961" s="72"/>
      <c r="K1961" s="72"/>
    </row>
    <row r="1962" spans="1:11" x14ac:dyDescent="0.25">
      <c r="A1962" s="116">
        <f>'5. Registrere Transaksjoner'!B969</f>
        <v>962</v>
      </c>
      <c r="B1962" s="72">
        <f>INDEX('5. Registrere Transaksjoner'!$K$8:$K$1006,MATCH('Underlag HB'!A1962,'5. Registrere Transaksjoner'!$B$8:$B$1006))</f>
        <v>0</v>
      </c>
      <c r="C1962" s="72">
        <f>INDEX('5. Registrere Transaksjoner'!$R$8:$R$1006,MATCH('Underlag HB'!A1962,'5. Registrere Transaksjoner'!$B$8:$B$1006))</f>
        <v>0</v>
      </c>
      <c r="D1962" s="307">
        <f>INDEX('5. Registrere Transaksjoner'!$D$8:$D$1006,MATCH('Underlag HB'!A1962,'5. Registrere Transaksjoner'!$B$8:$B$1006))</f>
        <v>0</v>
      </c>
      <c r="E1962" s="72" t="str">
        <f>IFERROR(INDEX(Kontoplan!$E$6:$E$1048576,MATCH(B1962,Kontoplan!$D$6:$D$125,0)),"")</f>
        <v/>
      </c>
      <c r="F1962" s="308">
        <f>INDEX('5. Registrere Transaksjoner'!$E$8:$E$1006,MATCH('Underlag HB'!A1962,'5. Registrere Transaksjoner'!$B$8:$B$1006,0))</f>
        <v>0</v>
      </c>
      <c r="G1962" s="72">
        <f>INDEX('5. Registrere Transaksjoner'!$F$8:$F$1006,MATCH('Underlag HB'!A1962,'5. Registrere Transaksjoner'!$B$8:$B$1006,0))</f>
        <v>0</v>
      </c>
      <c r="H1962" s="309" t="str">
        <f t="shared" si="30"/>
        <v/>
      </c>
      <c r="I1962" s="310">
        <f>INDEX('5. Registrere Transaksjoner'!$H$8:$H$1006,MATCH('Underlag HB'!A1962,'5. Registrere Transaksjoner'!$B$8:$B$1006,0))</f>
        <v>0</v>
      </c>
      <c r="J1962" s="72"/>
      <c r="K1962" s="72"/>
    </row>
    <row r="1963" spans="1:11" x14ac:dyDescent="0.25">
      <c r="A1963" s="116">
        <f>'5. Registrere Transaksjoner'!B970</f>
        <v>963</v>
      </c>
      <c r="B1963" s="72">
        <f>INDEX('5. Registrere Transaksjoner'!$K$8:$K$1006,MATCH('Underlag HB'!A1963,'5. Registrere Transaksjoner'!$B$8:$B$1006))</f>
        <v>0</v>
      </c>
      <c r="C1963" s="72">
        <f>INDEX('5. Registrere Transaksjoner'!$R$8:$R$1006,MATCH('Underlag HB'!A1963,'5. Registrere Transaksjoner'!$B$8:$B$1006))</f>
        <v>0</v>
      </c>
      <c r="D1963" s="307">
        <f>INDEX('5. Registrere Transaksjoner'!$D$8:$D$1006,MATCH('Underlag HB'!A1963,'5. Registrere Transaksjoner'!$B$8:$B$1006))</f>
        <v>0</v>
      </c>
      <c r="E1963" s="72" t="str">
        <f>IFERROR(INDEX(Kontoplan!$E$6:$E$1048576,MATCH(B1963,Kontoplan!$D$6:$D$125,0)),"")</f>
        <v/>
      </c>
      <c r="F1963" s="308">
        <f>INDEX('5. Registrere Transaksjoner'!$E$8:$E$1006,MATCH('Underlag HB'!A1963,'5. Registrere Transaksjoner'!$B$8:$B$1006,0))</f>
        <v>0</v>
      </c>
      <c r="G1963" s="72">
        <f>INDEX('5. Registrere Transaksjoner'!$F$8:$F$1006,MATCH('Underlag HB'!A1963,'5. Registrere Transaksjoner'!$B$8:$B$1006,0))</f>
        <v>0</v>
      </c>
      <c r="H1963" s="309" t="str">
        <f t="shared" si="30"/>
        <v/>
      </c>
      <c r="I1963" s="310">
        <f>INDEX('5. Registrere Transaksjoner'!$H$8:$H$1006,MATCH('Underlag HB'!A1963,'5. Registrere Transaksjoner'!$B$8:$B$1006,0))</f>
        <v>0</v>
      </c>
      <c r="J1963" s="72"/>
      <c r="K1963" s="72"/>
    </row>
    <row r="1964" spans="1:11" x14ac:dyDescent="0.25">
      <c r="A1964" s="116">
        <f>'5. Registrere Transaksjoner'!B971</f>
        <v>964</v>
      </c>
      <c r="B1964" s="72">
        <f>INDEX('5. Registrere Transaksjoner'!$K$8:$K$1006,MATCH('Underlag HB'!A1964,'5. Registrere Transaksjoner'!$B$8:$B$1006))</f>
        <v>0</v>
      </c>
      <c r="C1964" s="72">
        <f>INDEX('5. Registrere Transaksjoner'!$R$8:$R$1006,MATCH('Underlag HB'!A1964,'5. Registrere Transaksjoner'!$B$8:$B$1006))</f>
        <v>0</v>
      </c>
      <c r="D1964" s="307">
        <f>INDEX('5. Registrere Transaksjoner'!$D$8:$D$1006,MATCH('Underlag HB'!A1964,'5. Registrere Transaksjoner'!$B$8:$B$1006))</f>
        <v>0</v>
      </c>
      <c r="E1964" s="72" t="str">
        <f>IFERROR(INDEX(Kontoplan!$E$6:$E$1048576,MATCH(B1964,Kontoplan!$D$6:$D$125,0)),"")</f>
        <v/>
      </c>
      <c r="F1964" s="308">
        <f>INDEX('5. Registrere Transaksjoner'!$E$8:$E$1006,MATCH('Underlag HB'!A1964,'5. Registrere Transaksjoner'!$B$8:$B$1006,0))</f>
        <v>0</v>
      </c>
      <c r="G1964" s="72">
        <f>INDEX('5. Registrere Transaksjoner'!$F$8:$F$1006,MATCH('Underlag HB'!A1964,'5. Registrere Transaksjoner'!$B$8:$B$1006,0))</f>
        <v>0</v>
      </c>
      <c r="H1964" s="309" t="str">
        <f t="shared" si="30"/>
        <v/>
      </c>
      <c r="I1964" s="310">
        <f>INDEX('5. Registrere Transaksjoner'!$H$8:$H$1006,MATCH('Underlag HB'!A1964,'5. Registrere Transaksjoner'!$B$8:$B$1006,0))</f>
        <v>0</v>
      </c>
      <c r="J1964" s="72"/>
      <c r="K1964" s="72"/>
    </row>
    <row r="1965" spans="1:11" x14ac:dyDescent="0.25">
      <c r="A1965" s="116">
        <f>'5. Registrere Transaksjoner'!B972</f>
        <v>965</v>
      </c>
      <c r="B1965" s="72">
        <f>INDEX('5. Registrere Transaksjoner'!$K$8:$K$1006,MATCH('Underlag HB'!A1965,'5. Registrere Transaksjoner'!$B$8:$B$1006))</f>
        <v>0</v>
      </c>
      <c r="C1965" s="72">
        <f>INDEX('5. Registrere Transaksjoner'!$R$8:$R$1006,MATCH('Underlag HB'!A1965,'5. Registrere Transaksjoner'!$B$8:$B$1006))</f>
        <v>0</v>
      </c>
      <c r="D1965" s="307">
        <f>INDEX('5. Registrere Transaksjoner'!$D$8:$D$1006,MATCH('Underlag HB'!A1965,'5. Registrere Transaksjoner'!$B$8:$B$1006))</f>
        <v>0</v>
      </c>
      <c r="E1965" s="72" t="str">
        <f>IFERROR(INDEX(Kontoplan!$E$6:$E$1048576,MATCH(B1965,Kontoplan!$D$6:$D$125,0)),"")</f>
        <v/>
      </c>
      <c r="F1965" s="308">
        <f>INDEX('5. Registrere Transaksjoner'!$E$8:$E$1006,MATCH('Underlag HB'!A1965,'5. Registrere Transaksjoner'!$B$8:$B$1006,0))</f>
        <v>0</v>
      </c>
      <c r="G1965" s="72">
        <f>INDEX('5. Registrere Transaksjoner'!$F$8:$F$1006,MATCH('Underlag HB'!A1965,'5. Registrere Transaksjoner'!$B$8:$B$1006,0))</f>
        <v>0</v>
      </c>
      <c r="H1965" s="309" t="str">
        <f t="shared" si="30"/>
        <v/>
      </c>
      <c r="I1965" s="310">
        <f>INDEX('5. Registrere Transaksjoner'!$H$8:$H$1006,MATCH('Underlag HB'!A1965,'5. Registrere Transaksjoner'!$B$8:$B$1006,0))</f>
        <v>0</v>
      </c>
      <c r="J1965" s="72"/>
      <c r="K1965" s="72"/>
    </row>
    <row r="1966" spans="1:11" x14ac:dyDescent="0.25">
      <c r="A1966" s="116">
        <f>'5. Registrere Transaksjoner'!B973</f>
        <v>966</v>
      </c>
      <c r="B1966" s="72">
        <f>INDEX('5. Registrere Transaksjoner'!$K$8:$K$1006,MATCH('Underlag HB'!A1966,'5. Registrere Transaksjoner'!$B$8:$B$1006))</f>
        <v>0</v>
      </c>
      <c r="C1966" s="72">
        <f>INDEX('5. Registrere Transaksjoner'!$R$8:$R$1006,MATCH('Underlag HB'!A1966,'5. Registrere Transaksjoner'!$B$8:$B$1006))</f>
        <v>0</v>
      </c>
      <c r="D1966" s="307">
        <f>INDEX('5. Registrere Transaksjoner'!$D$8:$D$1006,MATCH('Underlag HB'!A1966,'5. Registrere Transaksjoner'!$B$8:$B$1006))</f>
        <v>0</v>
      </c>
      <c r="E1966" s="72" t="str">
        <f>IFERROR(INDEX(Kontoplan!$E$6:$E$1048576,MATCH(B1966,Kontoplan!$D$6:$D$125,0)),"")</f>
        <v/>
      </c>
      <c r="F1966" s="308">
        <f>INDEX('5. Registrere Transaksjoner'!$E$8:$E$1006,MATCH('Underlag HB'!A1966,'5. Registrere Transaksjoner'!$B$8:$B$1006,0))</f>
        <v>0</v>
      </c>
      <c r="G1966" s="72">
        <f>INDEX('5. Registrere Transaksjoner'!$F$8:$F$1006,MATCH('Underlag HB'!A1966,'5. Registrere Transaksjoner'!$B$8:$B$1006,0))</f>
        <v>0</v>
      </c>
      <c r="H1966" s="309" t="str">
        <f t="shared" si="30"/>
        <v/>
      </c>
      <c r="I1966" s="310">
        <f>INDEX('5. Registrere Transaksjoner'!$H$8:$H$1006,MATCH('Underlag HB'!A1966,'5. Registrere Transaksjoner'!$B$8:$B$1006,0))</f>
        <v>0</v>
      </c>
      <c r="J1966" s="72"/>
      <c r="K1966" s="72"/>
    </row>
    <row r="1967" spans="1:11" x14ac:dyDescent="0.25">
      <c r="A1967" s="116">
        <f>'5. Registrere Transaksjoner'!B974</f>
        <v>967</v>
      </c>
      <c r="B1967" s="72">
        <f>INDEX('5. Registrere Transaksjoner'!$K$8:$K$1006,MATCH('Underlag HB'!A1967,'5. Registrere Transaksjoner'!$B$8:$B$1006))</f>
        <v>0</v>
      </c>
      <c r="C1967" s="72">
        <f>INDEX('5. Registrere Transaksjoner'!$R$8:$R$1006,MATCH('Underlag HB'!A1967,'5. Registrere Transaksjoner'!$B$8:$B$1006))</f>
        <v>0</v>
      </c>
      <c r="D1967" s="307">
        <f>INDEX('5. Registrere Transaksjoner'!$D$8:$D$1006,MATCH('Underlag HB'!A1967,'5. Registrere Transaksjoner'!$B$8:$B$1006))</f>
        <v>0</v>
      </c>
      <c r="E1967" s="72" t="str">
        <f>IFERROR(INDEX(Kontoplan!$E$6:$E$1048576,MATCH(B1967,Kontoplan!$D$6:$D$125,0)),"")</f>
        <v/>
      </c>
      <c r="F1967" s="308">
        <f>INDEX('5. Registrere Transaksjoner'!$E$8:$E$1006,MATCH('Underlag HB'!A1967,'5. Registrere Transaksjoner'!$B$8:$B$1006,0))</f>
        <v>0</v>
      </c>
      <c r="G1967" s="72">
        <f>INDEX('5. Registrere Transaksjoner'!$F$8:$F$1006,MATCH('Underlag HB'!A1967,'5. Registrere Transaksjoner'!$B$8:$B$1006,0))</f>
        <v>0</v>
      </c>
      <c r="H1967" s="309" t="str">
        <f t="shared" si="30"/>
        <v/>
      </c>
      <c r="I1967" s="310">
        <f>INDEX('5. Registrere Transaksjoner'!$H$8:$H$1006,MATCH('Underlag HB'!A1967,'5. Registrere Transaksjoner'!$B$8:$B$1006,0))</f>
        <v>0</v>
      </c>
      <c r="J1967" s="72"/>
      <c r="K1967" s="72"/>
    </row>
    <row r="1968" spans="1:11" x14ac:dyDescent="0.25">
      <c r="A1968" s="116">
        <f>'5. Registrere Transaksjoner'!B975</f>
        <v>968</v>
      </c>
      <c r="B1968" s="72">
        <f>INDEX('5. Registrere Transaksjoner'!$K$8:$K$1006,MATCH('Underlag HB'!A1968,'5. Registrere Transaksjoner'!$B$8:$B$1006))</f>
        <v>0</v>
      </c>
      <c r="C1968" s="72">
        <f>INDEX('5. Registrere Transaksjoner'!$R$8:$R$1006,MATCH('Underlag HB'!A1968,'5. Registrere Transaksjoner'!$B$8:$B$1006))</f>
        <v>0</v>
      </c>
      <c r="D1968" s="307">
        <f>INDEX('5. Registrere Transaksjoner'!$D$8:$D$1006,MATCH('Underlag HB'!A1968,'5. Registrere Transaksjoner'!$B$8:$B$1006))</f>
        <v>0</v>
      </c>
      <c r="E1968" s="72" t="str">
        <f>IFERROR(INDEX(Kontoplan!$E$6:$E$1048576,MATCH(B1968,Kontoplan!$D$6:$D$125,0)),"")</f>
        <v/>
      </c>
      <c r="F1968" s="308">
        <f>INDEX('5. Registrere Transaksjoner'!$E$8:$E$1006,MATCH('Underlag HB'!A1968,'5. Registrere Transaksjoner'!$B$8:$B$1006,0))</f>
        <v>0</v>
      </c>
      <c r="G1968" s="72">
        <f>INDEX('5. Registrere Transaksjoner'!$F$8:$F$1006,MATCH('Underlag HB'!A1968,'5. Registrere Transaksjoner'!$B$8:$B$1006,0))</f>
        <v>0</v>
      </c>
      <c r="H1968" s="309" t="str">
        <f t="shared" si="30"/>
        <v/>
      </c>
      <c r="I1968" s="310">
        <f>INDEX('5. Registrere Transaksjoner'!$H$8:$H$1006,MATCH('Underlag HB'!A1968,'5. Registrere Transaksjoner'!$B$8:$B$1006,0))</f>
        <v>0</v>
      </c>
      <c r="J1968" s="72"/>
      <c r="K1968" s="72"/>
    </row>
    <row r="1969" spans="1:11" x14ac:dyDescent="0.25">
      <c r="A1969" s="116">
        <f>'5. Registrere Transaksjoner'!B976</f>
        <v>969</v>
      </c>
      <c r="B1969" s="72">
        <f>INDEX('5. Registrere Transaksjoner'!$K$8:$K$1006,MATCH('Underlag HB'!A1969,'5. Registrere Transaksjoner'!$B$8:$B$1006))</f>
        <v>0</v>
      </c>
      <c r="C1969" s="72">
        <f>INDEX('5. Registrere Transaksjoner'!$R$8:$R$1006,MATCH('Underlag HB'!A1969,'5. Registrere Transaksjoner'!$B$8:$B$1006))</f>
        <v>0</v>
      </c>
      <c r="D1969" s="307">
        <f>INDEX('5. Registrere Transaksjoner'!$D$8:$D$1006,MATCH('Underlag HB'!A1969,'5. Registrere Transaksjoner'!$B$8:$B$1006))</f>
        <v>0</v>
      </c>
      <c r="E1969" s="72" t="str">
        <f>IFERROR(INDEX(Kontoplan!$E$6:$E$1048576,MATCH(B1969,Kontoplan!$D$6:$D$125,0)),"")</f>
        <v/>
      </c>
      <c r="F1969" s="308">
        <f>INDEX('5. Registrere Transaksjoner'!$E$8:$E$1006,MATCH('Underlag HB'!A1969,'5. Registrere Transaksjoner'!$B$8:$B$1006,0))</f>
        <v>0</v>
      </c>
      <c r="G1969" s="72">
        <f>INDEX('5. Registrere Transaksjoner'!$F$8:$F$1006,MATCH('Underlag HB'!A1969,'5. Registrere Transaksjoner'!$B$8:$B$1006,0))</f>
        <v>0</v>
      </c>
      <c r="H1969" s="309" t="str">
        <f t="shared" si="30"/>
        <v/>
      </c>
      <c r="I1969" s="310">
        <f>INDEX('5. Registrere Transaksjoner'!$H$8:$H$1006,MATCH('Underlag HB'!A1969,'5. Registrere Transaksjoner'!$B$8:$B$1006,0))</f>
        <v>0</v>
      </c>
      <c r="J1969" s="72"/>
      <c r="K1969" s="72"/>
    </row>
    <row r="1970" spans="1:11" x14ac:dyDescent="0.25">
      <c r="A1970" s="116">
        <f>'5. Registrere Transaksjoner'!B977</f>
        <v>970</v>
      </c>
      <c r="B1970" s="72">
        <f>INDEX('5. Registrere Transaksjoner'!$K$8:$K$1006,MATCH('Underlag HB'!A1970,'5. Registrere Transaksjoner'!$B$8:$B$1006))</f>
        <v>0</v>
      </c>
      <c r="C1970" s="72">
        <f>INDEX('5. Registrere Transaksjoner'!$R$8:$R$1006,MATCH('Underlag HB'!A1970,'5. Registrere Transaksjoner'!$B$8:$B$1006))</f>
        <v>0</v>
      </c>
      <c r="D1970" s="307">
        <f>INDEX('5. Registrere Transaksjoner'!$D$8:$D$1006,MATCH('Underlag HB'!A1970,'5. Registrere Transaksjoner'!$B$8:$B$1006))</f>
        <v>0</v>
      </c>
      <c r="E1970" s="72" t="str">
        <f>IFERROR(INDEX(Kontoplan!$E$6:$E$1048576,MATCH(B1970,Kontoplan!$D$6:$D$125,0)),"")</f>
        <v/>
      </c>
      <c r="F1970" s="308">
        <f>INDEX('5. Registrere Transaksjoner'!$E$8:$E$1006,MATCH('Underlag HB'!A1970,'5. Registrere Transaksjoner'!$B$8:$B$1006,0))</f>
        <v>0</v>
      </c>
      <c r="G1970" s="72">
        <f>INDEX('5. Registrere Transaksjoner'!$F$8:$F$1006,MATCH('Underlag HB'!A1970,'5. Registrere Transaksjoner'!$B$8:$B$1006,0))</f>
        <v>0</v>
      </c>
      <c r="H1970" s="309" t="str">
        <f t="shared" si="30"/>
        <v/>
      </c>
      <c r="I1970" s="310">
        <f>INDEX('5. Registrere Transaksjoner'!$H$8:$H$1006,MATCH('Underlag HB'!A1970,'5. Registrere Transaksjoner'!$B$8:$B$1006,0))</f>
        <v>0</v>
      </c>
      <c r="J1970" s="72"/>
      <c r="K1970" s="72"/>
    </row>
    <row r="1971" spans="1:11" x14ac:dyDescent="0.25">
      <c r="A1971" s="116">
        <f>'5. Registrere Transaksjoner'!B978</f>
        <v>971</v>
      </c>
      <c r="B1971" s="72">
        <f>INDEX('5. Registrere Transaksjoner'!$K$8:$K$1006,MATCH('Underlag HB'!A1971,'5. Registrere Transaksjoner'!$B$8:$B$1006))</f>
        <v>0</v>
      </c>
      <c r="C1971" s="72">
        <f>INDEX('5. Registrere Transaksjoner'!$R$8:$R$1006,MATCH('Underlag HB'!A1971,'5. Registrere Transaksjoner'!$B$8:$B$1006))</f>
        <v>0</v>
      </c>
      <c r="D1971" s="307">
        <f>INDEX('5. Registrere Transaksjoner'!$D$8:$D$1006,MATCH('Underlag HB'!A1971,'5. Registrere Transaksjoner'!$B$8:$B$1006))</f>
        <v>0</v>
      </c>
      <c r="E1971" s="72" t="str">
        <f>IFERROR(INDEX(Kontoplan!$E$6:$E$1048576,MATCH(B1971,Kontoplan!$D$6:$D$125,0)),"")</f>
        <v/>
      </c>
      <c r="F1971" s="308">
        <f>INDEX('5. Registrere Transaksjoner'!$E$8:$E$1006,MATCH('Underlag HB'!A1971,'5. Registrere Transaksjoner'!$B$8:$B$1006,0))</f>
        <v>0</v>
      </c>
      <c r="G1971" s="72">
        <f>INDEX('5. Registrere Transaksjoner'!$F$8:$F$1006,MATCH('Underlag HB'!A1971,'5. Registrere Transaksjoner'!$B$8:$B$1006,0))</f>
        <v>0</v>
      </c>
      <c r="H1971" s="309" t="str">
        <f t="shared" si="30"/>
        <v/>
      </c>
      <c r="I1971" s="310">
        <f>INDEX('5. Registrere Transaksjoner'!$H$8:$H$1006,MATCH('Underlag HB'!A1971,'5. Registrere Transaksjoner'!$B$8:$B$1006,0))</f>
        <v>0</v>
      </c>
      <c r="J1971" s="72"/>
      <c r="K1971" s="72"/>
    </row>
    <row r="1972" spans="1:11" x14ac:dyDescent="0.25">
      <c r="A1972" s="116">
        <f>'5. Registrere Transaksjoner'!B979</f>
        <v>972</v>
      </c>
      <c r="B1972" s="72">
        <f>INDEX('5. Registrere Transaksjoner'!$K$8:$K$1006,MATCH('Underlag HB'!A1972,'5. Registrere Transaksjoner'!$B$8:$B$1006))</f>
        <v>0</v>
      </c>
      <c r="C1972" s="72">
        <f>INDEX('5. Registrere Transaksjoner'!$R$8:$R$1006,MATCH('Underlag HB'!A1972,'5. Registrere Transaksjoner'!$B$8:$B$1006))</f>
        <v>0</v>
      </c>
      <c r="D1972" s="307">
        <f>INDEX('5. Registrere Transaksjoner'!$D$8:$D$1006,MATCH('Underlag HB'!A1972,'5. Registrere Transaksjoner'!$B$8:$B$1006))</f>
        <v>0</v>
      </c>
      <c r="E1972" s="72" t="str">
        <f>IFERROR(INDEX(Kontoplan!$E$6:$E$1048576,MATCH(B1972,Kontoplan!$D$6:$D$125,0)),"")</f>
        <v/>
      </c>
      <c r="F1972" s="308">
        <f>INDEX('5. Registrere Transaksjoner'!$E$8:$E$1006,MATCH('Underlag HB'!A1972,'5. Registrere Transaksjoner'!$B$8:$B$1006,0))</f>
        <v>0</v>
      </c>
      <c r="G1972" s="72">
        <f>INDEX('5. Registrere Transaksjoner'!$F$8:$F$1006,MATCH('Underlag HB'!A1972,'5. Registrere Transaksjoner'!$B$8:$B$1006,0))</f>
        <v>0</v>
      </c>
      <c r="H1972" s="309" t="str">
        <f t="shared" si="30"/>
        <v/>
      </c>
      <c r="I1972" s="310">
        <f>INDEX('5. Registrere Transaksjoner'!$H$8:$H$1006,MATCH('Underlag HB'!A1972,'5. Registrere Transaksjoner'!$B$8:$B$1006,0))</f>
        <v>0</v>
      </c>
      <c r="J1972" s="72"/>
      <c r="K1972" s="72"/>
    </row>
    <row r="1973" spans="1:11" x14ac:dyDescent="0.25">
      <c r="A1973" s="116">
        <f>'5. Registrere Transaksjoner'!B980</f>
        <v>973</v>
      </c>
      <c r="B1973" s="72">
        <f>INDEX('5. Registrere Transaksjoner'!$K$8:$K$1006,MATCH('Underlag HB'!A1973,'5. Registrere Transaksjoner'!$B$8:$B$1006))</f>
        <v>0</v>
      </c>
      <c r="C1973" s="72">
        <f>INDEX('5. Registrere Transaksjoner'!$R$8:$R$1006,MATCH('Underlag HB'!A1973,'5. Registrere Transaksjoner'!$B$8:$B$1006))</f>
        <v>0</v>
      </c>
      <c r="D1973" s="307">
        <f>INDEX('5. Registrere Transaksjoner'!$D$8:$D$1006,MATCH('Underlag HB'!A1973,'5. Registrere Transaksjoner'!$B$8:$B$1006))</f>
        <v>0</v>
      </c>
      <c r="E1973" s="72" t="str">
        <f>IFERROR(INDEX(Kontoplan!$E$6:$E$1048576,MATCH(B1973,Kontoplan!$D$6:$D$125,0)),"")</f>
        <v/>
      </c>
      <c r="F1973" s="308">
        <f>INDEX('5. Registrere Transaksjoner'!$E$8:$E$1006,MATCH('Underlag HB'!A1973,'5. Registrere Transaksjoner'!$B$8:$B$1006,0))</f>
        <v>0</v>
      </c>
      <c r="G1973" s="72">
        <f>INDEX('5. Registrere Transaksjoner'!$F$8:$F$1006,MATCH('Underlag HB'!A1973,'5. Registrere Transaksjoner'!$B$8:$B$1006,0))</f>
        <v>0</v>
      </c>
      <c r="H1973" s="309" t="str">
        <f t="shared" si="30"/>
        <v/>
      </c>
      <c r="I1973" s="310">
        <f>INDEX('5. Registrere Transaksjoner'!$H$8:$H$1006,MATCH('Underlag HB'!A1973,'5. Registrere Transaksjoner'!$B$8:$B$1006,0))</f>
        <v>0</v>
      </c>
      <c r="J1973" s="72"/>
      <c r="K1973" s="72"/>
    </row>
    <row r="1974" spans="1:11" x14ac:dyDescent="0.25">
      <c r="A1974" s="116">
        <f>'5. Registrere Transaksjoner'!B981</f>
        <v>974</v>
      </c>
      <c r="B1974" s="72">
        <f>INDEX('5. Registrere Transaksjoner'!$K$8:$K$1006,MATCH('Underlag HB'!A1974,'5. Registrere Transaksjoner'!$B$8:$B$1006))</f>
        <v>0</v>
      </c>
      <c r="C1974" s="72">
        <f>INDEX('5. Registrere Transaksjoner'!$R$8:$R$1006,MATCH('Underlag HB'!A1974,'5. Registrere Transaksjoner'!$B$8:$B$1006))</f>
        <v>0</v>
      </c>
      <c r="D1974" s="307">
        <f>INDEX('5. Registrere Transaksjoner'!$D$8:$D$1006,MATCH('Underlag HB'!A1974,'5. Registrere Transaksjoner'!$B$8:$B$1006))</f>
        <v>0</v>
      </c>
      <c r="E1974" s="72" t="str">
        <f>IFERROR(INDEX(Kontoplan!$E$6:$E$1048576,MATCH(B1974,Kontoplan!$D$6:$D$125,0)),"")</f>
        <v/>
      </c>
      <c r="F1974" s="308">
        <f>INDEX('5. Registrere Transaksjoner'!$E$8:$E$1006,MATCH('Underlag HB'!A1974,'5. Registrere Transaksjoner'!$B$8:$B$1006,0))</f>
        <v>0</v>
      </c>
      <c r="G1974" s="72">
        <f>INDEX('5. Registrere Transaksjoner'!$F$8:$F$1006,MATCH('Underlag HB'!A1974,'5. Registrere Transaksjoner'!$B$8:$B$1006,0))</f>
        <v>0</v>
      </c>
      <c r="H1974" s="309" t="str">
        <f t="shared" si="30"/>
        <v/>
      </c>
      <c r="I1974" s="310">
        <f>INDEX('5. Registrere Transaksjoner'!$H$8:$H$1006,MATCH('Underlag HB'!A1974,'5. Registrere Transaksjoner'!$B$8:$B$1006,0))</f>
        <v>0</v>
      </c>
      <c r="J1974" s="72"/>
      <c r="K1974" s="72"/>
    </row>
    <row r="1975" spans="1:11" x14ac:dyDescent="0.25">
      <c r="A1975" s="116">
        <f>'5. Registrere Transaksjoner'!B982</f>
        <v>975</v>
      </c>
      <c r="B1975" s="72">
        <f>INDEX('5. Registrere Transaksjoner'!$K$8:$K$1006,MATCH('Underlag HB'!A1975,'5. Registrere Transaksjoner'!$B$8:$B$1006))</f>
        <v>0</v>
      </c>
      <c r="C1975" s="72">
        <f>INDEX('5. Registrere Transaksjoner'!$R$8:$R$1006,MATCH('Underlag HB'!A1975,'5. Registrere Transaksjoner'!$B$8:$B$1006))</f>
        <v>0</v>
      </c>
      <c r="D1975" s="307">
        <f>INDEX('5. Registrere Transaksjoner'!$D$8:$D$1006,MATCH('Underlag HB'!A1975,'5. Registrere Transaksjoner'!$B$8:$B$1006))</f>
        <v>0</v>
      </c>
      <c r="E1975" s="72" t="str">
        <f>IFERROR(INDEX(Kontoplan!$E$6:$E$1048576,MATCH(B1975,Kontoplan!$D$6:$D$125,0)),"")</f>
        <v/>
      </c>
      <c r="F1975" s="308">
        <f>INDEX('5. Registrere Transaksjoner'!$E$8:$E$1006,MATCH('Underlag HB'!A1975,'5. Registrere Transaksjoner'!$B$8:$B$1006,0))</f>
        <v>0</v>
      </c>
      <c r="G1975" s="72">
        <f>INDEX('5. Registrere Transaksjoner'!$F$8:$F$1006,MATCH('Underlag HB'!A1975,'5. Registrere Transaksjoner'!$B$8:$B$1006,0))</f>
        <v>0</v>
      </c>
      <c r="H1975" s="309" t="str">
        <f t="shared" si="30"/>
        <v/>
      </c>
      <c r="I1975" s="310">
        <f>INDEX('5. Registrere Transaksjoner'!$H$8:$H$1006,MATCH('Underlag HB'!A1975,'5. Registrere Transaksjoner'!$B$8:$B$1006,0))</f>
        <v>0</v>
      </c>
      <c r="J1975" s="72"/>
      <c r="K1975" s="72"/>
    </row>
    <row r="1976" spans="1:11" x14ac:dyDescent="0.25">
      <c r="A1976" s="116">
        <f>'5. Registrere Transaksjoner'!B983</f>
        <v>976</v>
      </c>
      <c r="B1976" s="72">
        <f>INDEX('5. Registrere Transaksjoner'!$K$8:$K$1006,MATCH('Underlag HB'!A1976,'5. Registrere Transaksjoner'!$B$8:$B$1006))</f>
        <v>0</v>
      </c>
      <c r="C1976" s="72">
        <f>INDEX('5. Registrere Transaksjoner'!$R$8:$R$1006,MATCH('Underlag HB'!A1976,'5. Registrere Transaksjoner'!$B$8:$B$1006))</f>
        <v>0</v>
      </c>
      <c r="D1976" s="307">
        <f>INDEX('5. Registrere Transaksjoner'!$D$8:$D$1006,MATCH('Underlag HB'!A1976,'5. Registrere Transaksjoner'!$B$8:$B$1006))</f>
        <v>0</v>
      </c>
      <c r="E1976" s="72" t="str">
        <f>IFERROR(INDEX(Kontoplan!$E$6:$E$1048576,MATCH(B1976,Kontoplan!$D$6:$D$125,0)),"")</f>
        <v/>
      </c>
      <c r="F1976" s="308">
        <f>INDEX('5. Registrere Transaksjoner'!$E$8:$E$1006,MATCH('Underlag HB'!A1976,'5. Registrere Transaksjoner'!$B$8:$B$1006,0))</f>
        <v>0</v>
      </c>
      <c r="G1976" s="72">
        <f>INDEX('5. Registrere Transaksjoner'!$F$8:$F$1006,MATCH('Underlag HB'!A1976,'5. Registrere Transaksjoner'!$B$8:$B$1006,0))</f>
        <v>0</v>
      </c>
      <c r="H1976" s="309" t="str">
        <f t="shared" si="30"/>
        <v/>
      </c>
      <c r="I1976" s="310">
        <f>INDEX('5. Registrere Transaksjoner'!$H$8:$H$1006,MATCH('Underlag HB'!A1976,'5. Registrere Transaksjoner'!$B$8:$B$1006,0))</f>
        <v>0</v>
      </c>
      <c r="J1976" s="72"/>
      <c r="K1976" s="72"/>
    </row>
    <row r="1977" spans="1:11" x14ac:dyDescent="0.25">
      <c r="A1977" s="116">
        <f>'5. Registrere Transaksjoner'!B984</f>
        <v>977</v>
      </c>
      <c r="B1977" s="72">
        <f>INDEX('5. Registrere Transaksjoner'!$K$8:$K$1006,MATCH('Underlag HB'!A1977,'5. Registrere Transaksjoner'!$B$8:$B$1006))</f>
        <v>0</v>
      </c>
      <c r="C1977" s="72">
        <f>INDEX('5. Registrere Transaksjoner'!$R$8:$R$1006,MATCH('Underlag HB'!A1977,'5. Registrere Transaksjoner'!$B$8:$B$1006))</f>
        <v>0</v>
      </c>
      <c r="D1977" s="307">
        <f>INDEX('5. Registrere Transaksjoner'!$D$8:$D$1006,MATCH('Underlag HB'!A1977,'5. Registrere Transaksjoner'!$B$8:$B$1006))</f>
        <v>0</v>
      </c>
      <c r="E1977" s="72" t="str">
        <f>IFERROR(INDEX(Kontoplan!$E$6:$E$1048576,MATCH(B1977,Kontoplan!$D$6:$D$125,0)),"")</f>
        <v/>
      </c>
      <c r="F1977" s="308">
        <f>INDEX('5. Registrere Transaksjoner'!$E$8:$E$1006,MATCH('Underlag HB'!A1977,'5. Registrere Transaksjoner'!$B$8:$B$1006,0))</f>
        <v>0</v>
      </c>
      <c r="G1977" s="72">
        <f>INDEX('5. Registrere Transaksjoner'!$F$8:$F$1006,MATCH('Underlag HB'!A1977,'5. Registrere Transaksjoner'!$B$8:$B$1006,0))</f>
        <v>0</v>
      </c>
      <c r="H1977" s="309" t="str">
        <f t="shared" si="30"/>
        <v/>
      </c>
      <c r="I1977" s="310">
        <f>INDEX('5. Registrere Transaksjoner'!$H$8:$H$1006,MATCH('Underlag HB'!A1977,'5. Registrere Transaksjoner'!$B$8:$B$1006,0))</f>
        <v>0</v>
      </c>
      <c r="J1977" s="72"/>
      <c r="K1977" s="72"/>
    </row>
    <row r="1978" spans="1:11" x14ac:dyDescent="0.25">
      <c r="A1978" s="116">
        <f>'5. Registrere Transaksjoner'!B985</f>
        <v>978</v>
      </c>
      <c r="B1978" s="72">
        <f>INDEX('5. Registrere Transaksjoner'!$K$8:$K$1006,MATCH('Underlag HB'!A1978,'5. Registrere Transaksjoner'!$B$8:$B$1006))</f>
        <v>0</v>
      </c>
      <c r="C1978" s="72">
        <f>INDEX('5. Registrere Transaksjoner'!$R$8:$R$1006,MATCH('Underlag HB'!A1978,'5. Registrere Transaksjoner'!$B$8:$B$1006))</f>
        <v>0</v>
      </c>
      <c r="D1978" s="307">
        <f>INDEX('5. Registrere Transaksjoner'!$D$8:$D$1006,MATCH('Underlag HB'!A1978,'5. Registrere Transaksjoner'!$B$8:$B$1006))</f>
        <v>0</v>
      </c>
      <c r="E1978" s="72" t="str">
        <f>IFERROR(INDEX(Kontoplan!$E$6:$E$1048576,MATCH(B1978,Kontoplan!$D$6:$D$125,0)),"")</f>
        <v/>
      </c>
      <c r="F1978" s="308">
        <f>INDEX('5. Registrere Transaksjoner'!$E$8:$E$1006,MATCH('Underlag HB'!A1978,'5. Registrere Transaksjoner'!$B$8:$B$1006,0))</f>
        <v>0</v>
      </c>
      <c r="G1978" s="72">
        <f>INDEX('5. Registrere Transaksjoner'!$F$8:$F$1006,MATCH('Underlag HB'!A1978,'5. Registrere Transaksjoner'!$B$8:$B$1006,0))</f>
        <v>0</v>
      </c>
      <c r="H1978" s="309" t="str">
        <f t="shared" si="30"/>
        <v/>
      </c>
      <c r="I1978" s="310">
        <f>INDEX('5. Registrere Transaksjoner'!$H$8:$H$1006,MATCH('Underlag HB'!A1978,'5. Registrere Transaksjoner'!$B$8:$B$1006,0))</f>
        <v>0</v>
      </c>
      <c r="J1978" s="72"/>
      <c r="K1978" s="72"/>
    </row>
    <row r="1979" spans="1:11" x14ac:dyDescent="0.25">
      <c r="A1979" s="116">
        <f>'5. Registrere Transaksjoner'!B986</f>
        <v>979</v>
      </c>
      <c r="B1979" s="72">
        <f>INDEX('5. Registrere Transaksjoner'!$K$8:$K$1006,MATCH('Underlag HB'!A1979,'5. Registrere Transaksjoner'!$B$8:$B$1006))</f>
        <v>0</v>
      </c>
      <c r="C1979" s="72">
        <f>INDEX('5. Registrere Transaksjoner'!$R$8:$R$1006,MATCH('Underlag HB'!A1979,'5. Registrere Transaksjoner'!$B$8:$B$1006))</f>
        <v>0</v>
      </c>
      <c r="D1979" s="307">
        <f>INDEX('5. Registrere Transaksjoner'!$D$8:$D$1006,MATCH('Underlag HB'!A1979,'5. Registrere Transaksjoner'!$B$8:$B$1006))</f>
        <v>0</v>
      </c>
      <c r="E1979" s="72" t="str">
        <f>IFERROR(INDEX(Kontoplan!$E$6:$E$1048576,MATCH(B1979,Kontoplan!$D$6:$D$125,0)),"")</f>
        <v/>
      </c>
      <c r="F1979" s="308">
        <f>INDEX('5. Registrere Transaksjoner'!$E$8:$E$1006,MATCH('Underlag HB'!A1979,'5. Registrere Transaksjoner'!$B$8:$B$1006,0))</f>
        <v>0</v>
      </c>
      <c r="G1979" s="72">
        <f>INDEX('5. Registrere Transaksjoner'!$F$8:$F$1006,MATCH('Underlag HB'!A1979,'5. Registrere Transaksjoner'!$B$8:$B$1006,0))</f>
        <v>0</v>
      </c>
      <c r="H1979" s="309" t="str">
        <f t="shared" si="30"/>
        <v/>
      </c>
      <c r="I1979" s="310">
        <f>INDEX('5. Registrere Transaksjoner'!$H$8:$H$1006,MATCH('Underlag HB'!A1979,'5. Registrere Transaksjoner'!$B$8:$B$1006,0))</f>
        <v>0</v>
      </c>
      <c r="J1979" s="72"/>
      <c r="K1979" s="72"/>
    </row>
    <row r="1980" spans="1:11" x14ac:dyDescent="0.25">
      <c r="A1980" s="116">
        <f>'5. Registrere Transaksjoner'!B987</f>
        <v>980</v>
      </c>
      <c r="B1980" s="72">
        <f>INDEX('5. Registrere Transaksjoner'!$K$8:$K$1006,MATCH('Underlag HB'!A1980,'5. Registrere Transaksjoner'!$B$8:$B$1006))</f>
        <v>0</v>
      </c>
      <c r="C1980" s="72">
        <f>INDEX('5. Registrere Transaksjoner'!$R$8:$R$1006,MATCH('Underlag HB'!A1980,'5. Registrere Transaksjoner'!$B$8:$B$1006))</f>
        <v>0</v>
      </c>
      <c r="D1980" s="307">
        <f>INDEX('5. Registrere Transaksjoner'!$D$8:$D$1006,MATCH('Underlag HB'!A1980,'5. Registrere Transaksjoner'!$B$8:$B$1006))</f>
        <v>0</v>
      </c>
      <c r="E1980" s="72" t="str">
        <f>IFERROR(INDEX(Kontoplan!$E$6:$E$1048576,MATCH(B1980,Kontoplan!$D$6:$D$125,0)),"")</f>
        <v/>
      </c>
      <c r="F1980" s="308">
        <f>INDEX('5. Registrere Transaksjoner'!$E$8:$E$1006,MATCH('Underlag HB'!A1980,'5. Registrere Transaksjoner'!$B$8:$B$1006,0))</f>
        <v>0</v>
      </c>
      <c r="G1980" s="72">
        <f>INDEX('5. Registrere Transaksjoner'!$F$8:$F$1006,MATCH('Underlag HB'!A1980,'5. Registrere Transaksjoner'!$B$8:$B$1006,0))</f>
        <v>0</v>
      </c>
      <c r="H1980" s="309" t="str">
        <f t="shared" si="30"/>
        <v/>
      </c>
      <c r="I1980" s="310">
        <f>INDEX('5. Registrere Transaksjoner'!$H$8:$H$1006,MATCH('Underlag HB'!A1980,'5. Registrere Transaksjoner'!$B$8:$B$1006,0))</f>
        <v>0</v>
      </c>
      <c r="J1980" s="72"/>
      <c r="K1980" s="72"/>
    </row>
    <row r="1981" spans="1:11" x14ac:dyDescent="0.25">
      <c r="A1981" s="116">
        <f>'5. Registrere Transaksjoner'!B988</f>
        <v>981</v>
      </c>
      <c r="B1981" s="72">
        <f>INDEX('5. Registrere Transaksjoner'!$K$8:$K$1006,MATCH('Underlag HB'!A1981,'5. Registrere Transaksjoner'!$B$8:$B$1006))</f>
        <v>0</v>
      </c>
      <c r="C1981" s="72">
        <f>INDEX('5. Registrere Transaksjoner'!$R$8:$R$1006,MATCH('Underlag HB'!A1981,'5. Registrere Transaksjoner'!$B$8:$B$1006))</f>
        <v>0</v>
      </c>
      <c r="D1981" s="307">
        <f>INDEX('5. Registrere Transaksjoner'!$D$8:$D$1006,MATCH('Underlag HB'!A1981,'5. Registrere Transaksjoner'!$B$8:$B$1006))</f>
        <v>0</v>
      </c>
      <c r="E1981" s="72" t="str">
        <f>IFERROR(INDEX(Kontoplan!$E$6:$E$1048576,MATCH(B1981,Kontoplan!$D$6:$D$125,0)),"")</f>
        <v/>
      </c>
      <c r="F1981" s="308">
        <f>INDEX('5. Registrere Transaksjoner'!$E$8:$E$1006,MATCH('Underlag HB'!A1981,'5. Registrere Transaksjoner'!$B$8:$B$1006,0))</f>
        <v>0</v>
      </c>
      <c r="G1981" s="72">
        <f>INDEX('5. Registrere Transaksjoner'!$F$8:$F$1006,MATCH('Underlag HB'!A1981,'5. Registrere Transaksjoner'!$B$8:$B$1006,0))</f>
        <v>0</v>
      </c>
      <c r="H1981" s="309" t="str">
        <f t="shared" si="30"/>
        <v/>
      </c>
      <c r="I1981" s="310">
        <f>INDEX('5. Registrere Transaksjoner'!$H$8:$H$1006,MATCH('Underlag HB'!A1981,'5. Registrere Transaksjoner'!$B$8:$B$1006,0))</f>
        <v>0</v>
      </c>
      <c r="J1981" s="72"/>
      <c r="K1981" s="72"/>
    </row>
    <row r="1982" spans="1:11" x14ac:dyDescent="0.25">
      <c r="A1982" s="116">
        <f>'5. Registrere Transaksjoner'!B989</f>
        <v>982</v>
      </c>
      <c r="B1982" s="72">
        <f>INDEX('5. Registrere Transaksjoner'!$K$8:$K$1006,MATCH('Underlag HB'!A1982,'5. Registrere Transaksjoner'!$B$8:$B$1006))</f>
        <v>0</v>
      </c>
      <c r="C1982" s="72">
        <f>INDEX('5. Registrere Transaksjoner'!$R$8:$R$1006,MATCH('Underlag HB'!A1982,'5. Registrere Transaksjoner'!$B$8:$B$1006))</f>
        <v>0</v>
      </c>
      <c r="D1982" s="307">
        <f>INDEX('5. Registrere Transaksjoner'!$D$8:$D$1006,MATCH('Underlag HB'!A1982,'5. Registrere Transaksjoner'!$B$8:$B$1006))</f>
        <v>0</v>
      </c>
      <c r="E1982" s="72" t="str">
        <f>IFERROR(INDEX(Kontoplan!$E$6:$E$1048576,MATCH(B1982,Kontoplan!$D$6:$D$125,0)),"")</f>
        <v/>
      </c>
      <c r="F1982" s="308">
        <f>INDEX('5. Registrere Transaksjoner'!$E$8:$E$1006,MATCH('Underlag HB'!A1982,'5. Registrere Transaksjoner'!$B$8:$B$1006,0))</f>
        <v>0</v>
      </c>
      <c r="G1982" s="72">
        <f>INDEX('5. Registrere Transaksjoner'!$F$8:$F$1006,MATCH('Underlag HB'!A1982,'5. Registrere Transaksjoner'!$B$8:$B$1006,0))</f>
        <v>0</v>
      </c>
      <c r="H1982" s="309" t="str">
        <f t="shared" si="30"/>
        <v/>
      </c>
      <c r="I1982" s="310">
        <f>INDEX('5. Registrere Transaksjoner'!$H$8:$H$1006,MATCH('Underlag HB'!A1982,'5. Registrere Transaksjoner'!$B$8:$B$1006,0))</f>
        <v>0</v>
      </c>
      <c r="J1982" s="72"/>
      <c r="K1982" s="72"/>
    </row>
    <row r="1983" spans="1:11" x14ac:dyDescent="0.25">
      <c r="A1983" s="116">
        <f>'5. Registrere Transaksjoner'!B990</f>
        <v>983</v>
      </c>
      <c r="B1983" s="72">
        <f>INDEX('5. Registrere Transaksjoner'!$K$8:$K$1006,MATCH('Underlag HB'!A1983,'5. Registrere Transaksjoner'!$B$8:$B$1006))</f>
        <v>0</v>
      </c>
      <c r="C1983" s="72">
        <f>INDEX('5. Registrere Transaksjoner'!$R$8:$R$1006,MATCH('Underlag HB'!A1983,'5. Registrere Transaksjoner'!$B$8:$B$1006))</f>
        <v>0</v>
      </c>
      <c r="D1983" s="307">
        <f>INDEX('5. Registrere Transaksjoner'!$D$8:$D$1006,MATCH('Underlag HB'!A1983,'5. Registrere Transaksjoner'!$B$8:$B$1006))</f>
        <v>0</v>
      </c>
      <c r="E1983" s="72" t="str">
        <f>IFERROR(INDEX(Kontoplan!$E$6:$E$1048576,MATCH(B1983,Kontoplan!$D$6:$D$125,0)),"")</f>
        <v/>
      </c>
      <c r="F1983" s="308">
        <f>INDEX('5. Registrere Transaksjoner'!$E$8:$E$1006,MATCH('Underlag HB'!A1983,'5. Registrere Transaksjoner'!$B$8:$B$1006,0))</f>
        <v>0</v>
      </c>
      <c r="G1983" s="72">
        <f>INDEX('5. Registrere Transaksjoner'!$F$8:$F$1006,MATCH('Underlag HB'!A1983,'5. Registrere Transaksjoner'!$B$8:$B$1006,0))</f>
        <v>0</v>
      </c>
      <c r="H1983" s="309" t="str">
        <f t="shared" si="30"/>
        <v/>
      </c>
      <c r="I1983" s="310">
        <f>INDEX('5. Registrere Transaksjoner'!$H$8:$H$1006,MATCH('Underlag HB'!A1983,'5. Registrere Transaksjoner'!$B$8:$B$1006,0))</f>
        <v>0</v>
      </c>
      <c r="J1983" s="72"/>
      <c r="K1983" s="72"/>
    </row>
    <row r="1984" spans="1:11" x14ac:dyDescent="0.25">
      <c r="A1984" s="116">
        <f>'5. Registrere Transaksjoner'!B991</f>
        <v>984</v>
      </c>
      <c r="B1984" s="72">
        <f>INDEX('5. Registrere Transaksjoner'!$K$8:$K$1006,MATCH('Underlag HB'!A1984,'5. Registrere Transaksjoner'!$B$8:$B$1006))</f>
        <v>0</v>
      </c>
      <c r="C1984" s="72">
        <f>INDEX('5. Registrere Transaksjoner'!$R$8:$R$1006,MATCH('Underlag HB'!A1984,'5. Registrere Transaksjoner'!$B$8:$B$1006))</f>
        <v>0</v>
      </c>
      <c r="D1984" s="307">
        <f>INDEX('5. Registrere Transaksjoner'!$D$8:$D$1006,MATCH('Underlag HB'!A1984,'5. Registrere Transaksjoner'!$B$8:$B$1006))</f>
        <v>0</v>
      </c>
      <c r="E1984" s="72" t="str">
        <f>IFERROR(INDEX(Kontoplan!$E$6:$E$1048576,MATCH(B1984,Kontoplan!$D$6:$D$125,0)),"")</f>
        <v/>
      </c>
      <c r="F1984" s="308">
        <f>INDEX('5. Registrere Transaksjoner'!$E$8:$E$1006,MATCH('Underlag HB'!A1984,'5. Registrere Transaksjoner'!$B$8:$B$1006,0))</f>
        <v>0</v>
      </c>
      <c r="G1984" s="72">
        <f>INDEX('5. Registrere Transaksjoner'!$F$8:$F$1006,MATCH('Underlag HB'!A1984,'5. Registrere Transaksjoner'!$B$8:$B$1006,0))</f>
        <v>0</v>
      </c>
      <c r="H1984" s="309" t="str">
        <f t="shared" si="30"/>
        <v/>
      </c>
      <c r="I1984" s="310">
        <f>INDEX('5. Registrere Transaksjoner'!$H$8:$H$1006,MATCH('Underlag HB'!A1984,'5. Registrere Transaksjoner'!$B$8:$B$1006,0))</f>
        <v>0</v>
      </c>
      <c r="J1984" s="72"/>
      <c r="K1984" s="72"/>
    </row>
    <row r="1985" spans="1:11" x14ac:dyDescent="0.25">
      <c r="A1985" s="116">
        <f>'5. Registrere Transaksjoner'!B992</f>
        <v>985</v>
      </c>
      <c r="B1985" s="72">
        <f>INDEX('5. Registrere Transaksjoner'!$K$8:$K$1006,MATCH('Underlag HB'!A1985,'5. Registrere Transaksjoner'!$B$8:$B$1006))</f>
        <v>0</v>
      </c>
      <c r="C1985" s="72">
        <f>INDEX('5. Registrere Transaksjoner'!$R$8:$R$1006,MATCH('Underlag HB'!A1985,'5. Registrere Transaksjoner'!$B$8:$B$1006))</f>
        <v>0</v>
      </c>
      <c r="D1985" s="307">
        <f>INDEX('5. Registrere Transaksjoner'!$D$8:$D$1006,MATCH('Underlag HB'!A1985,'5. Registrere Transaksjoner'!$B$8:$B$1006))</f>
        <v>0</v>
      </c>
      <c r="E1985" s="72" t="str">
        <f>IFERROR(INDEX(Kontoplan!$E$6:$E$1048576,MATCH(B1985,Kontoplan!$D$6:$D$125,0)),"")</f>
        <v/>
      </c>
      <c r="F1985" s="308">
        <f>INDEX('5. Registrere Transaksjoner'!$E$8:$E$1006,MATCH('Underlag HB'!A1985,'5. Registrere Transaksjoner'!$B$8:$B$1006,0))</f>
        <v>0</v>
      </c>
      <c r="G1985" s="72">
        <f>INDEX('5. Registrere Transaksjoner'!$F$8:$F$1006,MATCH('Underlag HB'!A1985,'5. Registrere Transaksjoner'!$B$8:$B$1006,0))</f>
        <v>0</v>
      </c>
      <c r="H1985" s="309" t="str">
        <f t="shared" si="30"/>
        <v/>
      </c>
      <c r="I1985" s="310">
        <f>INDEX('5. Registrere Transaksjoner'!$H$8:$H$1006,MATCH('Underlag HB'!A1985,'5. Registrere Transaksjoner'!$B$8:$B$1006,0))</f>
        <v>0</v>
      </c>
      <c r="J1985" s="72"/>
      <c r="K1985" s="72"/>
    </row>
    <row r="1986" spans="1:11" x14ac:dyDescent="0.25">
      <c r="A1986" s="116">
        <f>'5. Registrere Transaksjoner'!B993</f>
        <v>986</v>
      </c>
      <c r="B1986" s="72">
        <f>INDEX('5. Registrere Transaksjoner'!$K$8:$K$1006,MATCH('Underlag HB'!A1986,'5. Registrere Transaksjoner'!$B$8:$B$1006))</f>
        <v>0</v>
      </c>
      <c r="C1986" s="72">
        <f>INDEX('5. Registrere Transaksjoner'!$R$8:$R$1006,MATCH('Underlag HB'!A1986,'5. Registrere Transaksjoner'!$B$8:$B$1006))</f>
        <v>0</v>
      </c>
      <c r="D1986" s="307">
        <f>INDEX('5. Registrere Transaksjoner'!$D$8:$D$1006,MATCH('Underlag HB'!A1986,'5. Registrere Transaksjoner'!$B$8:$B$1006))</f>
        <v>0</v>
      </c>
      <c r="E1986" s="72" t="str">
        <f>IFERROR(INDEX(Kontoplan!$E$6:$E$1048576,MATCH(B1986,Kontoplan!$D$6:$D$125,0)),"")</f>
        <v/>
      </c>
      <c r="F1986" s="308">
        <f>INDEX('5. Registrere Transaksjoner'!$E$8:$E$1006,MATCH('Underlag HB'!A1986,'5. Registrere Transaksjoner'!$B$8:$B$1006,0))</f>
        <v>0</v>
      </c>
      <c r="G1986" s="72">
        <f>INDEX('5. Registrere Transaksjoner'!$F$8:$F$1006,MATCH('Underlag HB'!A1986,'5. Registrere Transaksjoner'!$B$8:$B$1006,0))</f>
        <v>0</v>
      </c>
      <c r="H1986" s="309" t="str">
        <f t="shared" si="30"/>
        <v/>
      </c>
      <c r="I1986" s="310">
        <f>INDEX('5. Registrere Transaksjoner'!$H$8:$H$1006,MATCH('Underlag HB'!A1986,'5. Registrere Transaksjoner'!$B$8:$B$1006,0))</f>
        <v>0</v>
      </c>
      <c r="J1986" s="72"/>
      <c r="K1986" s="72"/>
    </row>
    <row r="1987" spans="1:11" x14ac:dyDescent="0.25">
      <c r="A1987" s="116">
        <f>'5. Registrere Transaksjoner'!B994</f>
        <v>987</v>
      </c>
      <c r="B1987" s="72">
        <f>INDEX('5. Registrere Transaksjoner'!$K$8:$K$1006,MATCH('Underlag HB'!A1987,'5. Registrere Transaksjoner'!$B$8:$B$1006))</f>
        <v>0</v>
      </c>
      <c r="C1987" s="72">
        <f>INDEX('5. Registrere Transaksjoner'!$R$8:$R$1006,MATCH('Underlag HB'!A1987,'5. Registrere Transaksjoner'!$B$8:$B$1006))</f>
        <v>0</v>
      </c>
      <c r="D1987" s="307">
        <f>INDEX('5. Registrere Transaksjoner'!$D$8:$D$1006,MATCH('Underlag HB'!A1987,'5. Registrere Transaksjoner'!$B$8:$B$1006))</f>
        <v>0</v>
      </c>
      <c r="E1987" s="72" t="str">
        <f>IFERROR(INDEX(Kontoplan!$E$6:$E$1048576,MATCH(B1987,Kontoplan!$D$6:$D$125,0)),"")</f>
        <v/>
      </c>
      <c r="F1987" s="308">
        <f>INDEX('5. Registrere Transaksjoner'!$E$8:$E$1006,MATCH('Underlag HB'!A1987,'5. Registrere Transaksjoner'!$B$8:$B$1006,0))</f>
        <v>0</v>
      </c>
      <c r="G1987" s="72">
        <f>INDEX('5. Registrere Transaksjoner'!$F$8:$F$1006,MATCH('Underlag HB'!A1987,'5. Registrere Transaksjoner'!$B$8:$B$1006,0))</f>
        <v>0</v>
      </c>
      <c r="H1987" s="309" t="str">
        <f t="shared" ref="H1987:H1999" si="31">IF(I1987=0,"",I1987)</f>
        <v/>
      </c>
      <c r="I1987" s="310">
        <f>INDEX('5. Registrere Transaksjoner'!$H$8:$H$1006,MATCH('Underlag HB'!A1987,'5. Registrere Transaksjoner'!$B$8:$B$1006,0))</f>
        <v>0</v>
      </c>
      <c r="J1987" s="72"/>
      <c r="K1987" s="72"/>
    </row>
    <row r="1988" spans="1:11" x14ac:dyDescent="0.25">
      <c r="A1988" s="116">
        <f>'5. Registrere Transaksjoner'!B995</f>
        <v>988</v>
      </c>
      <c r="B1988" s="72">
        <f>INDEX('5. Registrere Transaksjoner'!$K$8:$K$1006,MATCH('Underlag HB'!A1988,'5. Registrere Transaksjoner'!$B$8:$B$1006))</f>
        <v>0</v>
      </c>
      <c r="C1988" s="72">
        <f>INDEX('5. Registrere Transaksjoner'!$R$8:$R$1006,MATCH('Underlag HB'!A1988,'5. Registrere Transaksjoner'!$B$8:$B$1006))</f>
        <v>0</v>
      </c>
      <c r="D1988" s="307">
        <f>INDEX('5. Registrere Transaksjoner'!$D$8:$D$1006,MATCH('Underlag HB'!A1988,'5. Registrere Transaksjoner'!$B$8:$B$1006))</f>
        <v>0</v>
      </c>
      <c r="E1988" s="72" t="str">
        <f>IFERROR(INDEX(Kontoplan!$E$6:$E$1048576,MATCH(B1988,Kontoplan!$D$6:$D$125,0)),"")</f>
        <v/>
      </c>
      <c r="F1988" s="308">
        <f>INDEX('5. Registrere Transaksjoner'!$E$8:$E$1006,MATCH('Underlag HB'!A1988,'5. Registrere Transaksjoner'!$B$8:$B$1006,0))</f>
        <v>0</v>
      </c>
      <c r="G1988" s="72">
        <f>INDEX('5. Registrere Transaksjoner'!$F$8:$F$1006,MATCH('Underlag HB'!A1988,'5. Registrere Transaksjoner'!$B$8:$B$1006,0))</f>
        <v>0</v>
      </c>
      <c r="H1988" s="309" t="str">
        <f t="shared" si="31"/>
        <v/>
      </c>
      <c r="I1988" s="310">
        <f>INDEX('5. Registrere Transaksjoner'!$H$8:$H$1006,MATCH('Underlag HB'!A1988,'5. Registrere Transaksjoner'!$B$8:$B$1006,0))</f>
        <v>0</v>
      </c>
      <c r="J1988" s="72"/>
      <c r="K1988" s="72"/>
    </row>
    <row r="1989" spans="1:11" x14ac:dyDescent="0.25">
      <c r="A1989" s="116">
        <f>'5. Registrere Transaksjoner'!B996</f>
        <v>989</v>
      </c>
      <c r="B1989" s="72">
        <f>INDEX('5. Registrere Transaksjoner'!$K$8:$K$1006,MATCH('Underlag HB'!A1989,'5. Registrere Transaksjoner'!$B$8:$B$1006))</f>
        <v>0</v>
      </c>
      <c r="C1989" s="72">
        <f>INDEX('5. Registrere Transaksjoner'!$R$8:$R$1006,MATCH('Underlag HB'!A1989,'5. Registrere Transaksjoner'!$B$8:$B$1006))</f>
        <v>0</v>
      </c>
      <c r="D1989" s="307">
        <f>INDEX('5. Registrere Transaksjoner'!$D$8:$D$1006,MATCH('Underlag HB'!A1989,'5. Registrere Transaksjoner'!$B$8:$B$1006))</f>
        <v>0</v>
      </c>
      <c r="E1989" s="72" t="str">
        <f>IFERROR(INDEX(Kontoplan!$E$6:$E$1048576,MATCH(B1989,Kontoplan!$D$6:$D$125,0)),"")</f>
        <v/>
      </c>
      <c r="F1989" s="308">
        <f>INDEX('5. Registrere Transaksjoner'!$E$8:$E$1006,MATCH('Underlag HB'!A1989,'5. Registrere Transaksjoner'!$B$8:$B$1006,0))</f>
        <v>0</v>
      </c>
      <c r="G1989" s="72">
        <f>INDEX('5. Registrere Transaksjoner'!$F$8:$F$1006,MATCH('Underlag HB'!A1989,'5. Registrere Transaksjoner'!$B$8:$B$1006,0))</f>
        <v>0</v>
      </c>
      <c r="H1989" s="309" t="str">
        <f t="shared" si="31"/>
        <v/>
      </c>
      <c r="I1989" s="310">
        <f>INDEX('5. Registrere Transaksjoner'!$H$8:$H$1006,MATCH('Underlag HB'!A1989,'5. Registrere Transaksjoner'!$B$8:$B$1006,0))</f>
        <v>0</v>
      </c>
      <c r="J1989" s="72"/>
      <c r="K1989" s="72"/>
    </row>
    <row r="1990" spans="1:11" x14ac:dyDescent="0.25">
      <c r="A1990" s="116">
        <f>'5. Registrere Transaksjoner'!B997</f>
        <v>990</v>
      </c>
      <c r="B1990" s="72">
        <f>INDEX('5. Registrere Transaksjoner'!$K$8:$K$1006,MATCH('Underlag HB'!A1990,'5. Registrere Transaksjoner'!$B$8:$B$1006))</f>
        <v>0</v>
      </c>
      <c r="C1990" s="72">
        <f>INDEX('5. Registrere Transaksjoner'!$R$8:$R$1006,MATCH('Underlag HB'!A1990,'5. Registrere Transaksjoner'!$B$8:$B$1006))</f>
        <v>0</v>
      </c>
      <c r="D1990" s="307">
        <f>INDEX('5. Registrere Transaksjoner'!$D$8:$D$1006,MATCH('Underlag HB'!A1990,'5. Registrere Transaksjoner'!$B$8:$B$1006))</f>
        <v>0</v>
      </c>
      <c r="E1990" s="72" t="str">
        <f>IFERROR(INDEX(Kontoplan!$E$6:$E$1048576,MATCH(B1990,Kontoplan!$D$6:$D$125,0)),"")</f>
        <v/>
      </c>
      <c r="F1990" s="308">
        <f>INDEX('5. Registrere Transaksjoner'!$E$8:$E$1006,MATCH('Underlag HB'!A1990,'5. Registrere Transaksjoner'!$B$8:$B$1006,0))</f>
        <v>0</v>
      </c>
      <c r="G1990" s="72">
        <f>INDEX('5. Registrere Transaksjoner'!$F$8:$F$1006,MATCH('Underlag HB'!A1990,'5. Registrere Transaksjoner'!$B$8:$B$1006,0))</f>
        <v>0</v>
      </c>
      <c r="H1990" s="309" t="str">
        <f t="shared" si="31"/>
        <v/>
      </c>
      <c r="I1990" s="310">
        <f>INDEX('5. Registrere Transaksjoner'!$H$8:$H$1006,MATCH('Underlag HB'!A1990,'5. Registrere Transaksjoner'!$B$8:$B$1006,0))</f>
        <v>0</v>
      </c>
      <c r="J1990" s="72"/>
      <c r="K1990" s="72"/>
    </row>
    <row r="1991" spans="1:11" x14ac:dyDescent="0.25">
      <c r="A1991" s="116">
        <f>'5. Registrere Transaksjoner'!B998</f>
        <v>991</v>
      </c>
      <c r="B1991" s="72">
        <f>INDEX('5. Registrere Transaksjoner'!$K$8:$K$1006,MATCH('Underlag HB'!A1991,'5. Registrere Transaksjoner'!$B$8:$B$1006))</f>
        <v>0</v>
      </c>
      <c r="C1991" s="72">
        <f>INDEX('5. Registrere Transaksjoner'!$R$8:$R$1006,MATCH('Underlag HB'!A1991,'5. Registrere Transaksjoner'!$B$8:$B$1006))</f>
        <v>0</v>
      </c>
      <c r="D1991" s="307">
        <f>INDEX('5. Registrere Transaksjoner'!$D$8:$D$1006,MATCH('Underlag HB'!A1991,'5. Registrere Transaksjoner'!$B$8:$B$1006))</f>
        <v>0</v>
      </c>
      <c r="E1991" s="72" t="str">
        <f>IFERROR(INDEX(Kontoplan!$E$6:$E$1048576,MATCH(B1991,Kontoplan!$D$6:$D$125,0)),"")</f>
        <v/>
      </c>
      <c r="F1991" s="308">
        <f>INDEX('5. Registrere Transaksjoner'!$E$8:$E$1006,MATCH('Underlag HB'!A1991,'5. Registrere Transaksjoner'!$B$8:$B$1006,0))</f>
        <v>0</v>
      </c>
      <c r="G1991" s="72">
        <f>INDEX('5. Registrere Transaksjoner'!$F$8:$F$1006,MATCH('Underlag HB'!A1991,'5. Registrere Transaksjoner'!$B$8:$B$1006,0))</f>
        <v>0</v>
      </c>
      <c r="H1991" s="309" t="str">
        <f t="shared" si="31"/>
        <v/>
      </c>
      <c r="I1991" s="310">
        <f>INDEX('5. Registrere Transaksjoner'!$H$8:$H$1006,MATCH('Underlag HB'!A1991,'5. Registrere Transaksjoner'!$B$8:$B$1006,0))</f>
        <v>0</v>
      </c>
      <c r="J1991" s="72"/>
      <c r="K1991" s="72"/>
    </row>
    <row r="1992" spans="1:11" x14ac:dyDescent="0.25">
      <c r="A1992" s="116">
        <f>'5. Registrere Transaksjoner'!B999</f>
        <v>992</v>
      </c>
      <c r="B1992" s="72">
        <f>INDEX('5. Registrere Transaksjoner'!$K$8:$K$1006,MATCH('Underlag HB'!A1992,'5. Registrere Transaksjoner'!$B$8:$B$1006))</f>
        <v>0</v>
      </c>
      <c r="C1992" s="72">
        <f>INDEX('5. Registrere Transaksjoner'!$R$8:$R$1006,MATCH('Underlag HB'!A1992,'5. Registrere Transaksjoner'!$B$8:$B$1006))</f>
        <v>0</v>
      </c>
      <c r="D1992" s="307">
        <f>INDEX('5. Registrere Transaksjoner'!$D$8:$D$1006,MATCH('Underlag HB'!A1992,'5. Registrere Transaksjoner'!$B$8:$B$1006))</f>
        <v>0</v>
      </c>
      <c r="E1992" s="72" t="str">
        <f>IFERROR(INDEX(Kontoplan!$E$6:$E$1048576,MATCH(B1992,Kontoplan!$D$6:$D$125,0)),"")</f>
        <v/>
      </c>
      <c r="F1992" s="308">
        <f>INDEX('5. Registrere Transaksjoner'!$E$8:$E$1006,MATCH('Underlag HB'!A1992,'5. Registrere Transaksjoner'!$B$8:$B$1006,0))</f>
        <v>0</v>
      </c>
      <c r="G1992" s="72">
        <f>INDEX('5. Registrere Transaksjoner'!$F$8:$F$1006,MATCH('Underlag HB'!A1992,'5. Registrere Transaksjoner'!$B$8:$B$1006,0))</f>
        <v>0</v>
      </c>
      <c r="H1992" s="309" t="str">
        <f t="shared" si="31"/>
        <v/>
      </c>
      <c r="I1992" s="310">
        <f>INDEX('5. Registrere Transaksjoner'!$H$8:$H$1006,MATCH('Underlag HB'!A1992,'5. Registrere Transaksjoner'!$B$8:$B$1006,0))</f>
        <v>0</v>
      </c>
      <c r="J1992" s="72"/>
      <c r="K1992" s="72"/>
    </row>
    <row r="1993" spans="1:11" x14ac:dyDescent="0.25">
      <c r="A1993" s="116">
        <f>'5. Registrere Transaksjoner'!B1000</f>
        <v>993</v>
      </c>
      <c r="B1993" s="72">
        <f>INDEX('5. Registrere Transaksjoner'!$K$8:$K$1006,MATCH('Underlag HB'!A1993,'5. Registrere Transaksjoner'!$B$8:$B$1006))</f>
        <v>0</v>
      </c>
      <c r="C1993" s="72">
        <f>INDEX('5. Registrere Transaksjoner'!$R$8:$R$1006,MATCH('Underlag HB'!A1993,'5. Registrere Transaksjoner'!$B$8:$B$1006))</f>
        <v>0</v>
      </c>
      <c r="D1993" s="307">
        <f>INDEX('5. Registrere Transaksjoner'!$D$8:$D$1006,MATCH('Underlag HB'!A1993,'5. Registrere Transaksjoner'!$B$8:$B$1006))</f>
        <v>0</v>
      </c>
      <c r="E1993" s="72" t="str">
        <f>IFERROR(INDEX(Kontoplan!$E$6:$E$1048576,MATCH(B1993,Kontoplan!$D$6:$D$125,0)),"")</f>
        <v/>
      </c>
      <c r="F1993" s="308">
        <f>INDEX('5. Registrere Transaksjoner'!$E$8:$E$1006,MATCH('Underlag HB'!A1993,'5. Registrere Transaksjoner'!$B$8:$B$1006,0))</f>
        <v>0</v>
      </c>
      <c r="G1993" s="72">
        <f>INDEX('5. Registrere Transaksjoner'!$F$8:$F$1006,MATCH('Underlag HB'!A1993,'5. Registrere Transaksjoner'!$B$8:$B$1006,0))</f>
        <v>0</v>
      </c>
      <c r="H1993" s="309" t="str">
        <f t="shared" si="31"/>
        <v/>
      </c>
      <c r="I1993" s="310">
        <f>INDEX('5. Registrere Transaksjoner'!$H$8:$H$1006,MATCH('Underlag HB'!A1993,'5. Registrere Transaksjoner'!$B$8:$B$1006,0))</f>
        <v>0</v>
      </c>
      <c r="J1993" s="72"/>
      <c r="K1993" s="72"/>
    </row>
    <row r="1994" spans="1:11" x14ac:dyDescent="0.25">
      <c r="A1994" s="116">
        <f>'5. Registrere Transaksjoner'!B1001</f>
        <v>994</v>
      </c>
      <c r="B1994" s="72">
        <f>INDEX('5. Registrere Transaksjoner'!$K$8:$K$1006,MATCH('Underlag HB'!A1994,'5. Registrere Transaksjoner'!$B$8:$B$1006))</f>
        <v>0</v>
      </c>
      <c r="C1994" s="72">
        <f>INDEX('5. Registrere Transaksjoner'!$R$8:$R$1006,MATCH('Underlag HB'!A1994,'5. Registrere Transaksjoner'!$B$8:$B$1006))</f>
        <v>0</v>
      </c>
      <c r="D1994" s="307">
        <f>INDEX('5. Registrere Transaksjoner'!$D$8:$D$1006,MATCH('Underlag HB'!A1994,'5. Registrere Transaksjoner'!$B$8:$B$1006))</f>
        <v>0</v>
      </c>
      <c r="E1994" s="72" t="str">
        <f>IFERROR(INDEX(Kontoplan!$E$6:$E$1048576,MATCH(B1994,Kontoplan!$D$6:$D$125,0)),"")</f>
        <v/>
      </c>
      <c r="F1994" s="308">
        <f>INDEX('5. Registrere Transaksjoner'!$E$8:$E$1006,MATCH('Underlag HB'!A1994,'5. Registrere Transaksjoner'!$B$8:$B$1006,0))</f>
        <v>0</v>
      </c>
      <c r="G1994" s="72">
        <f>INDEX('5. Registrere Transaksjoner'!$F$8:$F$1006,MATCH('Underlag HB'!A1994,'5. Registrere Transaksjoner'!$B$8:$B$1006,0))</f>
        <v>0</v>
      </c>
      <c r="H1994" s="309" t="str">
        <f t="shared" si="31"/>
        <v/>
      </c>
      <c r="I1994" s="310">
        <f>INDEX('5. Registrere Transaksjoner'!$H$8:$H$1006,MATCH('Underlag HB'!A1994,'5. Registrere Transaksjoner'!$B$8:$B$1006,0))</f>
        <v>0</v>
      </c>
      <c r="J1994" s="72"/>
      <c r="K1994" s="72"/>
    </row>
    <row r="1995" spans="1:11" x14ac:dyDescent="0.25">
      <c r="A1995" s="116">
        <f>'5. Registrere Transaksjoner'!B1002</f>
        <v>995</v>
      </c>
      <c r="B1995" s="72">
        <f>INDEX('5. Registrere Transaksjoner'!$K$8:$K$1006,MATCH('Underlag HB'!A1995,'5. Registrere Transaksjoner'!$B$8:$B$1006))</f>
        <v>0</v>
      </c>
      <c r="C1995" s="72">
        <f>INDEX('5. Registrere Transaksjoner'!$R$8:$R$1006,MATCH('Underlag HB'!A1995,'5. Registrere Transaksjoner'!$B$8:$B$1006))</f>
        <v>0</v>
      </c>
      <c r="D1995" s="307">
        <f>INDEX('5. Registrere Transaksjoner'!$D$8:$D$1006,MATCH('Underlag HB'!A1995,'5. Registrere Transaksjoner'!$B$8:$B$1006))</f>
        <v>0</v>
      </c>
      <c r="E1995" s="72" t="str">
        <f>IFERROR(INDEX(Kontoplan!$E$6:$E$1048576,MATCH(B1995,Kontoplan!$D$6:$D$125,0)),"")</f>
        <v/>
      </c>
      <c r="F1995" s="308">
        <f>INDEX('5. Registrere Transaksjoner'!$E$8:$E$1006,MATCH('Underlag HB'!A1995,'5. Registrere Transaksjoner'!$B$8:$B$1006,0))</f>
        <v>0</v>
      </c>
      <c r="G1995" s="72">
        <f>INDEX('5. Registrere Transaksjoner'!$F$8:$F$1006,MATCH('Underlag HB'!A1995,'5. Registrere Transaksjoner'!$B$8:$B$1006,0))</f>
        <v>0</v>
      </c>
      <c r="H1995" s="309" t="str">
        <f t="shared" si="31"/>
        <v/>
      </c>
      <c r="I1995" s="310">
        <f>INDEX('5. Registrere Transaksjoner'!$H$8:$H$1006,MATCH('Underlag HB'!A1995,'5. Registrere Transaksjoner'!$B$8:$B$1006,0))</f>
        <v>0</v>
      </c>
      <c r="J1995" s="72"/>
      <c r="K1995" s="72"/>
    </row>
    <row r="1996" spans="1:11" x14ac:dyDescent="0.25">
      <c r="A1996" s="116">
        <f>'5. Registrere Transaksjoner'!B1003</f>
        <v>996</v>
      </c>
      <c r="B1996" s="72">
        <f>INDEX('5. Registrere Transaksjoner'!$K$8:$K$1006,MATCH('Underlag HB'!A1996,'5. Registrere Transaksjoner'!$B$8:$B$1006))</f>
        <v>0</v>
      </c>
      <c r="C1996" s="72">
        <f>INDEX('5. Registrere Transaksjoner'!$R$8:$R$1006,MATCH('Underlag HB'!A1996,'5. Registrere Transaksjoner'!$B$8:$B$1006))</f>
        <v>0</v>
      </c>
      <c r="D1996" s="307">
        <f>INDEX('5. Registrere Transaksjoner'!$D$8:$D$1006,MATCH('Underlag HB'!A1996,'5. Registrere Transaksjoner'!$B$8:$B$1006))</f>
        <v>0</v>
      </c>
      <c r="E1996" s="72" t="str">
        <f>IFERROR(INDEX(Kontoplan!$E$6:$E$1048576,MATCH(B1996,Kontoplan!$D$6:$D$125,0)),"")</f>
        <v/>
      </c>
      <c r="F1996" s="308">
        <f>INDEX('5. Registrere Transaksjoner'!$E$8:$E$1006,MATCH('Underlag HB'!A1996,'5. Registrere Transaksjoner'!$B$8:$B$1006,0))</f>
        <v>0</v>
      </c>
      <c r="G1996" s="72">
        <f>INDEX('5. Registrere Transaksjoner'!$F$8:$F$1006,MATCH('Underlag HB'!A1996,'5. Registrere Transaksjoner'!$B$8:$B$1006,0))</f>
        <v>0</v>
      </c>
      <c r="H1996" s="309" t="str">
        <f t="shared" si="31"/>
        <v/>
      </c>
      <c r="I1996" s="310">
        <f>INDEX('5. Registrere Transaksjoner'!$H$8:$H$1006,MATCH('Underlag HB'!A1996,'5. Registrere Transaksjoner'!$B$8:$B$1006,0))</f>
        <v>0</v>
      </c>
      <c r="J1996" s="72"/>
      <c r="K1996" s="72"/>
    </row>
    <row r="1997" spans="1:11" x14ac:dyDescent="0.25">
      <c r="A1997" s="116">
        <f>'5. Registrere Transaksjoner'!B1004</f>
        <v>997</v>
      </c>
      <c r="B1997" s="72">
        <f>INDEX('5. Registrere Transaksjoner'!$K$8:$K$1006,MATCH('Underlag HB'!A1997,'5. Registrere Transaksjoner'!$B$8:$B$1006))</f>
        <v>0</v>
      </c>
      <c r="C1997" s="72">
        <f>INDEX('5. Registrere Transaksjoner'!$R$8:$R$1006,MATCH('Underlag HB'!A1997,'5. Registrere Transaksjoner'!$B$8:$B$1006))</f>
        <v>0</v>
      </c>
      <c r="D1997" s="307">
        <f>INDEX('5. Registrere Transaksjoner'!$D$8:$D$1006,MATCH('Underlag HB'!A1997,'5. Registrere Transaksjoner'!$B$8:$B$1006))</f>
        <v>0</v>
      </c>
      <c r="E1997" s="72" t="str">
        <f>IFERROR(INDEX(Kontoplan!$E$6:$E$1048576,MATCH(B1997,Kontoplan!$D$6:$D$125,0)),"")</f>
        <v/>
      </c>
      <c r="F1997" s="308">
        <f>INDEX('5. Registrere Transaksjoner'!$E$8:$E$1006,MATCH('Underlag HB'!A1997,'5. Registrere Transaksjoner'!$B$8:$B$1006,0))</f>
        <v>0</v>
      </c>
      <c r="G1997" s="72">
        <f>INDEX('5. Registrere Transaksjoner'!$F$8:$F$1006,MATCH('Underlag HB'!A1997,'5. Registrere Transaksjoner'!$B$8:$B$1006,0))</f>
        <v>0</v>
      </c>
      <c r="H1997" s="309" t="str">
        <f t="shared" si="31"/>
        <v/>
      </c>
      <c r="I1997" s="310">
        <f>INDEX('5. Registrere Transaksjoner'!$H$8:$H$1006,MATCH('Underlag HB'!A1997,'5. Registrere Transaksjoner'!$B$8:$B$1006,0))</f>
        <v>0</v>
      </c>
      <c r="J1997" s="72"/>
      <c r="K1997" s="72"/>
    </row>
    <row r="1998" spans="1:11" x14ac:dyDescent="0.25">
      <c r="A1998" s="116">
        <f>'5. Registrere Transaksjoner'!B1005</f>
        <v>998</v>
      </c>
      <c r="B1998" s="72">
        <f>INDEX('5. Registrere Transaksjoner'!$K$8:$K$1006,MATCH('Underlag HB'!A1998,'5. Registrere Transaksjoner'!$B$8:$B$1006))</f>
        <v>0</v>
      </c>
      <c r="C1998" s="72">
        <f>INDEX('5. Registrere Transaksjoner'!$R$8:$R$1006,MATCH('Underlag HB'!A1998,'5. Registrere Transaksjoner'!$B$8:$B$1006))</f>
        <v>0</v>
      </c>
      <c r="D1998" s="307">
        <f>INDEX('5. Registrere Transaksjoner'!$D$8:$D$1006,MATCH('Underlag HB'!A1998,'5. Registrere Transaksjoner'!$B$8:$B$1006))</f>
        <v>0</v>
      </c>
      <c r="E1998" s="72" t="str">
        <f>IFERROR(INDEX(Kontoplan!$E$6:$E$1048576,MATCH(B1998,Kontoplan!$D$6:$D$125,0)),"")</f>
        <v/>
      </c>
      <c r="F1998" s="308">
        <f>INDEX('5. Registrere Transaksjoner'!$E$8:$E$1006,MATCH('Underlag HB'!A1998,'5. Registrere Transaksjoner'!$B$8:$B$1006,0))</f>
        <v>0</v>
      </c>
      <c r="G1998" s="72">
        <f>INDEX('5. Registrere Transaksjoner'!$F$8:$F$1006,MATCH('Underlag HB'!A1998,'5. Registrere Transaksjoner'!$B$8:$B$1006,0))</f>
        <v>0</v>
      </c>
      <c r="H1998" s="309" t="str">
        <f t="shared" si="31"/>
        <v/>
      </c>
      <c r="I1998" s="310">
        <f>INDEX('5. Registrere Transaksjoner'!$H$8:$H$1006,MATCH('Underlag HB'!A1998,'5. Registrere Transaksjoner'!$B$8:$B$1006,0))</f>
        <v>0</v>
      </c>
      <c r="J1998" s="72"/>
      <c r="K1998" s="72"/>
    </row>
    <row r="1999" spans="1:11" x14ac:dyDescent="0.25">
      <c r="A1999" s="311">
        <f>'5. Registrere Transaksjoner'!B1006</f>
        <v>999</v>
      </c>
      <c r="B1999" s="270">
        <f>INDEX('5. Registrere Transaksjoner'!$K$8:$K$1006,MATCH('Underlag HB'!A1999,'5. Registrere Transaksjoner'!$B$8:$B$1006))</f>
        <v>0</v>
      </c>
      <c r="C1999" s="270">
        <f>INDEX('5. Registrere Transaksjoner'!$R$8:$R$1006,MATCH('Underlag HB'!A1999,'5. Registrere Transaksjoner'!$B$8:$B$1006))</f>
        <v>0</v>
      </c>
      <c r="D1999" s="312">
        <f>INDEX('5. Registrere Transaksjoner'!$D$8:$D$1006,MATCH('Underlag HB'!A1999,'5. Registrere Transaksjoner'!$B$8:$B$1006))</f>
        <v>0</v>
      </c>
      <c r="E1999" s="270" t="str">
        <f>IFERROR(INDEX(Kontoplan!$E$6:$E$1048576,MATCH(B1999,Kontoplan!$D$6:$D$125,0)),"")</f>
        <v/>
      </c>
      <c r="F1999" s="313">
        <f>INDEX('5. Registrere Transaksjoner'!$E$8:$E$1006,MATCH('Underlag HB'!A1999,'5. Registrere Transaksjoner'!$B$8:$B$1006,0))</f>
        <v>0</v>
      </c>
      <c r="G1999" s="270">
        <f>INDEX('5. Registrere Transaksjoner'!$F$8:$F$1006,MATCH('Underlag HB'!A1999,'5. Registrere Transaksjoner'!$B$8:$B$1006,0))</f>
        <v>0</v>
      </c>
      <c r="H1999" s="314" t="str">
        <f t="shared" si="31"/>
        <v/>
      </c>
      <c r="I1999" s="310">
        <f>INDEX('5. Registrere Transaksjoner'!$H$8:$H$1006,MATCH('Underlag HB'!A1999,'5. Registrere Transaksjoner'!$B$8:$B$1006,0))</f>
        <v>0</v>
      </c>
      <c r="J1999" s="72"/>
      <c r="K1999" s="72"/>
    </row>
    <row r="2000" spans="1:11" x14ac:dyDescent="0.25">
      <c r="A2000" s="72"/>
      <c r="B2000" s="72"/>
      <c r="C2000" s="72"/>
      <c r="D2000" s="72"/>
      <c r="E2000" s="72"/>
      <c r="F2000" s="72"/>
      <c r="G2000" s="72"/>
      <c r="H2000" s="72"/>
      <c r="I2000" s="72"/>
      <c r="J2000" s="72"/>
      <c r="K2000" s="72"/>
    </row>
    <row r="2001" spans="1:11" x14ac:dyDescent="0.25">
      <c r="A2001" s="72"/>
      <c r="B2001" s="72"/>
      <c r="C2001" s="72"/>
      <c r="D2001" s="72"/>
      <c r="E2001" s="72"/>
      <c r="F2001" s="72"/>
      <c r="G2001" s="72"/>
      <c r="H2001" s="72"/>
      <c r="I2001" s="72"/>
      <c r="J2001" s="72"/>
      <c r="K2001" s="72"/>
    </row>
  </sheetData>
  <sheetProtection sheet="1" objects="1" scenarios="1" selectLockedCells="1" selectUnlockedCell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>
    <tabColor theme="4"/>
  </sheetPr>
  <dimension ref="A1:P192"/>
  <sheetViews>
    <sheetView showGridLines="0" tabSelected="1" zoomScale="80" zoomScaleNormal="80" workbookViewId="0">
      <pane ySplit="14" topLeftCell="A91" activePane="bottomLeft" state="frozen"/>
      <selection pane="bottomLeft" activeCell="C6" sqref="C6"/>
    </sheetView>
  </sheetViews>
  <sheetFormatPr baseColWidth="10" defaultColWidth="0" defaultRowHeight="15" zeroHeight="1" x14ac:dyDescent="0.25"/>
  <cols>
    <col min="1" max="1" width="4" customWidth="1"/>
    <col min="2" max="2" width="21.7109375" customWidth="1"/>
    <col min="3" max="3" width="33" customWidth="1"/>
    <col min="4" max="4" width="38.28515625" customWidth="1"/>
    <col min="5" max="5" width="5" customWidth="1"/>
    <col min="6" max="6" width="22" customWidth="1"/>
    <col min="7" max="7" width="3" customWidth="1"/>
    <col min="8" max="8" width="23.42578125" customWidth="1"/>
    <col min="9" max="9" width="3" customWidth="1"/>
    <col min="10" max="10" width="21.28515625" customWidth="1"/>
    <col min="11" max="11" width="3" customWidth="1"/>
    <col min="12" max="12" width="22.5703125" customWidth="1"/>
    <col min="13" max="13" width="3" customWidth="1"/>
    <col min="14" max="14" width="21.28515625" customWidth="1"/>
    <col min="15" max="15" width="9.28515625" customWidth="1"/>
    <col min="16" max="16" width="16.5703125" customWidth="1"/>
    <col min="17" max="16384" width="9.28515625" hidden="1"/>
  </cols>
  <sheetData>
    <row r="1" spans="1:16" ht="30.75" customHeight="1" x14ac:dyDescent="0.35">
      <c r="A1" s="423" t="s">
        <v>10</v>
      </c>
      <c r="B1" s="423"/>
      <c r="C1" s="423"/>
      <c r="D1" s="423"/>
      <c r="E1" s="423"/>
      <c r="F1" s="423"/>
      <c r="G1" s="423"/>
      <c r="H1" s="423"/>
      <c r="I1" s="423"/>
      <c r="J1" s="423"/>
      <c r="K1" s="423"/>
      <c r="L1" s="423"/>
      <c r="M1" s="423"/>
      <c r="N1" s="423"/>
      <c r="O1" s="423"/>
      <c r="P1" s="423"/>
    </row>
    <row r="2" spans="1:16" ht="26.25" x14ac:dyDescent="0.4">
      <c r="A2" s="72"/>
      <c r="B2" s="243" t="str">
        <f ca="1">RIGHT(CELL("filename",$A$1),LEN(CELL("filename",$A$1))-FIND("]",CELL("filename",$A$1)))</f>
        <v>1. Start</v>
      </c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</row>
    <row r="3" spans="1:16" x14ac:dyDescent="0.25">
      <c r="A3" s="5"/>
      <c r="B3" s="5"/>
      <c r="C3" s="5"/>
      <c r="D3" s="5"/>
      <c r="E3" s="5"/>
      <c r="F3" s="5"/>
      <c r="G3" s="5"/>
      <c r="H3" s="72"/>
      <c r="I3" s="72"/>
      <c r="J3" s="72"/>
      <c r="K3" s="72"/>
      <c r="L3" s="72"/>
      <c r="M3" s="72"/>
      <c r="N3" s="72"/>
      <c r="O3" s="72"/>
      <c r="P3" s="72"/>
    </row>
    <row r="4" spans="1:16" ht="20.25" customHeight="1" thickBot="1" x14ac:dyDescent="0.3">
      <c r="A4" s="5"/>
      <c r="B4" s="262" t="s">
        <v>11</v>
      </c>
      <c r="C4" s="168"/>
      <c r="D4" s="5"/>
      <c r="E4" s="5"/>
      <c r="F4" s="273" t="s">
        <v>12</v>
      </c>
      <c r="G4" s="274"/>
      <c r="H4" s="273" t="s">
        <v>13</v>
      </c>
      <c r="I4" s="275"/>
      <c r="J4" s="273" t="s">
        <v>14</v>
      </c>
      <c r="K4" s="275"/>
      <c r="L4" s="273" t="s">
        <v>15</v>
      </c>
      <c r="M4" s="275"/>
      <c r="N4" s="273" t="s">
        <v>16</v>
      </c>
      <c r="O4" s="72"/>
      <c r="P4" s="72"/>
    </row>
    <row r="5" spans="1:16" ht="15.75" thickTop="1" x14ac:dyDescent="0.25">
      <c r="A5" s="5"/>
      <c r="B5" s="261" t="s">
        <v>17</v>
      </c>
      <c r="C5" s="142">
        <v>2026</v>
      </c>
      <c r="D5" s="5"/>
      <c r="E5" s="5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</row>
    <row r="6" spans="1:16" ht="17.25" customHeight="1" thickBot="1" x14ac:dyDescent="0.3">
      <c r="A6" s="5"/>
      <c r="B6" s="148" t="s">
        <v>18</v>
      </c>
      <c r="C6" s="322"/>
      <c r="D6" s="5"/>
      <c r="E6" s="5"/>
      <c r="F6" s="276" t="s">
        <v>19</v>
      </c>
      <c r="G6" s="271"/>
      <c r="H6" s="276" t="s">
        <v>20</v>
      </c>
      <c r="I6" s="271"/>
      <c r="J6" s="276" t="s">
        <v>21</v>
      </c>
      <c r="K6" s="271"/>
      <c r="L6" s="276" t="s">
        <v>22</v>
      </c>
      <c r="M6" s="271"/>
      <c r="N6" s="276" t="s">
        <v>23</v>
      </c>
      <c r="O6" s="72"/>
      <c r="P6" s="72"/>
    </row>
    <row r="7" spans="1:16" ht="15.75" thickTop="1" x14ac:dyDescent="0.25">
      <c r="A7" s="5"/>
      <c r="B7" s="150" t="s">
        <v>24</v>
      </c>
      <c r="C7" s="323"/>
      <c r="D7" s="5"/>
      <c r="E7" s="5"/>
      <c r="F7" s="272"/>
      <c r="G7" s="271"/>
      <c r="H7" s="271"/>
      <c r="I7" s="271"/>
      <c r="J7" s="271"/>
      <c r="K7" s="271"/>
      <c r="L7" s="271"/>
      <c r="M7" s="271"/>
      <c r="N7" s="271"/>
      <c r="O7" s="72"/>
      <c r="P7" s="72"/>
    </row>
    <row r="8" spans="1:16" ht="17.25" customHeight="1" thickBot="1" x14ac:dyDescent="0.3">
      <c r="A8" s="5"/>
      <c r="B8" s="5"/>
      <c r="C8" s="5"/>
      <c r="D8" s="5"/>
      <c r="E8" s="5"/>
      <c r="F8" s="276" t="s">
        <v>25</v>
      </c>
      <c r="G8" s="271"/>
      <c r="H8" s="271"/>
      <c r="I8" s="271"/>
      <c r="J8" s="276" t="s">
        <v>26</v>
      </c>
      <c r="K8" s="271"/>
      <c r="L8" s="276" t="s">
        <v>27</v>
      </c>
      <c r="M8" s="271"/>
      <c r="N8" s="276" t="s">
        <v>28</v>
      </c>
      <c r="O8" s="72"/>
      <c r="P8" s="72"/>
    </row>
    <row r="9" spans="1:16" ht="15.75" customHeight="1" thickTop="1" x14ac:dyDescent="0.25">
      <c r="A9" s="5"/>
      <c r="B9" s="262" t="s">
        <v>29</v>
      </c>
      <c r="C9" s="168"/>
      <c r="D9" s="5"/>
      <c r="E9" s="5"/>
      <c r="F9" s="272"/>
      <c r="G9" s="271"/>
      <c r="H9" s="271"/>
      <c r="I9" s="271"/>
      <c r="J9" s="271"/>
      <c r="K9" s="271"/>
      <c r="L9" s="271"/>
      <c r="M9" s="271"/>
      <c r="N9" s="271"/>
      <c r="O9" s="72"/>
      <c r="P9" s="72"/>
    </row>
    <row r="10" spans="1:16" ht="17.25" customHeight="1" thickBot="1" x14ac:dyDescent="0.3">
      <c r="A10" s="5"/>
      <c r="B10" s="261" t="s">
        <v>30</v>
      </c>
      <c r="C10" s="316"/>
      <c r="D10" s="5"/>
      <c r="E10" s="5"/>
      <c r="F10" s="276" t="s">
        <v>27</v>
      </c>
      <c r="G10" s="271"/>
      <c r="H10" s="271"/>
      <c r="I10" s="271"/>
      <c r="J10" s="276" t="s">
        <v>31</v>
      </c>
      <c r="K10" s="271"/>
      <c r="L10" s="276" t="s">
        <v>32</v>
      </c>
      <c r="M10" s="271"/>
      <c r="N10" s="276" t="s">
        <v>33</v>
      </c>
      <c r="O10" s="72"/>
      <c r="P10" s="72"/>
    </row>
    <row r="11" spans="1:16" ht="15.75" thickTop="1" x14ac:dyDescent="0.25">
      <c r="A11" s="5"/>
      <c r="B11" s="148" t="s">
        <v>34</v>
      </c>
      <c r="C11" s="318"/>
      <c r="D11" s="5"/>
      <c r="E11" s="5"/>
      <c r="F11" s="272"/>
      <c r="G11" s="271"/>
      <c r="H11" s="271"/>
      <c r="I11" s="271"/>
      <c r="J11" s="271"/>
      <c r="K11" s="271"/>
      <c r="L11" s="271"/>
      <c r="M11" s="271"/>
      <c r="N11" s="271"/>
      <c r="O11" s="72"/>
      <c r="P11" s="72"/>
    </row>
    <row r="12" spans="1:16" ht="17.25" customHeight="1" thickBot="1" x14ac:dyDescent="0.3">
      <c r="A12" s="5"/>
      <c r="B12" s="148" t="s">
        <v>35</v>
      </c>
      <c r="C12" s="399"/>
      <c r="D12" s="5"/>
      <c r="E12" s="5"/>
      <c r="F12" s="276" t="s">
        <v>36</v>
      </c>
      <c r="G12" s="271"/>
      <c r="H12" s="271"/>
      <c r="I12" s="271"/>
      <c r="J12" s="271"/>
      <c r="K12" s="271"/>
      <c r="L12" s="276" t="s">
        <v>37</v>
      </c>
      <c r="M12" s="271"/>
      <c r="N12" s="276" t="s">
        <v>38</v>
      </c>
      <c r="O12" s="72"/>
      <c r="P12" s="72"/>
    </row>
    <row r="13" spans="1:16" ht="15.75" thickTop="1" x14ac:dyDescent="0.25">
      <c r="A13" s="5"/>
      <c r="B13" s="150" t="s">
        <v>39</v>
      </c>
      <c r="C13" s="398"/>
      <c r="D13" s="5"/>
      <c r="E13" s="5"/>
      <c r="F13" s="271"/>
      <c r="G13" s="271"/>
      <c r="H13" s="271"/>
      <c r="I13" s="271"/>
      <c r="J13" s="271"/>
      <c r="K13" s="271"/>
      <c r="L13" s="271"/>
      <c r="M13" s="271"/>
      <c r="N13" s="271"/>
      <c r="O13" s="72"/>
      <c r="P13" s="72"/>
    </row>
    <row r="14" spans="1:16" ht="15.75" thickBot="1" x14ac:dyDescent="0.3">
      <c r="A14" s="5"/>
      <c r="B14" s="72"/>
      <c r="C14" s="72"/>
      <c r="D14" s="5"/>
      <c r="E14" s="5"/>
      <c r="F14" s="271"/>
      <c r="G14" s="271"/>
      <c r="H14" s="271"/>
      <c r="I14" s="271"/>
      <c r="J14" s="271"/>
      <c r="K14" s="271"/>
      <c r="L14" s="72"/>
      <c r="M14" s="271"/>
      <c r="N14" s="276" t="s">
        <v>40</v>
      </c>
      <c r="O14" s="72"/>
      <c r="P14" s="72"/>
    </row>
    <row r="15" spans="1:16" ht="15.75" thickTop="1" x14ac:dyDescent="0.25">
      <c r="A15" s="5"/>
      <c r="B15" s="72"/>
      <c r="C15" s="72"/>
      <c r="D15" s="5"/>
      <c r="E15" s="5"/>
      <c r="F15" s="72"/>
      <c r="G15" s="72"/>
      <c r="H15" s="72"/>
      <c r="I15" s="72"/>
      <c r="J15" s="72"/>
      <c r="K15" s="72"/>
      <c r="L15" s="72"/>
      <c r="M15" s="72"/>
      <c r="N15" s="72"/>
      <c r="O15" s="72"/>
      <c r="P15" s="72"/>
    </row>
    <row r="16" spans="1:16" x14ac:dyDescent="0.25">
      <c r="A16" s="5"/>
      <c r="B16" s="72"/>
      <c r="C16" s="72"/>
      <c r="D16" s="5"/>
      <c r="E16" s="5"/>
      <c r="F16" s="72"/>
      <c r="G16" s="72"/>
      <c r="H16" s="72"/>
      <c r="I16" s="72"/>
      <c r="J16" s="72"/>
      <c r="K16" s="72"/>
      <c r="L16" s="72"/>
      <c r="M16" s="72"/>
      <c r="N16" s="72"/>
      <c r="O16" s="72"/>
      <c r="P16" s="72"/>
    </row>
    <row r="17" spans="1:16" ht="30" customHeight="1" x14ac:dyDescent="0.25">
      <c r="A17" s="5"/>
      <c r="B17" s="51"/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51"/>
      <c r="N17" s="270"/>
      <c r="O17" s="72"/>
      <c r="P17" s="72"/>
    </row>
    <row r="18" spans="1:16" ht="13.5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72"/>
      <c r="O18" s="72"/>
      <c r="P18" s="72"/>
    </row>
    <row r="19" spans="1:16" x14ac:dyDescent="0.25">
      <c r="A19" s="5"/>
      <c r="B19" s="5"/>
      <c r="C19" s="5"/>
      <c r="D19" s="5"/>
      <c r="E19" s="5"/>
      <c r="F19" s="5"/>
      <c r="G19" s="5"/>
      <c r="H19" s="72"/>
      <c r="I19" s="72"/>
      <c r="J19" s="72"/>
      <c r="K19" s="72"/>
      <c r="L19" s="72"/>
      <c r="M19" s="72"/>
      <c r="N19" s="72"/>
      <c r="O19" s="72"/>
      <c r="P19" s="72"/>
    </row>
    <row r="20" spans="1:16" ht="21" x14ac:dyDescent="0.35">
      <c r="A20" s="5"/>
      <c r="B20" s="52" t="s">
        <v>41</v>
      </c>
      <c r="C20" s="5"/>
      <c r="D20" s="5"/>
      <c r="E20" s="5"/>
      <c r="F20" s="5"/>
      <c r="G20" s="5"/>
      <c r="H20" s="72"/>
      <c r="I20" s="72"/>
      <c r="J20" s="72"/>
      <c r="K20" s="72"/>
      <c r="L20" s="72"/>
      <c r="M20" s="72"/>
      <c r="N20" s="72"/>
      <c r="O20" s="72"/>
      <c r="P20" s="72"/>
    </row>
    <row r="21" spans="1:16" x14ac:dyDescent="0.25">
      <c r="A21" s="5"/>
      <c r="B21" s="5"/>
      <c r="C21" s="5"/>
      <c r="D21" s="5"/>
      <c r="E21" s="5"/>
      <c r="F21" s="5"/>
      <c r="G21" s="5"/>
      <c r="H21" s="72"/>
      <c r="I21" s="72"/>
      <c r="J21" s="72"/>
      <c r="K21" s="72"/>
      <c r="L21" s="72"/>
      <c r="M21" s="72"/>
      <c r="N21" s="72"/>
      <c r="O21" s="72"/>
      <c r="P21" s="72"/>
    </row>
    <row r="22" spans="1:16" ht="15.75" x14ac:dyDescent="0.25">
      <c r="A22" s="5"/>
      <c r="B22" s="83" t="s">
        <v>42</v>
      </c>
      <c r="C22" s="5"/>
      <c r="D22" s="5"/>
      <c r="E22" s="5"/>
      <c r="F22" s="5"/>
      <c r="G22" s="5"/>
      <c r="H22" s="72"/>
      <c r="I22" s="72"/>
      <c r="J22" s="72"/>
      <c r="K22" s="72"/>
      <c r="L22" s="72"/>
      <c r="M22" s="72"/>
      <c r="N22" s="72"/>
      <c r="O22" s="72"/>
      <c r="P22" s="72"/>
    </row>
    <row r="23" spans="1:16" x14ac:dyDescent="0.25">
      <c r="A23" s="5"/>
      <c r="B23" s="262" t="s">
        <v>43</v>
      </c>
      <c r="C23" s="266" t="s">
        <v>44</v>
      </c>
      <c r="D23" s="267" t="s">
        <v>45</v>
      </c>
      <c r="E23" s="5"/>
      <c r="F23" s="5"/>
      <c r="G23" s="5"/>
      <c r="H23" s="72"/>
      <c r="I23" s="72"/>
      <c r="J23" s="72"/>
      <c r="K23" s="72"/>
      <c r="L23" s="72"/>
      <c r="M23" s="72"/>
      <c r="N23" s="72"/>
      <c r="O23" s="72"/>
      <c r="P23" s="72"/>
    </row>
    <row r="24" spans="1:16" x14ac:dyDescent="0.25">
      <c r="A24" s="5"/>
      <c r="B24" s="155">
        <v>1</v>
      </c>
      <c r="C24" s="317"/>
      <c r="D24" s="316"/>
      <c r="E24" s="5"/>
      <c r="F24" s="5"/>
      <c r="G24" s="5"/>
      <c r="H24" s="72"/>
      <c r="I24" s="72"/>
      <c r="J24" s="72"/>
      <c r="K24" s="72"/>
      <c r="L24" s="72"/>
      <c r="M24" s="72"/>
      <c r="N24" s="72"/>
      <c r="O24" s="72"/>
      <c r="P24" s="72"/>
    </row>
    <row r="25" spans="1:16" x14ac:dyDescent="0.25">
      <c r="A25" s="5"/>
      <c r="B25" s="153">
        <v>2</v>
      </c>
      <c r="C25" s="317"/>
      <c r="D25" s="318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</row>
    <row r="26" spans="1:16" x14ac:dyDescent="0.25">
      <c r="A26" s="5"/>
      <c r="B26" s="153">
        <v>3</v>
      </c>
      <c r="C26" s="317"/>
      <c r="D26" s="318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</row>
    <row r="27" spans="1:16" x14ac:dyDescent="0.25">
      <c r="A27" s="5"/>
      <c r="B27" s="153">
        <v>4</v>
      </c>
      <c r="C27" s="317"/>
      <c r="D27" s="318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</row>
    <row r="28" spans="1:16" x14ac:dyDescent="0.25">
      <c r="A28" s="5"/>
      <c r="B28" s="153">
        <v>5</v>
      </c>
      <c r="C28" s="317"/>
      <c r="D28" s="318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</row>
    <row r="29" spans="1:16" x14ac:dyDescent="0.25">
      <c r="A29" s="5"/>
      <c r="B29" s="153">
        <v>6</v>
      </c>
      <c r="C29" s="317"/>
      <c r="D29" s="318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</row>
    <row r="30" spans="1:16" x14ac:dyDescent="0.25">
      <c r="A30" s="5"/>
      <c r="B30" s="153">
        <v>7</v>
      </c>
      <c r="C30" s="317"/>
      <c r="D30" s="318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</row>
    <row r="31" spans="1:16" x14ac:dyDescent="0.25">
      <c r="A31" s="5"/>
      <c r="B31" s="153">
        <v>8</v>
      </c>
      <c r="C31" s="317"/>
      <c r="D31" s="318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</row>
    <row r="32" spans="1:16" x14ac:dyDescent="0.25">
      <c r="A32" s="5"/>
      <c r="B32" s="153">
        <v>9</v>
      </c>
      <c r="C32" s="317"/>
      <c r="D32" s="318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</row>
    <row r="33" spans="1:16" x14ac:dyDescent="0.25">
      <c r="A33" s="5"/>
      <c r="B33" s="153">
        <v>10</v>
      </c>
      <c r="C33" s="317"/>
      <c r="D33" s="318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</row>
    <row r="34" spans="1:16" x14ac:dyDescent="0.25">
      <c r="A34" s="5"/>
      <c r="B34" s="153">
        <v>11</v>
      </c>
      <c r="C34" s="317"/>
      <c r="D34" s="318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</row>
    <row r="35" spans="1:16" x14ac:dyDescent="0.25">
      <c r="A35" s="5"/>
      <c r="B35" s="153">
        <v>12</v>
      </c>
      <c r="C35" s="317"/>
      <c r="D35" s="318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</row>
    <row r="36" spans="1:16" x14ac:dyDescent="0.25">
      <c r="A36" s="5"/>
      <c r="B36" s="153">
        <v>13</v>
      </c>
      <c r="C36" s="317"/>
      <c r="D36" s="318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</row>
    <row r="37" spans="1:16" x14ac:dyDescent="0.25">
      <c r="A37" s="5"/>
      <c r="B37" s="153">
        <v>14</v>
      </c>
      <c r="C37" s="317"/>
      <c r="D37" s="318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</row>
    <row r="38" spans="1:16" x14ac:dyDescent="0.25">
      <c r="A38" s="5"/>
      <c r="B38" s="154">
        <v>15</v>
      </c>
      <c r="C38" s="319"/>
      <c r="D38" s="320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</row>
    <row r="39" spans="1:16" x14ac:dyDescent="0.25">
      <c r="A39" s="5"/>
      <c r="B39" s="5"/>
      <c r="C39" s="5"/>
      <c r="D39" s="5"/>
      <c r="E39" s="5"/>
      <c r="F39" s="5"/>
      <c r="G39" s="5"/>
      <c r="H39" s="5"/>
      <c r="I39" s="5"/>
      <c r="J39" s="5"/>
      <c r="K39" s="5"/>
      <c r="L39" s="5"/>
      <c r="M39" s="5"/>
      <c r="N39" s="5"/>
      <c r="O39" s="5"/>
      <c r="P39" s="5"/>
    </row>
    <row r="40" spans="1:16" x14ac:dyDescent="0.25">
      <c r="A40" s="5"/>
      <c r="B40" s="51"/>
      <c r="C40" s="51"/>
      <c r="D40" s="51"/>
      <c r="E40" s="51"/>
      <c r="F40" s="51"/>
      <c r="G40" s="51"/>
      <c r="H40" s="51"/>
      <c r="I40" s="51"/>
      <c r="J40" s="51"/>
      <c r="K40" s="51"/>
      <c r="L40" s="51"/>
      <c r="M40" s="51"/>
      <c r="N40" s="51"/>
      <c r="O40" s="5"/>
      <c r="P40" s="5"/>
    </row>
    <row r="41" spans="1:16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  <c r="K41" s="5"/>
      <c r="L41" s="5"/>
      <c r="M41" s="5"/>
      <c r="N41" s="5"/>
      <c r="O41" s="5"/>
      <c r="P41" s="5"/>
    </row>
    <row r="42" spans="1:16" x14ac:dyDescent="0.2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</row>
    <row r="43" spans="1:16" ht="15.75" x14ac:dyDescent="0.25">
      <c r="A43" s="5"/>
      <c r="B43" s="83" t="s">
        <v>46</v>
      </c>
      <c r="C43" s="5"/>
      <c r="D43" s="5"/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</row>
    <row r="44" spans="1:16" x14ac:dyDescent="0.25">
      <c r="A44" s="5"/>
      <c r="B44" s="262" t="s">
        <v>47</v>
      </c>
      <c r="C44" s="266" t="s">
        <v>48</v>
      </c>
      <c r="D44" s="267" t="s">
        <v>45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</row>
    <row r="45" spans="1:16" x14ac:dyDescent="0.25">
      <c r="A45" s="5"/>
      <c r="B45" s="152">
        <v>101</v>
      </c>
      <c r="C45" s="317"/>
      <c r="D45" s="316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</row>
    <row r="46" spans="1:16" x14ac:dyDescent="0.25">
      <c r="A46" s="5"/>
      <c r="B46" s="153">
        <v>102</v>
      </c>
      <c r="C46" s="317"/>
      <c r="D46" s="318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</row>
    <row r="47" spans="1:16" x14ac:dyDescent="0.25">
      <c r="A47" s="5"/>
      <c r="B47" s="153">
        <v>103</v>
      </c>
      <c r="C47" s="317"/>
      <c r="D47" s="318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  <c r="P47" s="5"/>
    </row>
    <row r="48" spans="1:16" x14ac:dyDescent="0.25">
      <c r="A48" s="5"/>
      <c r="B48" s="153">
        <v>104</v>
      </c>
      <c r="C48" s="317"/>
      <c r="D48" s="318"/>
      <c r="E48" s="5"/>
      <c r="F48" s="5"/>
      <c r="G48" s="5"/>
      <c r="H48" s="5"/>
      <c r="I48" s="5"/>
      <c r="J48" s="5"/>
      <c r="K48" s="5"/>
      <c r="L48" s="5"/>
      <c r="M48" s="5"/>
      <c r="N48" s="5"/>
      <c r="O48" s="5"/>
      <c r="P48" s="5"/>
    </row>
    <row r="49" spans="1:16" x14ac:dyDescent="0.25">
      <c r="A49" s="5"/>
      <c r="B49" s="153">
        <v>105</v>
      </c>
      <c r="C49" s="317"/>
      <c r="D49" s="318"/>
      <c r="E49" s="5"/>
      <c r="F49" s="5"/>
      <c r="G49" s="5"/>
      <c r="H49" s="5"/>
      <c r="I49" s="5"/>
      <c r="J49" s="5"/>
      <c r="K49" s="5"/>
      <c r="L49" s="5"/>
      <c r="M49" s="5"/>
      <c r="N49" s="5"/>
      <c r="O49" s="5"/>
      <c r="P49" s="5"/>
    </row>
    <row r="50" spans="1:16" x14ac:dyDescent="0.25">
      <c r="A50" s="5"/>
      <c r="B50" s="153">
        <v>106</v>
      </c>
      <c r="C50" s="317"/>
      <c r="D50" s="318"/>
      <c r="E50" s="5"/>
      <c r="F50" s="5"/>
      <c r="G50" s="5"/>
      <c r="H50" s="5"/>
      <c r="I50" s="5"/>
      <c r="J50" s="5"/>
      <c r="K50" s="5"/>
      <c r="L50" s="5"/>
      <c r="M50" s="5"/>
      <c r="N50" s="5"/>
      <c r="O50" s="5"/>
      <c r="P50" s="5"/>
    </row>
    <row r="51" spans="1:16" x14ac:dyDescent="0.25">
      <c r="A51" s="5"/>
      <c r="B51" s="153">
        <v>107</v>
      </c>
      <c r="C51" s="317"/>
      <c r="D51" s="318"/>
      <c r="E51" s="5"/>
      <c r="F51" s="5"/>
      <c r="G51" s="5"/>
      <c r="H51" s="5"/>
      <c r="I51" s="5"/>
      <c r="J51" s="5"/>
      <c r="K51" s="5"/>
      <c r="L51" s="5"/>
      <c r="M51" s="5"/>
      <c r="N51" s="5"/>
      <c r="O51" s="5"/>
      <c r="P51" s="5"/>
    </row>
    <row r="52" spans="1:16" x14ac:dyDescent="0.25">
      <c r="A52" s="5"/>
      <c r="B52" s="153">
        <v>108</v>
      </c>
      <c r="C52" s="317"/>
      <c r="D52" s="318"/>
      <c r="E52" s="5"/>
      <c r="F52" s="5"/>
      <c r="G52" s="5"/>
      <c r="H52" s="5"/>
      <c r="I52" s="5"/>
      <c r="J52" s="5"/>
      <c r="K52" s="5"/>
      <c r="L52" s="5"/>
      <c r="M52" s="5"/>
      <c r="N52" s="5"/>
      <c r="O52" s="5"/>
      <c r="P52" s="5"/>
    </row>
    <row r="53" spans="1:16" x14ac:dyDescent="0.25">
      <c r="A53" s="5"/>
      <c r="B53" s="153">
        <v>109</v>
      </c>
      <c r="C53" s="317"/>
      <c r="D53" s="318"/>
      <c r="E53" s="5"/>
      <c r="F53" s="5"/>
      <c r="G53" s="5"/>
      <c r="H53" s="5"/>
      <c r="I53" s="5"/>
      <c r="J53" s="5"/>
      <c r="K53" s="5"/>
      <c r="L53" s="5"/>
      <c r="M53" s="5"/>
      <c r="N53" s="5"/>
      <c r="O53" s="5"/>
      <c r="P53" s="5"/>
    </row>
    <row r="54" spans="1:16" x14ac:dyDescent="0.25">
      <c r="A54" s="5"/>
      <c r="B54" s="153">
        <v>110</v>
      </c>
      <c r="C54" s="317"/>
      <c r="D54" s="318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</row>
    <row r="55" spans="1:16" x14ac:dyDescent="0.25">
      <c r="A55" s="5"/>
      <c r="B55" s="153">
        <v>111</v>
      </c>
      <c r="C55" s="317"/>
      <c r="D55" s="318"/>
      <c r="E55" s="5"/>
      <c r="F55" s="5"/>
      <c r="G55" s="5"/>
      <c r="H55" s="5"/>
      <c r="I55" s="5"/>
      <c r="J55" s="5"/>
      <c r="K55" s="5"/>
      <c r="L55" s="5"/>
      <c r="M55" s="5"/>
      <c r="N55" s="5"/>
      <c r="O55" s="5"/>
      <c r="P55" s="5"/>
    </row>
    <row r="56" spans="1:16" x14ac:dyDescent="0.25">
      <c r="A56" s="5"/>
      <c r="B56" s="153">
        <v>112</v>
      </c>
      <c r="C56" s="317"/>
      <c r="D56" s="318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</row>
    <row r="57" spans="1:16" x14ac:dyDescent="0.25">
      <c r="A57" s="5"/>
      <c r="B57" s="153">
        <v>113</v>
      </c>
      <c r="C57" s="317"/>
      <c r="D57" s="318"/>
      <c r="E57" s="5"/>
      <c r="F57" s="5"/>
      <c r="G57" s="5"/>
      <c r="H57" s="5"/>
      <c r="I57" s="5"/>
      <c r="J57" s="5"/>
      <c r="K57" s="5"/>
      <c r="L57" s="5"/>
      <c r="M57" s="5"/>
      <c r="N57" s="5"/>
      <c r="O57" s="5"/>
      <c r="P57" s="5"/>
    </row>
    <row r="58" spans="1:16" x14ac:dyDescent="0.25">
      <c r="A58" s="5"/>
      <c r="B58" s="153">
        <v>114</v>
      </c>
      <c r="C58" s="317"/>
      <c r="D58" s="318"/>
      <c r="E58" s="5"/>
      <c r="F58" s="5"/>
      <c r="G58" s="5"/>
      <c r="H58" s="5"/>
      <c r="I58" s="5"/>
      <c r="J58" s="5"/>
      <c r="K58" s="5"/>
      <c r="L58" s="5"/>
      <c r="M58" s="5"/>
      <c r="N58" s="5"/>
      <c r="O58" s="5"/>
      <c r="P58" s="5"/>
    </row>
    <row r="59" spans="1:16" x14ac:dyDescent="0.25">
      <c r="A59" s="5"/>
      <c r="B59" s="153">
        <v>115</v>
      </c>
      <c r="C59" s="317"/>
      <c r="D59" s="318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</row>
    <row r="60" spans="1:16" x14ac:dyDescent="0.25">
      <c r="A60" s="5"/>
      <c r="B60" s="153">
        <v>116</v>
      </c>
      <c r="C60" s="317"/>
      <c r="D60" s="318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</row>
    <row r="61" spans="1:16" x14ac:dyDescent="0.25">
      <c r="A61" s="5"/>
      <c r="B61" s="153">
        <v>117</v>
      </c>
      <c r="C61" s="317"/>
      <c r="D61" s="318"/>
      <c r="E61" s="5"/>
      <c r="F61" s="5"/>
      <c r="G61" s="5"/>
      <c r="H61" s="5"/>
      <c r="I61" s="5"/>
      <c r="J61" s="5"/>
      <c r="K61" s="5"/>
      <c r="L61" s="5"/>
      <c r="M61" s="5"/>
      <c r="N61" s="5"/>
      <c r="O61" s="5"/>
      <c r="P61" s="5"/>
    </row>
    <row r="62" spans="1:16" x14ac:dyDescent="0.25">
      <c r="A62" s="5"/>
      <c r="B62" s="153">
        <v>118</v>
      </c>
      <c r="C62" s="317"/>
      <c r="D62" s="318"/>
      <c r="E62" s="5"/>
      <c r="F62" s="5"/>
      <c r="G62" s="5"/>
      <c r="H62" s="5"/>
      <c r="I62" s="5"/>
      <c r="J62" s="5"/>
      <c r="K62" s="5"/>
      <c r="L62" s="5"/>
      <c r="M62" s="5"/>
      <c r="N62" s="5"/>
      <c r="O62" s="5"/>
      <c r="P62" s="5"/>
    </row>
    <row r="63" spans="1:16" x14ac:dyDescent="0.25">
      <c r="A63" s="5"/>
      <c r="B63" s="153">
        <v>119</v>
      </c>
      <c r="C63" s="317"/>
      <c r="D63" s="318"/>
      <c r="E63" s="5"/>
      <c r="F63" s="5"/>
      <c r="G63" s="5"/>
      <c r="H63" s="5"/>
      <c r="I63" s="5"/>
      <c r="J63" s="5"/>
      <c r="K63" s="5"/>
      <c r="L63" s="5"/>
      <c r="M63" s="5"/>
      <c r="N63" s="5"/>
      <c r="O63" s="5"/>
      <c r="P63" s="5"/>
    </row>
    <row r="64" spans="1:16" x14ac:dyDescent="0.25">
      <c r="A64" s="5"/>
      <c r="B64" s="153">
        <v>120</v>
      </c>
      <c r="C64" s="317"/>
      <c r="D64" s="318"/>
      <c r="E64" s="5"/>
      <c r="F64" s="5"/>
      <c r="G64" s="5"/>
      <c r="H64" s="5"/>
      <c r="I64" s="5"/>
      <c r="J64" s="5"/>
      <c r="K64" s="5"/>
      <c r="L64" s="5"/>
      <c r="M64" s="5"/>
      <c r="N64" s="5"/>
      <c r="O64" s="5"/>
      <c r="P64" s="5"/>
    </row>
    <row r="65" spans="1:16" x14ac:dyDescent="0.25">
      <c r="A65" s="5"/>
      <c r="B65" s="153">
        <v>121</v>
      </c>
      <c r="C65" s="317"/>
      <c r="D65" s="318"/>
      <c r="E65" s="5"/>
      <c r="F65" s="5"/>
      <c r="G65" s="5"/>
      <c r="H65" s="5"/>
      <c r="I65" s="5"/>
      <c r="J65" s="5"/>
      <c r="K65" s="5"/>
      <c r="L65" s="5"/>
      <c r="M65" s="5"/>
      <c r="N65" s="5"/>
      <c r="O65" s="5"/>
      <c r="P65" s="5"/>
    </row>
    <row r="66" spans="1:16" x14ac:dyDescent="0.25">
      <c r="A66" s="5"/>
      <c r="B66" s="153">
        <v>122</v>
      </c>
      <c r="C66" s="317"/>
      <c r="D66" s="318"/>
      <c r="E66" s="5"/>
      <c r="F66" s="5"/>
      <c r="G66" s="5"/>
      <c r="H66" s="5"/>
      <c r="I66" s="5"/>
      <c r="J66" s="5"/>
      <c r="K66" s="5"/>
      <c r="L66" s="5"/>
      <c r="M66" s="5"/>
      <c r="N66" s="5"/>
      <c r="O66" s="5"/>
      <c r="P66" s="5"/>
    </row>
    <row r="67" spans="1:16" x14ac:dyDescent="0.25">
      <c r="A67" s="5"/>
      <c r="B67" s="153">
        <v>123</v>
      </c>
      <c r="C67" s="317"/>
      <c r="D67" s="318"/>
      <c r="E67" s="5"/>
      <c r="F67" s="5"/>
      <c r="G67" s="5"/>
      <c r="H67" s="5"/>
      <c r="I67" s="5"/>
      <c r="J67" s="5"/>
      <c r="K67" s="5"/>
      <c r="L67" s="5"/>
      <c r="M67" s="5"/>
      <c r="N67" s="5"/>
      <c r="O67" s="5"/>
      <c r="P67" s="5"/>
    </row>
    <row r="68" spans="1:16" x14ac:dyDescent="0.25">
      <c r="A68" s="5"/>
      <c r="B68" s="153">
        <v>124</v>
      </c>
      <c r="C68" s="317"/>
      <c r="D68" s="318"/>
      <c r="E68" s="5"/>
      <c r="F68" s="5"/>
      <c r="G68" s="5"/>
      <c r="H68" s="5"/>
      <c r="I68" s="5"/>
      <c r="J68" s="5"/>
      <c r="K68" s="5"/>
      <c r="L68" s="5"/>
      <c r="M68" s="5"/>
      <c r="N68" s="5"/>
      <c r="O68" s="5"/>
      <c r="P68" s="5"/>
    </row>
    <row r="69" spans="1:16" x14ac:dyDescent="0.25">
      <c r="A69" s="5"/>
      <c r="B69" s="153">
        <v>125</v>
      </c>
      <c r="C69" s="317"/>
      <c r="D69" s="318"/>
      <c r="E69" s="5"/>
      <c r="F69" s="5"/>
      <c r="G69" s="5"/>
      <c r="H69" s="5"/>
      <c r="I69" s="5"/>
      <c r="J69" s="5"/>
      <c r="K69" s="5"/>
      <c r="L69" s="5"/>
      <c r="M69" s="5"/>
      <c r="N69" s="5"/>
      <c r="O69" s="5"/>
      <c r="P69" s="5"/>
    </row>
    <row r="70" spans="1:16" x14ac:dyDescent="0.25">
      <c r="A70" s="5"/>
      <c r="B70" s="153">
        <v>126</v>
      </c>
      <c r="C70" s="317"/>
      <c r="D70" s="318"/>
      <c r="E70" s="5"/>
      <c r="F70" s="5"/>
      <c r="G70" s="5"/>
      <c r="H70" s="5"/>
      <c r="I70" s="5"/>
      <c r="J70" s="5"/>
      <c r="K70" s="5"/>
      <c r="L70" s="5"/>
      <c r="M70" s="5"/>
      <c r="N70" s="5"/>
      <c r="O70" s="5"/>
      <c r="P70" s="5"/>
    </row>
    <row r="71" spans="1:16" x14ac:dyDescent="0.25">
      <c r="A71" s="5"/>
      <c r="B71" s="153">
        <v>127</v>
      </c>
      <c r="C71" s="317"/>
      <c r="D71" s="318"/>
      <c r="E71" s="5"/>
      <c r="F71" s="5"/>
      <c r="G71" s="5"/>
      <c r="H71" s="5"/>
      <c r="I71" s="5"/>
      <c r="J71" s="5"/>
      <c r="K71" s="5"/>
      <c r="L71" s="5"/>
      <c r="M71" s="5"/>
      <c r="N71" s="5"/>
      <c r="O71" s="5"/>
      <c r="P71" s="5"/>
    </row>
    <row r="72" spans="1:16" x14ac:dyDescent="0.25">
      <c r="A72" s="5"/>
      <c r="B72" s="153">
        <v>128</v>
      </c>
      <c r="C72" s="317"/>
      <c r="D72" s="318"/>
      <c r="E72" s="5"/>
      <c r="F72" s="5"/>
      <c r="G72" s="5"/>
      <c r="H72" s="5"/>
      <c r="I72" s="5"/>
      <c r="J72" s="5"/>
      <c r="K72" s="5"/>
      <c r="L72" s="5"/>
      <c r="M72" s="5"/>
      <c r="N72" s="5"/>
      <c r="O72" s="5"/>
      <c r="P72" s="5"/>
    </row>
    <row r="73" spans="1:16" x14ac:dyDescent="0.25">
      <c r="A73" s="5"/>
      <c r="B73" s="153">
        <v>129</v>
      </c>
      <c r="C73" s="317"/>
      <c r="D73" s="318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</row>
    <row r="74" spans="1:16" x14ac:dyDescent="0.25">
      <c r="A74" s="5"/>
      <c r="B74" s="153">
        <v>130</v>
      </c>
      <c r="C74" s="317"/>
      <c r="D74" s="318"/>
      <c r="E74" s="5"/>
      <c r="F74" s="5"/>
      <c r="G74" s="5"/>
      <c r="H74" s="5"/>
      <c r="I74" s="5"/>
      <c r="J74" s="5"/>
      <c r="K74" s="5"/>
      <c r="L74" s="5"/>
      <c r="M74" s="5"/>
      <c r="N74" s="5"/>
      <c r="O74" s="5"/>
      <c r="P74" s="5"/>
    </row>
    <row r="75" spans="1:16" x14ac:dyDescent="0.25">
      <c r="A75" s="5"/>
      <c r="B75" s="153">
        <v>131</v>
      </c>
      <c r="C75" s="317"/>
      <c r="D75" s="318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</row>
    <row r="76" spans="1:16" x14ac:dyDescent="0.25">
      <c r="A76" s="5"/>
      <c r="B76" s="153">
        <v>132</v>
      </c>
      <c r="C76" s="317"/>
      <c r="D76" s="318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spans="1:16" x14ac:dyDescent="0.25">
      <c r="A77" s="5"/>
      <c r="B77" s="153">
        <v>133</v>
      </c>
      <c r="C77" s="317"/>
      <c r="D77" s="318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spans="1:16" x14ac:dyDescent="0.25">
      <c r="A78" s="5"/>
      <c r="B78" s="153">
        <v>134</v>
      </c>
      <c r="C78" s="317"/>
      <c r="D78" s="318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spans="1:16" x14ac:dyDescent="0.25">
      <c r="A79" s="5"/>
      <c r="B79" s="153">
        <v>135</v>
      </c>
      <c r="C79" s="317"/>
      <c r="D79" s="318"/>
      <c r="E79" s="5"/>
      <c r="F79" s="5"/>
      <c r="G79" s="5"/>
      <c r="H79" s="5"/>
      <c r="I79" s="5"/>
      <c r="J79" s="5"/>
      <c r="K79" s="5"/>
      <c r="L79" s="5"/>
      <c r="M79" s="5"/>
      <c r="N79" s="5"/>
      <c r="O79" s="5"/>
      <c r="P79" s="5"/>
    </row>
    <row r="80" spans="1:16" x14ac:dyDescent="0.25">
      <c r="A80" s="5"/>
      <c r="B80" s="153">
        <v>136</v>
      </c>
      <c r="C80" s="317"/>
      <c r="D80" s="318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</row>
    <row r="81" spans="1:16" x14ac:dyDescent="0.25">
      <c r="A81" s="5"/>
      <c r="B81" s="153">
        <v>137</v>
      </c>
      <c r="C81" s="317"/>
      <c r="D81" s="318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</row>
    <row r="82" spans="1:16" x14ac:dyDescent="0.25">
      <c r="A82" s="5"/>
      <c r="B82" s="153">
        <v>138</v>
      </c>
      <c r="C82" s="317"/>
      <c r="D82" s="318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</row>
    <row r="83" spans="1:16" x14ac:dyDescent="0.25">
      <c r="A83" s="5"/>
      <c r="B83" s="153">
        <v>139</v>
      </c>
      <c r="C83" s="317"/>
      <c r="D83" s="318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</row>
    <row r="84" spans="1:16" x14ac:dyDescent="0.25">
      <c r="A84" s="5"/>
      <c r="B84" s="153">
        <v>140</v>
      </c>
      <c r="C84" s="317"/>
      <c r="D84" s="318"/>
      <c r="E84" s="5"/>
      <c r="F84" s="5"/>
      <c r="G84" s="5"/>
      <c r="H84" s="5"/>
      <c r="I84" s="5"/>
      <c r="J84" s="5"/>
      <c r="K84" s="5"/>
      <c r="L84" s="5"/>
      <c r="M84" s="5"/>
      <c r="N84" s="5"/>
      <c r="O84" s="5"/>
      <c r="P84" s="5"/>
    </row>
    <row r="85" spans="1:16" x14ac:dyDescent="0.25">
      <c r="A85" s="5"/>
      <c r="B85" s="153">
        <v>141</v>
      </c>
      <c r="C85" s="317"/>
      <c r="D85" s="318"/>
      <c r="E85" s="5"/>
      <c r="F85" s="5"/>
      <c r="G85" s="5"/>
      <c r="H85" s="5"/>
      <c r="I85" s="5"/>
      <c r="J85" s="5"/>
      <c r="K85" s="5"/>
      <c r="L85" s="5"/>
      <c r="M85" s="5"/>
      <c r="N85" s="5"/>
      <c r="O85" s="5"/>
      <c r="P85" s="5"/>
    </row>
    <row r="86" spans="1:16" x14ac:dyDescent="0.25">
      <c r="A86" s="5"/>
      <c r="B86" s="153">
        <v>142</v>
      </c>
      <c r="C86" s="317"/>
      <c r="D86" s="318"/>
      <c r="E86" s="5"/>
      <c r="F86" s="5"/>
      <c r="G86" s="5"/>
      <c r="H86" s="5"/>
      <c r="I86" s="5"/>
      <c r="J86" s="5"/>
      <c r="K86" s="5"/>
      <c r="L86" s="5"/>
      <c r="M86" s="5"/>
      <c r="N86" s="5"/>
      <c r="O86" s="5"/>
      <c r="P86" s="5"/>
    </row>
    <row r="87" spans="1:16" x14ac:dyDescent="0.25">
      <c r="A87" s="5"/>
      <c r="B87" s="153">
        <v>143</v>
      </c>
      <c r="C87" s="317"/>
      <c r="D87" s="318"/>
      <c r="E87" s="5"/>
      <c r="F87" s="5"/>
      <c r="G87" s="5"/>
      <c r="H87" s="5"/>
      <c r="I87" s="5"/>
      <c r="J87" s="5"/>
      <c r="K87" s="5"/>
      <c r="L87" s="5"/>
      <c r="M87" s="5"/>
      <c r="N87" s="5"/>
      <c r="O87" s="5"/>
      <c r="P87" s="5"/>
    </row>
    <row r="88" spans="1:16" x14ac:dyDescent="0.25">
      <c r="A88" s="5"/>
      <c r="B88" s="153">
        <v>144</v>
      </c>
      <c r="C88" s="317"/>
      <c r="D88" s="318"/>
      <c r="E88" s="5"/>
      <c r="F88" s="5"/>
      <c r="G88" s="5"/>
      <c r="H88" s="5"/>
      <c r="I88" s="5"/>
      <c r="J88" s="5"/>
      <c r="K88" s="5"/>
      <c r="L88" s="5"/>
      <c r="M88" s="5"/>
      <c r="N88" s="5"/>
      <c r="O88" s="5"/>
      <c r="P88" s="5"/>
    </row>
    <row r="89" spans="1:16" x14ac:dyDescent="0.25">
      <c r="A89" s="5"/>
      <c r="B89" s="153">
        <v>145</v>
      </c>
      <c r="C89" s="317"/>
      <c r="D89" s="318"/>
      <c r="E89" s="5"/>
      <c r="F89" s="5"/>
      <c r="G89" s="5"/>
      <c r="H89" s="5"/>
      <c r="I89" s="5"/>
      <c r="J89" s="5"/>
      <c r="K89" s="5"/>
      <c r="L89" s="5"/>
      <c r="M89" s="5"/>
      <c r="N89" s="5"/>
      <c r="O89" s="5"/>
      <c r="P89" s="5"/>
    </row>
    <row r="90" spans="1:16" x14ac:dyDescent="0.25">
      <c r="A90" s="5"/>
      <c r="B90" s="153">
        <v>146</v>
      </c>
      <c r="C90" s="317"/>
      <c r="D90" s="318"/>
      <c r="E90" s="5"/>
      <c r="F90" s="5"/>
      <c r="G90" s="5"/>
      <c r="H90" s="5"/>
      <c r="I90" s="5"/>
      <c r="J90" s="5"/>
      <c r="K90" s="5"/>
      <c r="L90" s="5"/>
      <c r="M90" s="5"/>
      <c r="N90" s="5"/>
      <c r="O90" s="5"/>
      <c r="P90" s="5"/>
    </row>
    <row r="91" spans="1:16" x14ac:dyDescent="0.25">
      <c r="A91" s="5"/>
      <c r="B91" s="153">
        <v>147</v>
      </c>
      <c r="C91" s="317"/>
      <c r="D91" s="318"/>
      <c r="E91" s="5"/>
      <c r="F91" s="5"/>
      <c r="G91" s="5"/>
      <c r="H91" s="5"/>
      <c r="I91" s="5"/>
      <c r="J91" s="5"/>
      <c r="K91" s="5"/>
      <c r="L91" s="5"/>
      <c r="M91" s="5"/>
      <c r="N91" s="5"/>
      <c r="O91" s="5"/>
      <c r="P91" s="5"/>
    </row>
    <row r="92" spans="1:16" x14ac:dyDescent="0.25">
      <c r="A92" s="5"/>
      <c r="B92" s="153">
        <v>148</v>
      </c>
      <c r="C92" s="317"/>
      <c r="D92" s="318"/>
      <c r="E92" s="5"/>
      <c r="F92" s="5"/>
      <c r="G92" s="5"/>
      <c r="H92" s="5"/>
      <c r="I92" s="5"/>
      <c r="J92" s="5"/>
      <c r="K92" s="5"/>
      <c r="L92" s="5"/>
      <c r="M92" s="5"/>
      <c r="N92" s="5"/>
      <c r="O92" s="5"/>
      <c r="P92" s="5"/>
    </row>
    <row r="93" spans="1:16" x14ac:dyDescent="0.25">
      <c r="A93" s="5"/>
      <c r="B93" s="153">
        <v>149</v>
      </c>
      <c r="C93" s="317"/>
      <c r="D93" s="318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</row>
    <row r="94" spans="1:16" x14ac:dyDescent="0.25">
      <c r="A94" s="5"/>
      <c r="B94" s="154">
        <v>150</v>
      </c>
      <c r="C94" s="319"/>
      <c r="D94" s="320"/>
      <c r="E94" s="5"/>
      <c r="F94" s="5"/>
      <c r="G94" s="5"/>
      <c r="H94" s="5"/>
      <c r="I94" s="5"/>
      <c r="J94" s="5"/>
      <c r="K94" s="5"/>
      <c r="L94" s="5"/>
      <c r="M94" s="5"/>
      <c r="N94" s="5"/>
      <c r="O94" s="5"/>
      <c r="P94" s="5"/>
    </row>
    <row r="95" spans="1:16" x14ac:dyDescent="0.25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  <c r="O95" s="5"/>
      <c r="P95" s="5"/>
    </row>
    <row r="96" spans="1:16" x14ac:dyDescent="0.25">
      <c r="A96" s="5"/>
      <c r="B96" s="51"/>
      <c r="C96" s="51"/>
      <c r="D96" s="51"/>
      <c r="E96" s="51"/>
      <c r="F96" s="51"/>
      <c r="G96" s="51"/>
      <c r="H96" s="51"/>
      <c r="I96" s="51"/>
      <c r="J96" s="51"/>
      <c r="K96" s="51"/>
      <c r="L96" s="51"/>
      <c r="M96" s="51"/>
      <c r="N96" s="51"/>
      <c r="O96" s="5"/>
      <c r="P96" s="5"/>
    </row>
    <row r="97" spans="1:16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  <c r="O97" s="5"/>
      <c r="P97" s="5"/>
    </row>
    <row r="98" spans="1:16" x14ac:dyDescent="0.25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  <c r="O98" s="5"/>
      <c r="P98" s="5"/>
    </row>
    <row r="99" spans="1:16" ht="21" x14ac:dyDescent="0.35">
      <c r="A99" s="5"/>
      <c r="B99" s="52" t="s">
        <v>49</v>
      </c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  <c r="O99" s="5"/>
      <c r="P99" s="5"/>
    </row>
    <row r="100" spans="1:16" x14ac:dyDescent="0.25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  <c r="O100" s="5"/>
      <c r="P100" s="5"/>
    </row>
    <row r="101" spans="1:16" ht="15.75" x14ac:dyDescent="0.25">
      <c r="A101" s="5"/>
      <c r="B101" s="83" t="s">
        <v>50</v>
      </c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  <c r="O101" s="5"/>
      <c r="P101" s="5"/>
    </row>
    <row r="102" spans="1:16" x14ac:dyDescent="0.25">
      <c r="A102" s="5"/>
      <c r="B102" s="417" t="s">
        <v>51</v>
      </c>
      <c r="C102" s="266" t="s">
        <v>52</v>
      </c>
      <c r="D102" s="267" t="s">
        <v>45</v>
      </c>
      <c r="E102" s="5"/>
      <c r="F102" s="5"/>
      <c r="G102" s="5"/>
      <c r="H102" s="5"/>
      <c r="I102" s="5"/>
      <c r="J102" s="5"/>
      <c r="K102" s="5"/>
      <c r="L102" s="5"/>
      <c r="M102" s="5"/>
      <c r="N102" s="5"/>
      <c r="O102" s="5"/>
      <c r="P102" s="5"/>
    </row>
    <row r="103" spans="1:16" x14ac:dyDescent="0.25">
      <c r="A103" s="5"/>
      <c r="B103" s="263">
        <v>1920</v>
      </c>
      <c r="C103" s="321"/>
      <c r="D103" s="316"/>
      <c r="E103" s="5"/>
      <c r="F103" s="5"/>
      <c r="G103" s="5"/>
      <c r="H103" s="5"/>
      <c r="I103" s="5"/>
      <c r="J103" s="5"/>
      <c r="K103" s="5"/>
      <c r="L103" s="5"/>
      <c r="M103" s="5"/>
      <c r="N103" s="5"/>
      <c r="O103" s="5"/>
      <c r="P103" s="5"/>
    </row>
    <row r="104" spans="1:16" x14ac:dyDescent="0.25">
      <c r="A104" s="5"/>
      <c r="B104" s="264">
        <v>1921</v>
      </c>
      <c r="C104" s="317"/>
      <c r="D104" s="318"/>
      <c r="E104" s="5"/>
      <c r="F104" s="5"/>
      <c r="G104" s="5"/>
      <c r="H104" s="5"/>
      <c r="I104" s="5"/>
      <c r="J104" s="5"/>
      <c r="K104" s="5"/>
      <c r="L104" s="5"/>
      <c r="M104" s="5"/>
      <c r="N104" s="5"/>
      <c r="O104" s="5"/>
      <c r="P104" s="5"/>
    </row>
    <row r="105" spans="1:16" x14ac:dyDescent="0.25">
      <c r="A105" s="5"/>
      <c r="B105" s="264">
        <v>1922</v>
      </c>
      <c r="C105" s="317"/>
      <c r="D105" s="318"/>
      <c r="E105" s="5"/>
      <c r="F105" s="5"/>
      <c r="G105" s="5"/>
      <c r="H105" s="5"/>
      <c r="I105" s="5"/>
      <c r="J105" s="5"/>
      <c r="K105" s="5"/>
      <c r="L105" s="5"/>
      <c r="M105" s="5"/>
      <c r="N105" s="5"/>
      <c r="O105" s="5"/>
      <c r="P105" s="5"/>
    </row>
    <row r="106" spans="1:16" x14ac:dyDescent="0.25">
      <c r="A106" s="5"/>
      <c r="B106" s="265">
        <v>1923</v>
      </c>
      <c r="C106" s="319"/>
      <c r="D106" s="320"/>
      <c r="E106" s="5"/>
      <c r="F106" s="5"/>
      <c r="G106" s="5"/>
      <c r="H106" s="5"/>
      <c r="I106" s="5"/>
      <c r="J106" s="5"/>
      <c r="K106" s="5"/>
      <c r="L106" s="5"/>
      <c r="M106" s="5"/>
      <c r="N106" s="5"/>
      <c r="O106" s="5"/>
      <c r="P106" s="5"/>
    </row>
    <row r="107" spans="1:16" x14ac:dyDescent="0.25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  <c r="O107" s="5"/>
      <c r="P107" s="5"/>
    </row>
    <row r="108" spans="1:16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  <c r="O108" s="5"/>
      <c r="P108" s="5"/>
    </row>
    <row r="109" spans="1:16" ht="15.75" x14ac:dyDescent="0.25">
      <c r="A109" s="5"/>
      <c r="B109" s="83" t="s">
        <v>53</v>
      </c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  <c r="O109" s="5"/>
      <c r="P109" s="5"/>
    </row>
    <row r="110" spans="1:16" x14ac:dyDescent="0.25">
      <c r="A110" s="5"/>
      <c r="B110" s="417" t="s">
        <v>54</v>
      </c>
      <c r="C110" s="266" t="s">
        <v>55</v>
      </c>
      <c r="D110" s="267" t="s">
        <v>45</v>
      </c>
      <c r="E110" s="5"/>
      <c r="F110" s="5"/>
      <c r="G110" s="5"/>
      <c r="H110" s="5"/>
      <c r="I110" s="5"/>
      <c r="J110" s="5"/>
      <c r="K110" s="5"/>
      <c r="L110" s="5"/>
      <c r="M110" s="5"/>
      <c r="N110" s="5"/>
      <c r="O110" s="5"/>
      <c r="P110" s="5"/>
    </row>
    <row r="111" spans="1:16" x14ac:dyDescent="0.25">
      <c r="A111" s="5"/>
      <c r="B111" s="263">
        <v>3997</v>
      </c>
      <c r="C111" s="321"/>
      <c r="D111" s="316"/>
      <c r="E111" s="5"/>
      <c r="F111" s="5"/>
      <c r="G111" s="5"/>
      <c r="H111" s="5"/>
      <c r="I111" s="5"/>
      <c r="J111" s="5"/>
      <c r="K111" s="5"/>
      <c r="L111" s="5"/>
      <c r="M111" s="5"/>
      <c r="N111" s="5"/>
      <c r="O111" s="5"/>
      <c r="P111" s="5"/>
    </row>
    <row r="112" spans="1:16" x14ac:dyDescent="0.25">
      <c r="A112" s="5"/>
      <c r="B112" s="264">
        <v>3998</v>
      </c>
      <c r="C112" s="317"/>
      <c r="D112" s="318"/>
      <c r="E112" s="5"/>
      <c r="F112" s="5"/>
      <c r="G112" s="5"/>
      <c r="H112" s="5"/>
      <c r="I112" s="5"/>
      <c r="J112" s="5"/>
      <c r="K112" s="5"/>
      <c r="L112" s="5"/>
      <c r="M112" s="5"/>
      <c r="N112" s="5"/>
      <c r="O112" s="5"/>
      <c r="P112" s="5"/>
    </row>
    <row r="113" spans="1:16" x14ac:dyDescent="0.25">
      <c r="A113" s="5"/>
      <c r="B113" s="264">
        <v>4997</v>
      </c>
      <c r="C113" s="317"/>
      <c r="D113" s="318"/>
      <c r="E113" s="5"/>
      <c r="F113" s="5"/>
      <c r="G113" s="5"/>
      <c r="H113" s="5"/>
      <c r="I113" s="5"/>
      <c r="J113" s="5"/>
      <c r="K113" s="5"/>
      <c r="L113" s="5"/>
      <c r="M113" s="5"/>
      <c r="N113" s="5"/>
      <c r="O113" s="5"/>
      <c r="P113" s="5"/>
    </row>
    <row r="114" spans="1:16" x14ac:dyDescent="0.25">
      <c r="A114" s="5"/>
      <c r="B114" s="264">
        <v>4998</v>
      </c>
      <c r="C114" s="317"/>
      <c r="D114" s="318"/>
      <c r="E114" s="5"/>
      <c r="F114" s="5"/>
      <c r="G114" s="5"/>
      <c r="H114" s="5"/>
      <c r="I114" s="5"/>
      <c r="J114" s="5"/>
      <c r="K114" s="5"/>
      <c r="L114" s="5"/>
      <c r="M114" s="5"/>
      <c r="N114" s="5"/>
      <c r="O114" s="5"/>
      <c r="P114" s="5"/>
    </row>
    <row r="115" spans="1:16" x14ac:dyDescent="0.25">
      <c r="A115" s="5"/>
      <c r="B115" s="264">
        <v>5997</v>
      </c>
      <c r="C115" s="317"/>
      <c r="D115" s="318"/>
      <c r="E115" s="5"/>
      <c r="F115" s="5"/>
      <c r="G115" s="5"/>
      <c r="H115" s="5"/>
      <c r="I115" s="5"/>
      <c r="J115" s="5"/>
      <c r="K115" s="5"/>
      <c r="L115" s="5"/>
      <c r="M115" s="5"/>
      <c r="N115" s="5"/>
      <c r="O115" s="5"/>
      <c r="P115" s="5"/>
    </row>
    <row r="116" spans="1:16" x14ac:dyDescent="0.25">
      <c r="A116" s="5"/>
      <c r="B116" s="264">
        <v>5998</v>
      </c>
      <c r="C116" s="317"/>
      <c r="D116" s="318"/>
      <c r="E116" s="5"/>
      <c r="F116" s="5"/>
      <c r="G116" s="5"/>
      <c r="H116" s="5"/>
      <c r="I116" s="5"/>
      <c r="J116" s="5"/>
      <c r="K116" s="5"/>
      <c r="L116" s="5"/>
      <c r="M116" s="5"/>
      <c r="N116" s="5"/>
      <c r="O116" s="5"/>
      <c r="P116" s="5"/>
    </row>
    <row r="117" spans="1:16" x14ac:dyDescent="0.25">
      <c r="A117" s="5"/>
      <c r="B117" s="264">
        <v>7997</v>
      </c>
      <c r="C117" s="317"/>
      <c r="D117" s="318"/>
      <c r="E117" s="5"/>
      <c r="F117" s="5"/>
      <c r="G117" s="5"/>
      <c r="H117" s="5"/>
      <c r="I117" s="5"/>
      <c r="J117" s="5"/>
      <c r="K117" s="5"/>
      <c r="L117" s="5"/>
      <c r="M117" s="5"/>
      <c r="N117" s="5"/>
      <c r="O117" s="5"/>
      <c r="P117" s="5"/>
    </row>
    <row r="118" spans="1:16" x14ac:dyDescent="0.25">
      <c r="A118" s="5"/>
      <c r="B118" s="265">
        <v>7998</v>
      </c>
      <c r="C118" s="319"/>
      <c r="D118" s="320"/>
      <c r="E118" s="5"/>
      <c r="F118" s="5"/>
      <c r="G118" s="5"/>
      <c r="H118" s="5"/>
      <c r="I118" s="5"/>
      <c r="J118" s="5"/>
      <c r="K118" s="5"/>
      <c r="L118" s="5"/>
      <c r="M118" s="5"/>
      <c r="N118" s="5"/>
      <c r="O118" s="5"/>
      <c r="P118" s="5"/>
    </row>
    <row r="119" spans="1:16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  <c r="O119" s="5"/>
      <c r="P119" s="5"/>
    </row>
    <row r="120" spans="1:16" x14ac:dyDescent="0.25">
      <c r="A120" s="5"/>
      <c r="B120" s="72"/>
      <c r="C120" s="72"/>
      <c r="D120" s="72"/>
      <c r="E120" s="5"/>
      <c r="F120" s="72"/>
      <c r="G120" s="72"/>
      <c r="H120" s="72"/>
      <c r="I120" s="72"/>
      <c r="J120" s="72"/>
      <c r="K120" s="72"/>
      <c r="L120" s="5"/>
      <c r="M120" s="5"/>
      <c r="N120" s="5"/>
      <c r="O120" s="5"/>
      <c r="P120" s="5"/>
    </row>
    <row r="121" spans="1:16" x14ac:dyDescent="0.25">
      <c r="A121" s="72"/>
      <c r="B121" s="72"/>
      <c r="C121" s="72"/>
      <c r="D121" s="72"/>
      <c r="E121" s="72"/>
      <c r="F121" s="72"/>
      <c r="G121" s="72"/>
      <c r="H121" s="72"/>
      <c r="I121" s="72"/>
      <c r="J121" s="72"/>
      <c r="K121" s="72"/>
      <c r="L121" s="72"/>
      <c r="M121" s="72"/>
      <c r="N121" s="72"/>
      <c r="O121" s="72"/>
      <c r="P121" s="72"/>
    </row>
    <row r="122" spans="1:16" hidden="1" x14ac:dyDescent="0.25">
      <c r="A122" s="72"/>
      <c r="B122" s="72"/>
      <c r="C122" s="72"/>
      <c r="D122" s="72"/>
      <c r="E122" s="72"/>
      <c r="F122" s="72"/>
      <c r="G122" s="72"/>
      <c r="H122" s="72"/>
      <c r="I122" s="72"/>
      <c r="J122" s="72"/>
      <c r="K122" s="72"/>
      <c r="L122" s="72"/>
      <c r="M122" s="72"/>
      <c r="N122" s="72"/>
      <c r="O122" s="72"/>
      <c r="P122" s="72"/>
    </row>
    <row r="123" spans="1:16" hidden="1" x14ac:dyDescent="0.25">
      <c r="A123" s="72"/>
      <c r="B123" s="72"/>
      <c r="C123" s="72"/>
      <c r="D123" s="72"/>
      <c r="E123" s="72"/>
      <c r="F123" s="72"/>
      <c r="G123" s="72"/>
      <c r="H123" s="72"/>
      <c r="I123" s="72"/>
      <c r="J123" s="72"/>
      <c r="K123" s="72"/>
      <c r="L123" s="72"/>
      <c r="M123" s="72"/>
      <c r="N123" s="72"/>
      <c r="O123" s="72"/>
      <c r="P123" s="72"/>
    </row>
    <row r="124" spans="1:16" hidden="1" x14ac:dyDescent="0.25">
      <c r="A124" s="72"/>
      <c r="B124" s="72"/>
      <c r="C124" s="72"/>
      <c r="D124" s="72"/>
      <c r="E124" s="72"/>
      <c r="F124" s="72"/>
      <c r="G124" s="72"/>
      <c r="H124" s="72"/>
      <c r="I124" s="72"/>
      <c r="J124" s="72"/>
      <c r="K124" s="72"/>
      <c r="L124" s="72"/>
      <c r="M124" s="72"/>
      <c r="N124" s="72"/>
      <c r="O124" s="72"/>
      <c r="P124" s="72"/>
    </row>
    <row r="125" spans="1:16" hidden="1" x14ac:dyDescent="0.25">
      <c r="A125" s="72"/>
      <c r="B125" s="72"/>
      <c r="C125" s="72"/>
      <c r="D125" s="72"/>
      <c r="E125" s="72"/>
      <c r="F125" s="72"/>
      <c r="G125" s="72"/>
      <c r="H125" s="72"/>
      <c r="I125" s="72"/>
      <c r="J125" s="72"/>
      <c r="K125" s="72"/>
      <c r="L125" s="72"/>
      <c r="M125" s="72"/>
      <c r="N125" s="72"/>
      <c r="O125" s="72"/>
      <c r="P125" s="72"/>
    </row>
    <row r="126" spans="1:16" hidden="1" x14ac:dyDescent="0.25">
      <c r="A126" s="72"/>
      <c r="B126" s="72"/>
      <c r="C126" s="72"/>
      <c r="D126" s="72"/>
      <c r="E126" s="72"/>
      <c r="F126" s="72"/>
      <c r="G126" s="72"/>
      <c r="H126" s="72"/>
      <c r="I126" s="72"/>
      <c r="J126" s="72"/>
      <c r="K126" s="72"/>
      <c r="L126" s="72"/>
      <c r="M126" s="72"/>
      <c r="N126" s="72"/>
      <c r="O126" s="72"/>
      <c r="P126" s="72"/>
    </row>
    <row r="127" spans="1:16" hidden="1" x14ac:dyDescent="0.25">
      <c r="A127" s="72"/>
      <c r="B127" s="72"/>
      <c r="C127" s="72"/>
      <c r="D127" s="72"/>
      <c r="E127" s="72"/>
      <c r="F127" s="72"/>
      <c r="G127" s="72"/>
      <c r="H127" s="72"/>
      <c r="I127" s="72"/>
      <c r="J127" s="72"/>
      <c r="K127" s="72"/>
      <c r="L127" s="72"/>
      <c r="M127" s="72"/>
      <c r="N127" s="72"/>
      <c r="O127" s="72"/>
      <c r="P127" s="72"/>
    </row>
    <row r="128" spans="1:16" hidden="1" x14ac:dyDescent="0.25">
      <c r="A128" s="72"/>
      <c r="B128" s="72"/>
      <c r="C128" s="72"/>
      <c r="D128" s="72"/>
      <c r="E128" s="72"/>
      <c r="F128" s="72"/>
      <c r="G128" s="72"/>
      <c r="H128" s="72"/>
      <c r="I128" s="72"/>
      <c r="J128" s="72"/>
      <c r="K128" s="72"/>
      <c r="L128" s="72"/>
      <c r="M128" s="72"/>
      <c r="N128" s="72"/>
      <c r="O128" s="72"/>
      <c r="P128" s="72"/>
    </row>
    <row r="129" spans="1:16" hidden="1" x14ac:dyDescent="0.25">
      <c r="A129" s="72"/>
      <c r="B129" s="72"/>
      <c r="C129" s="72"/>
      <c r="D129" s="72"/>
      <c r="E129" s="72"/>
      <c r="F129" s="72"/>
      <c r="G129" s="72"/>
      <c r="H129" s="72"/>
      <c r="I129" s="72"/>
      <c r="J129" s="72"/>
      <c r="K129" s="72"/>
      <c r="L129" s="72"/>
      <c r="M129" s="72"/>
      <c r="N129" s="72"/>
      <c r="O129" s="72"/>
      <c r="P129" s="72"/>
    </row>
    <row r="130" spans="1:16" hidden="1" x14ac:dyDescent="0.25">
      <c r="A130" s="72"/>
      <c r="B130" s="72"/>
      <c r="C130" s="72"/>
      <c r="D130" s="72"/>
      <c r="E130" s="72"/>
      <c r="F130" s="72"/>
      <c r="G130" s="72"/>
      <c r="H130" s="72"/>
      <c r="I130" s="72"/>
      <c r="J130" s="72"/>
      <c r="K130" s="72"/>
      <c r="L130" s="72"/>
      <c r="M130" s="72"/>
      <c r="N130" s="72"/>
      <c r="O130" s="72"/>
      <c r="P130" s="72"/>
    </row>
    <row r="131" spans="1:16" hidden="1" x14ac:dyDescent="0.25">
      <c r="A131" s="72"/>
      <c r="B131" s="72"/>
      <c r="C131" s="72"/>
      <c r="D131" s="72"/>
      <c r="E131" s="72"/>
      <c r="F131" s="72"/>
      <c r="G131" s="72"/>
      <c r="H131" s="72"/>
      <c r="I131" s="72"/>
      <c r="J131" s="72"/>
      <c r="K131" s="72"/>
      <c r="L131" s="72"/>
      <c r="M131" s="72"/>
      <c r="N131" s="72"/>
      <c r="O131" s="72"/>
      <c r="P131" s="72"/>
    </row>
    <row r="132" spans="1:16" hidden="1" x14ac:dyDescent="0.25">
      <c r="A132" s="72"/>
      <c r="B132" s="72"/>
      <c r="C132" s="72"/>
      <c r="D132" s="72"/>
      <c r="E132" s="72"/>
      <c r="F132" s="72"/>
      <c r="G132" s="72"/>
      <c r="H132" s="72"/>
      <c r="I132" s="72"/>
      <c r="J132" s="72"/>
      <c r="K132" s="72"/>
      <c r="L132" s="72"/>
      <c r="M132" s="72"/>
      <c r="N132" s="72"/>
      <c r="O132" s="72"/>
      <c r="P132" s="72"/>
    </row>
    <row r="133" spans="1:16" hidden="1" x14ac:dyDescent="0.25">
      <c r="A133" s="72"/>
      <c r="B133" s="72"/>
      <c r="C133" s="72"/>
      <c r="D133" s="72"/>
      <c r="E133" s="72"/>
      <c r="F133" s="72"/>
      <c r="G133" s="72"/>
      <c r="H133" s="72"/>
      <c r="I133" s="72"/>
      <c r="J133" s="72"/>
      <c r="K133" s="72"/>
      <c r="L133" s="72"/>
      <c r="M133" s="72"/>
      <c r="N133" s="72"/>
      <c r="O133" s="72"/>
      <c r="P133" s="72"/>
    </row>
    <row r="134" spans="1:16" hidden="1" x14ac:dyDescent="0.25">
      <c r="A134" s="72"/>
      <c r="B134" s="72"/>
      <c r="C134" s="72"/>
      <c r="D134" s="72"/>
      <c r="E134" s="72"/>
      <c r="F134" s="72"/>
      <c r="G134" s="72"/>
      <c r="H134" s="72"/>
      <c r="I134" s="72"/>
      <c r="J134" s="72"/>
      <c r="K134" s="72"/>
      <c r="L134" s="72"/>
      <c r="M134" s="72"/>
      <c r="N134" s="72"/>
      <c r="O134" s="72"/>
      <c r="P134" s="72"/>
    </row>
    <row r="135" spans="1:16" hidden="1" x14ac:dyDescent="0.25">
      <c r="A135" s="72"/>
      <c r="B135" s="72"/>
      <c r="C135" s="72"/>
      <c r="D135" s="72"/>
      <c r="E135" s="72"/>
      <c r="F135" s="72"/>
      <c r="G135" s="72"/>
      <c r="H135" s="72"/>
      <c r="I135" s="72"/>
      <c r="J135" s="72"/>
      <c r="K135" s="72"/>
      <c r="L135" s="72"/>
      <c r="M135" s="72"/>
      <c r="N135" s="72"/>
      <c r="O135" s="72"/>
      <c r="P135" s="72"/>
    </row>
    <row r="136" spans="1:16" hidden="1" x14ac:dyDescent="0.25">
      <c r="A136" s="72"/>
      <c r="B136" s="72"/>
      <c r="C136" s="72"/>
      <c r="D136" s="72"/>
      <c r="E136" s="72"/>
      <c r="F136" s="72"/>
      <c r="G136" s="72"/>
      <c r="H136" s="72"/>
      <c r="I136" s="72"/>
      <c r="J136" s="72"/>
      <c r="K136" s="72"/>
      <c r="L136" s="72"/>
      <c r="M136" s="72"/>
      <c r="N136" s="72"/>
      <c r="O136" s="72"/>
      <c r="P136" s="72"/>
    </row>
    <row r="137" spans="1:16" hidden="1" x14ac:dyDescent="0.25">
      <c r="A137" s="72"/>
      <c r="B137" s="72"/>
      <c r="C137" s="72"/>
      <c r="D137" s="72"/>
      <c r="E137" s="72"/>
      <c r="F137" s="72"/>
      <c r="G137" s="72"/>
      <c r="H137" s="72"/>
      <c r="I137" s="72"/>
      <c r="J137" s="72"/>
      <c r="K137" s="72"/>
      <c r="L137" s="72"/>
      <c r="M137" s="72"/>
      <c r="N137" s="72"/>
      <c r="O137" s="72"/>
      <c r="P137" s="72"/>
    </row>
    <row r="138" spans="1:16" hidden="1" x14ac:dyDescent="0.25">
      <c r="A138" s="72"/>
      <c r="B138" s="72"/>
      <c r="C138" s="72"/>
      <c r="D138" s="72"/>
      <c r="E138" s="72"/>
      <c r="F138" s="72"/>
      <c r="G138" s="72"/>
      <c r="H138" s="72"/>
      <c r="I138" s="72"/>
      <c r="J138" s="72"/>
      <c r="K138" s="72"/>
      <c r="L138" s="72"/>
      <c r="M138" s="72"/>
      <c r="N138" s="72"/>
      <c r="O138" s="72"/>
      <c r="P138" s="72"/>
    </row>
    <row r="139" spans="1:16" hidden="1" x14ac:dyDescent="0.25">
      <c r="A139" s="72"/>
      <c r="B139" s="72"/>
      <c r="C139" s="72"/>
      <c r="D139" s="72"/>
      <c r="E139" s="72"/>
      <c r="F139" s="72"/>
      <c r="G139" s="72"/>
      <c r="H139" s="72"/>
      <c r="I139" s="72"/>
      <c r="J139" s="72"/>
      <c r="K139" s="72"/>
      <c r="L139" s="72"/>
      <c r="M139" s="72"/>
      <c r="N139" s="72"/>
      <c r="O139" s="72"/>
      <c r="P139" s="72"/>
    </row>
    <row r="140" spans="1:16" hidden="1" x14ac:dyDescent="0.25">
      <c r="A140" s="72"/>
      <c r="B140" s="72"/>
      <c r="C140" s="72"/>
      <c r="D140" s="72"/>
      <c r="E140" s="72"/>
      <c r="F140" s="72"/>
      <c r="G140" s="72"/>
      <c r="H140" s="72"/>
      <c r="I140" s="72"/>
      <c r="J140" s="72"/>
      <c r="K140" s="72"/>
      <c r="L140" s="72"/>
      <c r="M140" s="72"/>
      <c r="N140" s="72"/>
      <c r="O140" s="72"/>
      <c r="P140" s="72"/>
    </row>
    <row r="141" spans="1:16" hidden="1" x14ac:dyDescent="0.25">
      <c r="A141" s="72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</row>
    <row r="142" spans="1:16" hidden="1" x14ac:dyDescent="0.25">
      <c r="A142" s="72"/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  <c r="O142" s="72"/>
      <c r="P142" s="72"/>
    </row>
    <row r="143" spans="1:16" hidden="1" x14ac:dyDescent="0.25">
      <c r="A143" s="72"/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  <c r="O143" s="72"/>
      <c r="P143" s="72"/>
    </row>
    <row r="144" spans="1:16" hidden="1" x14ac:dyDescent="0.25">
      <c r="A144" s="72"/>
      <c r="B144" s="72"/>
      <c r="C144" s="72"/>
      <c r="D144" s="72"/>
      <c r="E144" s="72"/>
      <c r="F144" s="72"/>
      <c r="G144" s="72"/>
      <c r="H144" s="72"/>
      <c r="I144" s="72"/>
      <c r="J144" s="72"/>
      <c r="K144" s="72"/>
      <c r="L144" s="72"/>
      <c r="M144" s="72"/>
      <c r="N144" s="72"/>
      <c r="O144" s="72"/>
      <c r="P144" s="72"/>
    </row>
    <row r="145" spans="1:16" hidden="1" x14ac:dyDescent="0.25">
      <c r="A145" s="72"/>
      <c r="B145" s="72"/>
      <c r="C145" s="72"/>
      <c r="D145" s="72"/>
      <c r="E145" s="72"/>
      <c r="F145" s="72"/>
      <c r="G145" s="72"/>
      <c r="H145" s="72"/>
      <c r="I145" s="72"/>
      <c r="J145" s="72"/>
      <c r="K145" s="72"/>
      <c r="L145" s="72"/>
      <c r="M145" s="72"/>
      <c r="N145" s="72"/>
      <c r="O145" s="72"/>
      <c r="P145" s="72"/>
    </row>
    <row r="146" spans="1:16" hidden="1" x14ac:dyDescent="0.25">
      <c r="A146" s="72"/>
      <c r="B146" s="72"/>
      <c r="C146" s="72"/>
      <c r="D146" s="72"/>
      <c r="E146" s="72"/>
      <c r="F146" s="72"/>
      <c r="G146" s="72"/>
      <c r="H146" s="72"/>
      <c r="I146" s="72"/>
      <c r="J146" s="72"/>
      <c r="K146" s="72"/>
      <c r="L146" s="72"/>
      <c r="M146" s="72"/>
      <c r="N146" s="72"/>
      <c r="O146" s="72"/>
      <c r="P146" s="72"/>
    </row>
    <row r="147" spans="1:16" hidden="1" x14ac:dyDescent="0.25">
      <c r="A147" s="72"/>
      <c r="B147" s="72"/>
      <c r="C147" s="72"/>
      <c r="D147" s="72"/>
      <c r="E147" s="72"/>
      <c r="F147" s="72"/>
      <c r="G147" s="72"/>
      <c r="H147" s="72"/>
      <c r="I147" s="72"/>
      <c r="J147" s="72"/>
      <c r="K147" s="72"/>
      <c r="L147" s="72"/>
      <c r="M147" s="72"/>
      <c r="N147" s="72"/>
      <c r="O147" s="72"/>
      <c r="P147" s="72"/>
    </row>
    <row r="148" spans="1:16" hidden="1" x14ac:dyDescent="0.25">
      <c r="A148" s="72"/>
      <c r="B148" s="72"/>
      <c r="C148" s="72"/>
      <c r="D148" s="72"/>
      <c r="E148" s="72"/>
      <c r="F148" s="72"/>
      <c r="G148" s="72"/>
      <c r="H148" s="72"/>
      <c r="I148" s="72"/>
      <c r="J148" s="72"/>
      <c r="K148" s="72"/>
      <c r="L148" s="72"/>
      <c r="M148" s="72"/>
      <c r="N148" s="72"/>
      <c r="O148" s="72"/>
      <c r="P148" s="72"/>
    </row>
    <row r="149" spans="1:16" hidden="1" x14ac:dyDescent="0.25">
      <c r="A149" s="72"/>
      <c r="B149" s="72"/>
      <c r="C149" s="72"/>
      <c r="D149" s="72"/>
      <c r="E149" s="72"/>
      <c r="F149" s="72"/>
      <c r="G149" s="72"/>
      <c r="H149" s="72"/>
      <c r="I149" s="72"/>
      <c r="J149" s="72"/>
      <c r="K149" s="72"/>
      <c r="L149" s="72"/>
      <c r="M149" s="72"/>
      <c r="N149" s="72"/>
      <c r="O149" s="72"/>
      <c r="P149" s="72"/>
    </row>
    <row r="150" spans="1:16" hidden="1" x14ac:dyDescent="0.25">
      <c r="A150" s="72"/>
      <c r="B150" s="72"/>
      <c r="C150" s="72"/>
      <c r="D150" s="72"/>
      <c r="E150" s="72"/>
      <c r="F150" s="72"/>
      <c r="G150" s="72"/>
      <c r="H150" s="72"/>
      <c r="I150" s="72"/>
      <c r="J150" s="72"/>
      <c r="K150" s="72"/>
      <c r="L150" s="72"/>
      <c r="M150" s="72"/>
      <c r="N150" s="72"/>
      <c r="O150" s="72"/>
      <c r="P150" s="72"/>
    </row>
    <row r="151" spans="1:16" hidden="1" x14ac:dyDescent="0.25">
      <c r="A151" s="72"/>
      <c r="B151" s="72"/>
      <c r="C151" s="72"/>
      <c r="D151" s="72"/>
      <c r="E151" s="72"/>
      <c r="F151" s="72"/>
      <c r="G151" s="72"/>
      <c r="H151" s="72"/>
      <c r="I151" s="72"/>
      <c r="J151" s="72"/>
      <c r="K151" s="72"/>
      <c r="L151" s="72"/>
      <c r="M151" s="72"/>
      <c r="N151" s="72"/>
      <c r="O151" s="72"/>
      <c r="P151" s="72"/>
    </row>
    <row r="152" spans="1:16" hidden="1" x14ac:dyDescent="0.25">
      <c r="A152" s="72"/>
      <c r="B152" s="72"/>
      <c r="C152" s="72"/>
      <c r="D152" s="72"/>
      <c r="E152" s="72"/>
      <c r="F152" s="72"/>
      <c r="G152" s="72"/>
      <c r="H152" s="72"/>
      <c r="I152" s="72"/>
      <c r="J152" s="72"/>
      <c r="K152" s="72"/>
      <c r="L152" s="72"/>
      <c r="M152" s="72"/>
      <c r="N152" s="72"/>
      <c r="O152" s="72"/>
      <c r="P152" s="72"/>
    </row>
    <row r="153" spans="1:16" hidden="1" x14ac:dyDescent="0.25">
      <c r="A153" s="72"/>
      <c r="B153" s="72"/>
      <c r="C153" s="72"/>
      <c r="D153" s="72"/>
      <c r="E153" s="72"/>
      <c r="F153" s="72"/>
      <c r="G153" s="72"/>
      <c r="H153" s="72"/>
      <c r="I153" s="72"/>
      <c r="J153" s="72"/>
      <c r="K153" s="72"/>
      <c r="L153" s="72"/>
      <c r="M153" s="72"/>
      <c r="N153" s="72"/>
      <c r="O153" s="72"/>
      <c r="P153" s="72"/>
    </row>
    <row r="154" spans="1:16" hidden="1" x14ac:dyDescent="0.25">
      <c r="A154" s="72"/>
      <c r="B154" s="72"/>
      <c r="C154" s="72"/>
      <c r="D154" s="72"/>
      <c r="E154" s="72"/>
      <c r="F154" s="72"/>
      <c r="G154" s="72"/>
      <c r="H154" s="72"/>
      <c r="I154" s="72"/>
      <c r="J154" s="72"/>
      <c r="K154" s="72"/>
      <c r="L154" s="72"/>
      <c r="M154" s="72"/>
      <c r="N154" s="72"/>
      <c r="O154" s="72"/>
      <c r="P154" s="72"/>
    </row>
    <row r="155" spans="1:16" hidden="1" x14ac:dyDescent="0.25">
      <c r="A155" s="72"/>
      <c r="B155" s="72"/>
      <c r="C155" s="72"/>
      <c r="D155" s="72"/>
      <c r="E155" s="72"/>
      <c r="F155" s="72"/>
      <c r="G155" s="72"/>
      <c r="H155" s="72"/>
      <c r="I155" s="72"/>
      <c r="J155" s="72"/>
      <c r="K155" s="72"/>
      <c r="L155" s="72"/>
      <c r="M155" s="72"/>
      <c r="N155" s="72"/>
      <c r="O155" s="72"/>
      <c r="P155" s="72"/>
    </row>
    <row r="156" spans="1:16" hidden="1" x14ac:dyDescent="0.25">
      <c r="A156" s="72"/>
      <c r="B156" s="72"/>
      <c r="C156" s="72"/>
      <c r="D156" s="72"/>
      <c r="E156" s="72"/>
      <c r="F156" s="72"/>
      <c r="G156" s="72"/>
      <c r="H156" s="72"/>
      <c r="I156" s="72"/>
      <c r="J156" s="72"/>
      <c r="K156" s="72"/>
      <c r="L156" s="72"/>
      <c r="M156" s="72"/>
      <c r="N156" s="72"/>
      <c r="O156" s="72"/>
      <c r="P156" s="72"/>
    </row>
    <row r="157" spans="1:16" hidden="1" x14ac:dyDescent="0.25">
      <c r="A157" s="72"/>
      <c r="B157" s="72"/>
      <c r="C157" s="72"/>
      <c r="D157" s="72"/>
      <c r="E157" s="72"/>
      <c r="F157" s="72"/>
      <c r="G157" s="72"/>
      <c r="H157" s="72"/>
      <c r="I157" s="72"/>
      <c r="J157" s="72"/>
      <c r="K157" s="72"/>
      <c r="L157" s="72"/>
      <c r="M157" s="72"/>
      <c r="N157" s="72"/>
      <c r="O157" s="72"/>
      <c r="P157" s="72"/>
    </row>
    <row r="158" spans="1:16" hidden="1" x14ac:dyDescent="0.25">
      <c r="A158" s="72"/>
      <c r="B158" s="72"/>
      <c r="C158" s="72"/>
      <c r="D158" s="72"/>
      <c r="E158" s="72"/>
      <c r="F158" s="72"/>
      <c r="G158" s="72"/>
      <c r="H158" s="72"/>
      <c r="I158" s="72"/>
      <c r="J158" s="72"/>
      <c r="K158" s="72"/>
      <c r="L158" s="72"/>
      <c r="M158" s="72"/>
      <c r="N158" s="72"/>
      <c r="O158" s="72"/>
      <c r="P158" s="72"/>
    </row>
    <row r="159" spans="1:16" hidden="1" x14ac:dyDescent="0.25">
      <c r="A159" s="72"/>
      <c r="B159" s="72"/>
      <c r="C159" s="72"/>
      <c r="D159" s="72"/>
      <c r="E159" s="72"/>
      <c r="F159" s="72"/>
      <c r="G159" s="72"/>
      <c r="H159" s="72"/>
      <c r="I159" s="72"/>
      <c r="J159" s="72"/>
      <c r="K159" s="72"/>
      <c r="L159" s="72"/>
      <c r="M159" s="72"/>
      <c r="N159" s="72"/>
      <c r="O159" s="72"/>
      <c r="P159" s="72"/>
    </row>
    <row r="160" spans="1:16" hidden="1" x14ac:dyDescent="0.25">
      <c r="A160" s="72"/>
      <c r="B160" s="72"/>
      <c r="C160" s="72"/>
      <c r="D160" s="72"/>
      <c r="E160" s="72"/>
      <c r="F160" s="72"/>
      <c r="G160" s="72"/>
      <c r="H160" s="72"/>
      <c r="I160" s="72"/>
      <c r="J160" s="72"/>
      <c r="K160" s="72"/>
      <c r="L160" s="72"/>
      <c r="M160" s="72"/>
      <c r="N160" s="72"/>
      <c r="O160" s="72"/>
      <c r="P160" s="72"/>
    </row>
    <row r="161" spans="1:16" hidden="1" x14ac:dyDescent="0.25">
      <c r="A161" s="72"/>
      <c r="B161" s="72"/>
      <c r="C161" s="72"/>
      <c r="D161" s="72"/>
      <c r="E161" s="72"/>
      <c r="F161" s="72"/>
      <c r="G161" s="72"/>
      <c r="H161" s="72"/>
      <c r="I161" s="72"/>
      <c r="J161" s="72"/>
      <c r="K161" s="72"/>
      <c r="L161" s="72"/>
      <c r="M161" s="72"/>
      <c r="N161" s="72"/>
      <c r="O161" s="72"/>
      <c r="P161" s="72"/>
    </row>
    <row r="162" spans="1:16" hidden="1" x14ac:dyDescent="0.25">
      <c r="A162" s="72"/>
      <c r="B162" s="72"/>
      <c r="C162" s="72"/>
      <c r="D162" s="72"/>
      <c r="E162" s="72"/>
      <c r="F162" s="72"/>
      <c r="G162" s="72"/>
      <c r="H162" s="72"/>
      <c r="I162" s="72"/>
      <c r="J162" s="72"/>
      <c r="K162" s="72"/>
      <c r="L162" s="72"/>
      <c r="M162" s="72"/>
      <c r="N162" s="72"/>
      <c r="O162" s="72"/>
      <c r="P162" s="72"/>
    </row>
    <row r="163" spans="1:16" hidden="1" x14ac:dyDescent="0.25">
      <c r="A163" s="72"/>
      <c r="B163" s="72"/>
      <c r="C163" s="72"/>
      <c r="D163" s="72"/>
      <c r="E163" s="72"/>
      <c r="F163" s="72"/>
      <c r="G163" s="72"/>
      <c r="H163" s="72"/>
      <c r="I163" s="72"/>
      <c r="J163" s="72"/>
      <c r="K163" s="72"/>
      <c r="L163" s="72"/>
      <c r="M163" s="72"/>
      <c r="N163" s="72"/>
      <c r="O163" s="72"/>
      <c r="P163" s="72"/>
    </row>
    <row r="164" spans="1:16" hidden="1" x14ac:dyDescent="0.25">
      <c r="A164" s="72"/>
      <c r="B164" s="72"/>
      <c r="C164" s="72"/>
      <c r="D164" s="72"/>
      <c r="E164" s="72"/>
      <c r="F164" s="72"/>
      <c r="G164" s="72"/>
      <c r="H164" s="72"/>
      <c r="I164" s="72"/>
      <c r="J164" s="72"/>
      <c r="K164" s="72"/>
      <c r="L164" s="72"/>
      <c r="M164" s="72"/>
      <c r="N164" s="72"/>
      <c r="O164" s="72"/>
      <c r="P164" s="72"/>
    </row>
    <row r="165" spans="1:16" hidden="1" x14ac:dyDescent="0.25">
      <c r="A165" s="72"/>
      <c r="B165" s="72"/>
      <c r="C165" s="72"/>
      <c r="D165" s="72"/>
      <c r="E165" s="72"/>
      <c r="F165" s="72"/>
      <c r="G165" s="72"/>
      <c r="H165" s="72"/>
      <c r="I165" s="72"/>
      <c r="J165" s="72"/>
      <c r="K165" s="72"/>
      <c r="L165" s="72"/>
      <c r="M165" s="72"/>
      <c r="N165" s="72"/>
      <c r="O165" s="72"/>
      <c r="P165" s="72"/>
    </row>
    <row r="166" spans="1:16" hidden="1" x14ac:dyDescent="0.25">
      <c r="A166" s="72"/>
      <c r="B166" s="72"/>
      <c r="C166" s="72"/>
      <c r="D166" s="72"/>
      <c r="E166" s="72"/>
      <c r="F166" s="72"/>
      <c r="G166" s="72"/>
      <c r="H166" s="72"/>
      <c r="I166" s="72"/>
      <c r="J166" s="72"/>
      <c r="K166" s="72"/>
      <c r="L166" s="72"/>
      <c r="M166" s="72"/>
      <c r="N166" s="72"/>
      <c r="O166" s="72"/>
      <c r="P166" s="72"/>
    </row>
    <row r="167" spans="1:16" hidden="1" x14ac:dyDescent="0.25">
      <c r="A167" s="72"/>
      <c r="B167" s="72"/>
      <c r="C167" s="72"/>
      <c r="D167" s="72"/>
      <c r="E167" s="72"/>
      <c r="F167" s="72"/>
      <c r="G167" s="72"/>
      <c r="H167" s="72"/>
      <c r="I167" s="72"/>
      <c r="J167" s="72"/>
      <c r="K167" s="72"/>
      <c r="L167" s="72"/>
      <c r="M167" s="72"/>
      <c r="N167" s="72"/>
      <c r="O167" s="72"/>
      <c r="P167" s="72"/>
    </row>
    <row r="168" spans="1:16" hidden="1" x14ac:dyDescent="0.25">
      <c r="A168" s="72"/>
      <c r="B168" s="72"/>
      <c r="C168" s="72"/>
      <c r="D168" s="72"/>
      <c r="E168" s="72"/>
      <c r="F168" s="72"/>
      <c r="G168" s="72"/>
      <c r="H168" s="72"/>
      <c r="I168" s="72"/>
      <c r="J168" s="72"/>
      <c r="K168" s="72"/>
      <c r="L168" s="72"/>
      <c r="M168" s="72"/>
      <c r="N168" s="72"/>
      <c r="O168" s="72"/>
      <c r="P168" s="72"/>
    </row>
    <row r="169" spans="1:16" hidden="1" x14ac:dyDescent="0.25">
      <c r="A169" s="72"/>
      <c r="B169" s="72"/>
      <c r="C169" s="72"/>
      <c r="D169" s="72"/>
      <c r="E169" s="72"/>
      <c r="F169" s="72"/>
      <c r="G169" s="72"/>
      <c r="H169" s="72"/>
      <c r="I169" s="72"/>
      <c r="J169" s="72"/>
      <c r="K169" s="72"/>
      <c r="L169" s="72"/>
      <c r="M169" s="72"/>
      <c r="N169" s="72"/>
      <c r="O169" s="72"/>
      <c r="P169" s="72"/>
    </row>
    <row r="170" spans="1:16" hidden="1" x14ac:dyDescent="0.25">
      <c r="A170" s="72"/>
      <c r="B170" s="72"/>
      <c r="C170" s="72"/>
      <c r="D170" s="72"/>
      <c r="E170" s="72"/>
      <c r="F170" s="72"/>
      <c r="G170" s="72"/>
      <c r="H170" s="72"/>
      <c r="I170" s="72"/>
      <c r="J170" s="72"/>
      <c r="K170" s="72"/>
      <c r="L170" s="72"/>
      <c r="M170" s="72"/>
      <c r="N170" s="72"/>
      <c r="O170" s="72"/>
      <c r="P170" s="72"/>
    </row>
    <row r="171" spans="1:16" hidden="1" x14ac:dyDescent="0.25">
      <c r="A171" s="72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  <c r="O171" s="72"/>
      <c r="P171" s="72"/>
    </row>
    <row r="172" spans="1:16" hidden="1" x14ac:dyDescent="0.25">
      <c r="A172" s="72"/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  <c r="O172" s="72"/>
      <c r="P172" s="72"/>
    </row>
    <row r="173" spans="1:16" hidden="1" x14ac:dyDescent="0.25">
      <c r="A173" s="72"/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  <c r="O173" s="72"/>
      <c r="P173" s="72"/>
    </row>
    <row r="174" spans="1:16" hidden="1" x14ac:dyDescent="0.25">
      <c r="A174" s="72"/>
      <c r="B174" s="72"/>
      <c r="C174" s="72"/>
      <c r="D174" s="72"/>
      <c r="E174" s="72"/>
      <c r="F174" s="72"/>
      <c r="G174" s="72"/>
      <c r="H174" s="72"/>
      <c r="I174" s="72"/>
      <c r="J174" s="72"/>
      <c r="K174" s="72"/>
      <c r="L174" s="72"/>
      <c r="M174" s="72"/>
      <c r="N174" s="72"/>
      <c r="O174" s="72"/>
      <c r="P174" s="72"/>
    </row>
    <row r="175" spans="1:16" hidden="1" x14ac:dyDescent="0.25">
      <c r="A175" s="72"/>
      <c r="B175" s="72"/>
      <c r="C175" s="72"/>
      <c r="D175" s="72"/>
      <c r="E175" s="72"/>
      <c r="F175" s="72"/>
      <c r="G175" s="72"/>
      <c r="H175" s="72"/>
      <c r="I175" s="72"/>
      <c r="J175" s="72"/>
      <c r="K175" s="72"/>
      <c r="L175" s="72"/>
      <c r="M175" s="72"/>
      <c r="N175" s="72"/>
      <c r="O175" s="72"/>
      <c r="P175" s="72"/>
    </row>
    <row r="176" spans="1:16" hidden="1" x14ac:dyDescent="0.25">
      <c r="A176" s="72"/>
      <c r="B176" s="72"/>
      <c r="C176" s="72"/>
      <c r="D176" s="72"/>
      <c r="E176" s="72"/>
      <c r="F176" s="72"/>
      <c r="G176" s="72"/>
      <c r="H176" s="72"/>
      <c r="I176" s="72"/>
      <c r="J176" s="72"/>
      <c r="K176" s="72"/>
      <c r="L176" s="72"/>
      <c r="M176" s="72"/>
      <c r="N176" s="72"/>
      <c r="O176" s="72"/>
      <c r="P176" s="72"/>
    </row>
    <row r="177" spans="1:16" hidden="1" x14ac:dyDescent="0.25">
      <c r="A177" s="72"/>
      <c r="B177" s="72"/>
      <c r="C177" s="72"/>
      <c r="D177" s="72"/>
      <c r="E177" s="72"/>
      <c r="F177" s="72"/>
      <c r="G177" s="72"/>
      <c r="H177" s="72"/>
      <c r="I177" s="72"/>
      <c r="J177" s="72"/>
      <c r="K177" s="72"/>
      <c r="L177" s="72"/>
      <c r="M177" s="72"/>
      <c r="N177" s="72"/>
      <c r="O177" s="72"/>
      <c r="P177" s="72"/>
    </row>
    <row r="178" spans="1:16" hidden="1" x14ac:dyDescent="0.25">
      <c r="A178" s="72"/>
      <c r="B178" s="72"/>
      <c r="C178" s="72"/>
      <c r="D178" s="72"/>
      <c r="E178" s="72"/>
      <c r="F178" s="72"/>
      <c r="G178" s="72"/>
      <c r="H178" s="72"/>
      <c r="I178" s="72"/>
      <c r="J178" s="72"/>
      <c r="K178" s="72"/>
      <c r="L178" s="72"/>
      <c r="M178" s="72"/>
      <c r="N178" s="72"/>
      <c r="O178" s="72"/>
      <c r="P178" s="72"/>
    </row>
    <row r="179" spans="1:16" hidden="1" x14ac:dyDescent="0.25">
      <c r="A179" s="72"/>
      <c r="B179" s="72"/>
      <c r="C179" s="72"/>
      <c r="D179" s="72"/>
      <c r="E179" s="72"/>
      <c r="F179" s="72"/>
      <c r="G179" s="72"/>
      <c r="H179" s="72"/>
      <c r="I179" s="72"/>
      <c r="J179" s="72"/>
      <c r="K179" s="72"/>
      <c r="L179" s="72"/>
      <c r="M179" s="72"/>
      <c r="N179" s="72"/>
      <c r="O179" s="72"/>
      <c r="P179" s="72"/>
    </row>
    <row r="180" spans="1:16" hidden="1" x14ac:dyDescent="0.25">
      <c r="A180" s="72"/>
      <c r="B180" s="72"/>
      <c r="C180" s="72"/>
      <c r="D180" s="72"/>
      <c r="E180" s="72"/>
      <c r="F180" s="72"/>
      <c r="G180" s="72"/>
      <c r="H180" s="72"/>
      <c r="I180" s="72"/>
      <c r="J180" s="72"/>
      <c r="K180" s="72"/>
      <c r="L180" s="72"/>
      <c r="M180" s="72"/>
      <c r="N180" s="72"/>
      <c r="O180" s="72"/>
      <c r="P180" s="72"/>
    </row>
    <row r="181" spans="1:16" hidden="1" x14ac:dyDescent="0.25">
      <c r="A181" s="72"/>
      <c r="B181" s="72"/>
      <c r="C181" s="72"/>
      <c r="D181" s="72"/>
      <c r="E181" s="72"/>
      <c r="F181" s="72"/>
      <c r="G181" s="72"/>
      <c r="H181" s="72"/>
      <c r="I181" s="72"/>
      <c r="J181" s="72"/>
      <c r="K181" s="72"/>
      <c r="L181" s="72"/>
      <c r="M181" s="72"/>
      <c r="N181" s="72"/>
      <c r="O181" s="72"/>
      <c r="P181" s="72"/>
    </row>
    <row r="182" spans="1:16" hidden="1" x14ac:dyDescent="0.25">
      <c r="A182" s="72"/>
      <c r="B182" s="72"/>
      <c r="C182" s="72"/>
      <c r="D182" s="72"/>
      <c r="E182" s="72"/>
      <c r="F182" s="72"/>
      <c r="G182" s="72"/>
      <c r="H182" s="72"/>
      <c r="I182" s="72"/>
      <c r="J182" s="72"/>
      <c r="K182" s="72"/>
      <c r="L182" s="72"/>
      <c r="M182" s="72"/>
      <c r="N182" s="72"/>
      <c r="O182" s="72"/>
      <c r="P182" s="72"/>
    </row>
    <row r="183" spans="1:16" hidden="1" x14ac:dyDescent="0.25">
      <c r="A183" s="72"/>
      <c r="B183" s="72"/>
      <c r="C183" s="72"/>
      <c r="D183" s="72"/>
      <c r="E183" s="72"/>
      <c r="F183" s="72"/>
      <c r="G183" s="72"/>
      <c r="H183" s="72"/>
      <c r="I183" s="72"/>
      <c r="J183" s="72"/>
      <c r="K183" s="72"/>
      <c r="L183" s="72"/>
      <c r="M183" s="72"/>
      <c r="N183" s="72"/>
      <c r="O183" s="72"/>
      <c r="P183" s="72"/>
    </row>
    <row r="184" spans="1:16" hidden="1" x14ac:dyDescent="0.25">
      <c r="A184" s="72"/>
      <c r="B184" s="72"/>
      <c r="C184" s="72"/>
      <c r="D184" s="72"/>
      <c r="E184" s="72"/>
      <c r="F184" s="72"/>
      <c r="G184" s="72"/>
      <c r="H184" s="72"/>
      <c r="I184" s="72"/>
      <c r="J184" s="72"/>
      <c r="K184" s="72"/>
      <c r="L184" s="72"/>
      <c r="M184" s="72"/>
      <c r="N184" s="72"/>
      <c r="O184" s="72"/>
      <c r="P184" s="72"/>
    </row>
    <row r="185" spans="1:16" hidden="1" x14ac:dyDescent="0.25">
      <c r="A185" s="72"/>
      <c r="B185" s="72"/>
      <c r="C185" s="72"/>
      <c r="D185" s="72"/>
      <c r="E185" s="72"/>
      <c r="F185" s="72"/>
      <c r="G185" s="72"/>
      <c r="H185" s="72"/>
      <c r="I185" s="72"/>
      <c r="J185" s="72"/>
      <c r="K185" s="72"/>
      <c r="L185" s="72"/>
      <c r="M185" s="72"/>
      <c r="N185" s="72"/>
      <c r="O185" s="72"/>
      <c r="P185" s="72"/>
    </row>
    <row r="186" spans="1:16" hidden="1" x14ac:dyDescent="0.25">
      <c r="A186" s="72"/>
      <c r="B186" s="72"/>
      <c r="C186" s="72"/>
      <c r="D186" s="72"/>
      <c r="E186" s="72"/>
      <c r="F186" s="72"/>
      <c r="G186" s="72"/>
      <c r="H186" s="72"/>
      <c r="I186" s="72"/>
      <c r="J186" s="72"/>
      <c r="K186" s="72"/>
      <c r="L186" s="72"/>
      <c r="M186" s="72"/>
      <c r="N186" s="72"/>
      <c r="O186" s="72"/>
      <c r="P186" s="72"/>
    </row>
    <row r="187" spans="1:16" hidden="1" x14ac:dyDescent="0.25">
      <c r="A187" s="72"/>
      <c r="B187" s="72"/>
      <c r="C187" s="72"/>
      <c r="D187" s="72"/>
      <c r="E187" s="72"/>
      <c r="F187" s="72"/>
      <c r="G187" s="72"/>
      <c r="H187" s="72"/>
      <c r="I187" s="72"/>
      <c r="J187" s="72"/>
      <c r="K187" s="72"/>
      <c r="L187" s="72"/>
      <c r="M187" s="72"/>
      <c r="N187" s="72"/>
      <c r="O187" s="72"/>
      <c r="P187" s="72"/>
    </row>
    <row r="188" spans="1:16" hidden="1" x14ac:dyDescent="0.25">
      <c r="A188" s="72"/>
      <c r="B188" s="72"/>
      <c r="C188" s="72"/>
      <c r="D188" s="72"/>
      <c r="E188" s="72"/>
      <c r="F188" s="72"/>
      <c r="G188" s="72"/>
      <c r="H188" s="72"/>
      <c r="I188" s="72"/>
      <c r="J188" s="72"/>
      <c r="K188" s="72"/>
      <c r="L188" s="72"/>
      <c r="M188" s="72"/>
      <c r="N188" s="72"/>
      <c r="O188" s="72"/>
      <c r="P188" s="72"/>
    </row>
    <row r="189" spans="1:16" hidden="1" x14ac:dyDescent="0.25">
      <c r="A189" s="72"/>
      <c r="B189" s="72"/>
      <c r="C189" s="72"/>
      <c r="D189" s="72"/>
      <c r="E189" s="72"/>
      <c r="F189" s="72"/>
      <c r="G189" s="72"/>
      <c r="H189" s="72"/>
      <c r="I189" s="72"/>
      <c r="J189" s="72"/>
      <c r="K189" s="72"/>
      <c r="L189" s="72"/>
      <c r="M189" s="72"/>
      <c r="N189" s="72"/>
      <c r="O189" s="72"/>
      <c r="P189" s="72"/>
    </row>
    <row r="190" spans="1:16" x14ac:dyDescent="0.25">
      <c r="A190" s="72"/>
      <c r="B190" s="72"/>
      <c r="C190" s="72"/>
      <c r="D190" s="72"/>
      <c r="E190" s="72"/>
      <c r="F190" s="72"/>
      <c r="G190" s="72"/>
      <c r="H190" s="72"/>
      <c r="I190" s="72"/>
      <c r="J190" s="72"/>
      <c r="K190" s="72"/>
      <c r="L190" s="72"/>
      <c r="M190" s="72"/>
      <c r="N190" s="72"/>
      <c r="O190" s="72"/>
      <c r="P190" s="72"/>
    </row>
    <row r="191" spans="1:16" x14ac:dyDescent="0.25">
      <c r="A191" s="72"/>
      <c r="B191" s="72"/>
      <c r="C191" s="72"/>
      <c r="D191" s="72"/>
      <c r="E191" s="72"/>
      <c r="F191" s="72"/>
      <c r="G191" s="72"/>
      <c r="H191" s="72"/>
      <c r="I191" s="72"/>
      <c r="J191" s="72"/>
      <c r="K191" s="72"/>
      <c r="L191" s="72"/>
      <c r="M191" s="72"/>
      <c r="N191" s="72"/>
      <c r="O191" s="72"/>
      <c r="P191" s="72"/>
    </row>
    <row r="192" spans="1:16" x14ac:dyDescent="0.25">
      <c r="A192" s="72"/>
      <c r="B192" s="72"/>
      <c r="C192" s="72"/>
      <c r="D192" s="72"/>
      <c r="E192" s="72"/>
      <c r="F192" s="72"/>
      <c r="G192" s="72"/>
      <c r="H192" s="72"/>
      <c r="I192" s="72"/>
      <c r="J192" s="72"/>
      <c r="K192" s="72"/>
      <c r="L192" s="72"/>
      <c r="M192" s="72"/>
      <c r="N192" s="72"/>
      <c r="O192" s="72"/>
      <c r="P192" s="72"/>
    </row>
  </sheetData>
  <sheetProtection sheet="1" objects="1" scenarios="1"/>
  <mergeCells count="1">
    <mergeCell ref="A1:P1"/>
  </mergeCells>
  <dataValidations count="2">
    <dataValidation type="textLength" allowBlank="1" showInputMessage="1" showErrorMessage="1" errorTitle="Tekstlengde" error="Kontonavnet må mist ha 5 bokstaver og mindre enn 50." sqref="C103:C106 C111:C118" xr:uid="{00000000-0002-0000-0200-000000000000}">
      <formula1>5</formula1>
      <formula2>50</formula2>
    </dataValidation>
    <dataValidation type="textLength" allowBlank="1" showInputMessage="1" showErrorMessage="1" errorTitle="Tekstlengde" error="Kontonavnet må minst ha 3 bokstaver (og mindre enn 50)" sqref="C24:C38 C45:C94" xr:uid="{00000000-0002-0000-0200-000001000000}">
      <formula1>3</formula1>
      <formula2>50</formula2>
    </dataValidation>
  </dataValidations>
  <hyperlinks>
    <hyperlink ref="F8" location="Inngående_balanse" display="IB" xr:uid="{00000000-0004-0000-0200-000000000000}"/>
    <hyperlink ref="F10" location="input_reskontro" display="IB Reskontro" xr:uid="{00000000-0004-0000-0200-000001000000}"/>
    <hyperlink ref="F12" location="Budsjett" display="Input Budsjett" xr:uid="{00000000-0004-0000-0200-000002000000}"/>
    <hyperlink ref="H6" location="'5. Registrere Transaksjoner'!A1" display="Registrering" xr:uid="{00000000-0004-0000-0200-000003000000}"/>
    <hyperlink ref="J6" location="driftsrapport_totalt" display="Totalt" xr:uid="{00000000-0004-0000-0200-000004000000}"/>
    <hyperlink ref="J8" location="driftsrapport_avdeling" display="Avdeling" xr:uid="{00000000-0004-0000-0200-000005000000}"/>
    <hyperlink ref="J10" location="driftsrapport_Prosjekt" display="Prosjekt" xr:uid="{00000000-0004-0000-0200-000006000000}"/>
    <hyperlink ref="L6" location="Hovedbok" display="Hovedbok" xr:uid="{00000000-0004-0000-0200-000007000000}"/>
    <hyperlink ref="L8" location="Output_reskontro" display="Reskontro" xr:uid="{00000000-0004-0000-0200-000008000000}"/>
    <hyperlink ref="L10" location="Bankrapport" display="Bankrapport" xr:uid="{00000000-0004-0000-0200-000009000000}"/>
    <hyperlink ref="L12" location="Output_Balanse" display="Output Balanse" xr:uid="{00000000-0004-0000-0200-00000A000000}"/>
    <hyperlink ref="N6" location="Resultatregnskap" display="Resultatregnskap" xr:uid="{00000000-0004-0000-0200-00000B000000}"/>
    <hyperlink ref="N8" location="Balanseresultat" display="Balanseregnskap" xr:uid="{00000000-0004-0000-0200-00000C000000}"/>
    <hyperlink ref="N10" location="Saldobalanse" display="Saldobalanse" xr:uid="{00000000-0004-0000-0200-00000D000000}"/>
    <hyperlink ref="N12" location="avdelingsrapport" display="Avdelingsrapport" xr:uid="{00000000-0004-0000-0200-00000E000000}"/>
    <hyperlink ref="N14" location="Prosjektrapport" display="Prosjektrapport" xr:uid="{00000000-0004-0000-0200-00000F000000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22">
    <tabColor theme="4"/>
  </sheetPr>
  <dimension ref="A1:XFC50"/>
  <sheetViews>
    <sheetView showGridLines="0" workbookViewId="0">
      <selection activeCell="E24" sqref="E24"/>
    </sheetView>
  </sheetViews>
  <sheetFormatPr baseColWidth="10" defaultColWidth="0" defaultRowHeight="15" zeroHeight="1" x14ac:dyDescent="0.25"/>
  <cols>
    <col min="1" max="1" width="9.28515625" customWidth="1"/>
    <col min="2" max="2" width="17.7109375" customWidth="1"/>
    <col min="3" max="3" width="14.5703125" customWidth="1"/>
    <col min="4" max="4" width="41.42578125" customWidth="1"/>
    <col min="5" max="5" width="31" customWidth="1"/>
    <col min="6" max="7" width="9.28515625" customWidth="1"/>
    <col min="8" max="8" width="15.28515625" customWidth="1"/>
    <col min="9" max="9" width="33.28515625" customWidth="1"/>
    <col min="10" max="16383" width="9.28515625" hidden="1"/>
    <col min="16384" max="16384" width="12.28515625" customWidth="1"/>
  </cols>
  <sheetData>
    <row r="1" spans="1:9" x14ac:dyDescent="0.25">
      <c r="A1" s="5" t="s">
        <v>56</v>
      </c>
      <c r="B1" s="5"/>
      <c r="C1" s="5"/>
      <c r="D1" s="5"/>
      <c r="E1" s="5"/>
      <c r="F1" s="5"/>
      <c r="G1" s="5"/>
      <c r="H1" s="72"/>
      <c r="I1" s="72"/>
    </row>
    <row r="2" spans="1:9" ht="28.5" x14ac:dyDescent="0.45">
      <c r="A2" s="5"/>
      <c r="B2" s="269" t="str">
        <f ca="1">RIGHT(CELL("filename",$A$1),LEN(CELL("filename",$A$1))-FIND("]",CELL("filename",$A$1)))</f>
        <v>2. Inngående Balanse</v>
      </c>
      <c r="C2" s="5"/>
      <c r="D2" s="5"/>
      <c r="E2" s="5"/>
      <c r="F2" s="5"/>
      <c r="G2" s="5"/>
      <c r="H2" s="5"/>
      <c r="I2" s="72"/>
    </row>
    <row r="3" spans="1:9" x14ac:dyDescent="0.25">
      <c r="A3" s="5"/>
      <c r="B3" s="5"/>
      <c r="C3" s="5"/>
      <c r="D3" s="5"/>
      <c r="E3" s="5"/>
      <c r="F3" s="5"/>
      <c r="G3" s="5"/>
      <c r="H3" s="5"/>
      <c r="I3" s="72"/>
    </row>
    <row r="4" spans="1:9" ht="16.5" customHeight="1" thickBot="1" x14ac:dyDescent="0.3">
      <c r="A4" s="5"/>
      <c r="B4" s="5"/>
      <c r="C4" s="5"/>
      <c r="D4" s="5"/>
      <c r="E4" s="276" t="s">
        <v>57</v>
      </c>
      <c r="F4" s="5"/>
      <c r="G4" s="5"/>
      <c r="H4" s="5"/>
      <c r="I4" s="72"/>
    </row>
    <row r="5" spans="1:9" ht="16.5" customHeight="1" thickTop="1" x14ac:dyDescent="0.25">
      <c r="A5" s="5"/>
      <c r="B5" s="5"/>
      <c r="C5" s="5"/>
      <c r="D5" s="5"/>
      <c r="E5" s="5"/>
      <c r="F5" s="5"/>
      <c r="G5" s="5"/>
      <c r="H5" s="5"/>
      <c r="I5" s="72"/>
    </row>
    <row r="6" spans="1:9" x14ac:dyDescent="0.25">
      <c r="A6" s="5"/>
      <c r="B6" s="5"/>
      <c r="C6" s="5"/>
      <c r="D6" s="5"/>
      <c r="E6" s="5"/>
      <c r="F6" s="5"/>
      <c r="G6" s="5"/>
      <c r="H6" s="5"/>
      <c r="I6" s="72"/>
    </row>
    <row r="7" spans="1:9" ht="15.75" x14ac:dyDescent="0.25">
      <c r="A7" s="5"/>
      <c r="B7" s="83" t="s">
        <v>58</v>
      </c>
      <c r="C7" s="5"/>
      <c r="D7" s="5"/>
      <c r="E7" s="5"/>
      <c r="F7" s="5"/>
      <c r="G7" s="5"/>
      <c r="H7" s="72"/>
      <c r="I7" s="72"/>
    </row>
    <row r="8" spans="1:9" x14ac:dyDescent="0.25">
      <c r="A8" s="5"/>
      <c r="B8" s="262" t="s">
        <v>59</v>
      </c>
      <c r="C8" s="418" t="s">
        <v>60</v>
      </c>
      <c r="D8" s="266" t="s">
        <v>61</v>
      </c>
      <c r="E8" s="419" t="s">
        <v>25</v>
      </c>
      <c r="F8" s="5"/>
      <c r="G8" s="5"/>
      <c r="H8" s="72"/>
      <c r="I8" s="72"/>
    </row>
    <row r="9" spans="1:9" x14ac:dyDescent="0.25">
      <c r="A9" s="5"/>
      <c r="B9" s="146" t="str">
        <f>Kontoplan!A6</f>
        <v>Eiendeler</v>
      </c>
      <c r="C9" s="147">
        <f>Kontoplan!D6</f>
        <v>1100</v>
      </c>
      <c r="D9" s="258" t="str">
        <f>Kontoplan!E6</f>
        <v>Idrettsanlegg, bygninger etc</v>
      </c>
      <c r="E9" s="324"/>
      <c r="F9" s="5"/>
      <c r="G9" s="5"/>
      <c r="H9" s="72"/>
      <c r="I9" s="72"/>
    </row>
    <row r="10" spans="1:9" x14ac:dyDescent="0.25">
      <c r="A10" s="5"/>
      <c r="B10" s="148" t="str">
        <f>Kontoplan!A7</f>
        <v>Eiendeler</v>
      </c>
      <c r="C10" s="149">
        <f>Kontoplan!D7</f>
        <v>1200</v>
      </c>
      <c r="D10" s="259" t="str">
        <f>Kontoplan!E7</f>
        <v>Idrettsutstyr</v>
      </c>
      <c r="E10" s="325"/>
      <c r="F10" s="5"/>
      <c r="G10" s="5"/>
      <c r="H10" s="72"/>
      <c r="I10" s="72"/>
    </row>
    <row r="11" spans="1:9" x14ac:dyDescent="0.25">
      <c r="A11" s="5"/>
      <c r="B11" s="148" t="str">
        <f>Kontoplan!A8</f>
        <v>Eiendeler</v>
      </c>
      <c r="C11" s="149">
        <f>Kontoplan!D8</f>
        <v>1250</v>
      </c>
      <c r="D11" s="259" t="str">
        <f>Kontoplan!E8</f>
        <v>Inventar</v>
      </c>
      <c r="E11" s="325"/>
      <c r="F11" s="5"/>
      <c r="G11" s="5"/>
      <c r="H11" s="72"/>
      <c r="I11" s="72"/>
    </row>
    <row r="12" spans="1:9" x14ac:dyDescent="0.25">
      <c r="A12" s="5"/>
      <c r="B12" s="148" t="str">
        <f>Kontoplan!A9</f>
        <v>Eiendeler</v>
      </c>
      <c r="C12" s="149">
        <f>Kontoplan!D9</f>
        <v>1460</v>
      </c>
      <c r="D12" s="259" t="str">
        <f>Kontoplan!E9</f>
        <v>Innkjøpte varer for videresalg</v>
      </c>
      <c r="E12" s="325"/>
      <c r="F12" s="5"/>
      <c r="G12" s="5"/>
      <c r="H12" s="72"/>
      <c r="I12" s="72"/>
    </row>
    <row r="13" spans="1:9" x14ac:dyDescent="0.25">
      <c r="A13" s="5"/>
      <c r="B13" s="148" t="str">
        <f>Kontoplan!A10</f>
        <v>Eiendeler</v>
      </c>
      <c r="C13" s="149">
        <f>Kontoplan!D10</f>
        <v>1500</v>
      </c>
      <c r="D13" s="259" t="str">
        <f>Kontoplan!E10</f>
        <v>Kundefordringer</v>
      </c>
      <c r="E13" s="325"/>
      <c r="F13" s="5"/>
      <c r="G13" s="5"/>
      <c r="H13" s="72"/>
      <c r="I13" s="72"/>
    </row>
    <row r="14" spans="1:9" x14ac:dyDescent="0.25">
      <c r="A14" s="5"/>
      <c r="B14" s="148" t="str">
        <f>Kontoplan!A11</f>
        <v>Eiendeler</v>
      </c>
      <c r="C14" s="149">
        <f>Kontoplan!D11</f>
        <v>1580</v>
      </c>
      <c r="D14" s="259" t="str">
        <f>Kontoplan!E11</f>
        <v>Avsetning tap på fordringer</v>
      </c>
      <c r="E14" s="325"/>
      <c r="F14" s="5"/>
      <c r="G14" s="5"/>
      <c r="H14" s="72"/>
      <c r="I14" s="72"/>
    </row>
    <row r="15" spans="1:9" x14ac:dyDescent="0.25">
      <c r="A15" s="5"/>
      <c r="B15" s="148" t="str">
        <f>Kontoplan!A12</f>
        <v>Eiendeler</v>
      </c>
      <c r="C15" s="149">
        <f>Kontoplan!D12</f>
        <v>1700</v>
      </c>
      <c r="D15" s="259" t="str">
        <f>Kontoplan!E12</f>
        <v>Forskuddsbetalte kostnader</v>
      </c>
      <c r="E15" s="325"/>
      <c r="F15" s="5"/>
      <c r="G15" s="5"/>
      <c r="H15" s="72"/>
      <c r="I15" s="72"/>
    </row>
    <row r="16" spans="1:9" x14ac:dyDescent="0.25">
      <c r="A16" s="5"/>
      <c r="B16" s="148" t="str">
        <f>Kontoplan!A13</f>
        <v>Eiendeler</v>
      </c>
      <c r="C16" s="149">
        <f>Kontoplan!D13</f>
        <v>1750</v>
      </c>
      <c r="D16" s="259" t="str">
        <f>Kontoplan!E13</f>
        <v>Påløpte inntekter</v>
      </c>
      <c r="E16" s="325"/>
      <c r="F16" s="5"/>
      <c r="G16" s="5"/>
      <c r="H16" s="72"/>
      <c r="I16" s="72"/>
    </row>
    <row r="17" spans="1:9" x14ac:dyDescent="0.25">
      <c r="A17" s="5"/>
      <c r="B17" s="148" t="str">
        <f>Kontoplan!A14</f>
        <v>Eiendeler</v>
      </c>
      <c r="C17" s="149">
        <f>Kontoplan!D14</f>
        <v>1800</v>
      </c>
      <c r="D17" s="259" t="str">
        <f>Kontoplan!E14</f>
        <v>Aksjer</v>
      </c>
      <c r="E17" s="325"/>
      <c r="F17" s="5"/>
      <c r="G17" s="5"/>
      <c r="H17" s="72"/>
      <c r="I17" s="72"/>
    </row>
    <row r="18" spans="1:9" x14ac:dyDescent="0.25">
      <c r="A18" s="5"/>
      <c r="B18" s="148" t="str">
        <f>Kontoplan!A15</f>
        <v>Eiendeler</v>
      </c>
      <c r="C18" s="149">
        <f>Kontoplan!D15</f>
        <v>1910</v>
      </c>
      <c r="D18" s="259" t="str">
        <f>Kontoplan!E15</f>
        <v>Kasse</v>
      </c>
      <c r="E18" s="325"/>
      <c r="F18" s="5"/>
      <c r="G18" s="5"/>
      <c r="H18" s="72"/>
      <c r="I18" s="72"/>
    </row>
    <row r="19" spans="1:9" x14ac:dyDescent="0.25">
      <c r="A19" s="5"/>
      <c r="B19" s="148" t="str">
        <f>Kontoplan!A16</f>
        <v>Eiendeler</v>
      </c>
      <c r="C19" s="149">
        <f>Kontoplan!D16</f>
        <v>1920</v>
      </c>
      <c r="D19" s="259">
        <f>Kontoplan!E16</f>
        <v>0</v>
      </c>
      <c r="E19" s="325"/>
      <c r="F19" s="5"/>
      <c r="G19" s="5"/>
      <c r="H19" s="72"/>
      <c r="I19" s="72"/>
    </row>
    <row r="20" spans="1:9" x14ac:dyDescent="0.25">
      <c r="A20" s="5"/>
      <c r="B20" s="148" t="str">
        <f>Kontoplan!A17</f>
        <v>Eiendeler</v>
      </c>
      <c r="C20" s="149">
        <f>Kontoplan!D17</f>
        <v>1921</v>
      </c>
      <c r="D20" s="259">
        <f>Kontoplan!E17</f>
        <v>0</v>
      </c>
      <c r="E20" s="325"/>
      <c r="F20" s="5"/>
      <c r="G20" s="5"/>
      <c r="H20" s="72"/>
      <c r="I20" s="72"/>
    </row>
    <row r="21" spans="1:9" x14ac:dyDescent="0.25">
      <c r="A21" s="5"/>
      <c r="B21" s="148" t="str">
        <f>Kontoplan!A18</f>
        <v>Eiendeler</v>
      </c>
      <c r="C21" s="149">
        <f>Kontoplan!D18</f>
        <v>1922</v>
      </c>
      <c r="D21" s="259">
        <f>Kontoplan!E18</f>
        <v>0</v>
      </c>
      <c r="E21" s="325"/>
      <c r="F21" s="5"/>
      <c r="G21" s="5"/>
      <c r="H21" s="72"/>
      <c r="I21" s="72"/>
    </row>
    <row r="22" spans="1:9" x14ac:dyDescent="0.25">
      <c r="A22" s="5"/>
      <c r="B22" s="148" t="str">
        <f>Kontoplan!A19</f>
        <v>Eiendeler</v>
      </c>
      <c r="C22" s="149">
        <f>Kontoplan!D19</f>
        <v>1923</v>
      </c>
      <c r="D22" s="259">
        <f>Kontoplan!E19</f>
        <v>0</v>
      </c>
      <c r="E22" s="325"/>
      <c r="F22" s="5"/>
      <c r="G22" s="5"/>
      <c r="H22" s="72"/>
      <c r="I22" s="72"/>
    </row>
    <row r="23" spans="1:9" x14ac:dyDescent="0.25">
      <c r="A23" s="5"/>
      <c r="B23" s="148" t="str">
        <f>Kontoplan!A20</f>
        <v>Eiendeler</v>
      </c>
      <c r="C23" s="149">
        <f>Kontoplan!D20</f>
        <v>1950</v>
      </c>
      <c r="D23" s="259" t="str">
        <f>Kontoplan!E20</f>
        <v>Bankinnskudd, skattetrekk</v>
      </c>
      <c r="E23" s="325"/>
      <c r="F23" s="5"/>
      <c r="G23" s="5"/>
      <c r="H23" s="72"/>
      <c r="I23" s="72"/>
    </row>
    <row r="24" spans="1:9" x14ac:dyDescent="0.25">
      <c r="A24" s="5"/>
      <c r="B24" s="148" t="str">
        <f>Kontoplan!A21</f>
        <v>EK</v>
      </c>
      <c r="C24" s="149">
        <f>Kontoplan!D21</f>
        <v>2000</v>
      </c>
      <c r="D24" s="259" t="str">
        <f>Kontoplan!E21</f>
        <v>Egenkapital bundet</v>
      </c>
      <c r="E24" s="325"/>
      <c r="F24" s="5"/>
      <c r="G24" s="5"/>
      <c r="H24" s="72"/>
      <c r="I24" s="72"/>
    </row>
    <row r="25" spans="1:9" x14ac:dyDescent="0.25">
      <c r="A25" s="5"/>
      <c r="B25" s="148" t="str">
        <f>Kontoplan!A22</f>
        <v>EK</v>
      </c>
      <c r="C25" s="149">
        <f>Kontoplan!D22</f>
        <v>2050</v>
      </c>
      <c r="D25" s="259" t="str">
        <f>Kontoplan!E22</f>
        <v>Annen egenkapital</v>
      </c>
      <c r="E25" s="325"/>
      <c r="F25" s="5"/>
      <c r="G25" s="5"/>
      <c r="H25" s="72"/>
      <c r="I25" s="72"/>
    </row>
    <row r="26" spans="1:9" x14ac:dyDescent="0.25">
      <c r="A26" s="5"/>
      <c r="B26" s="148" t="str">
        <f>Kontoplan!A23</f>
        <v>Gjeld</v>
      </c>
      <c r="C26" s="149">
        <f>Kontoplan!D23</f>
        <v>2180</v>
      </c>
      <c r="D26" s="259" t="str">
        <f>Kontoplan!E23</f>
        <v>Andre avsetninger for forpliktelser</v>
      </c>
      <c r="E26" s="325"/>
      <c r="F26" s="5"/>
      <c r="G26" s="5"/>
      <c r="H26" s="72"/>
      <c r="I26" s="72"/>
    </row>
    <row r="27" spans="1:9" x14ac:dyDescent="0.25">
      <c r="A27" s="5"/>
      <c r="B27" s="148" t="str">
        <f>Kontoplan!A24</f>
        <v>Gjeld</v>
      </c>
      <c r="C27" s="149">
        <f>Kontoplan!D24</f>
        <v>2220</v>
      </c>
      <c r="D27" s="259" t="str">
        <f>Kontoplan!E24</f>
        <v>Gjeld til kredittinstitusjoner</v>
      </c>
      <c r="E27" s="325"/>
      <c r="F27" s="5"/>
      <c r="G27" s="5"/>
      <c r="H27" s="72"/>
      <c r="I27" s="72"/>
    </row>
    <row r="28" spans="1:9" x14ac:dyDescent="0.25">
      <c r="A28" s="5"/>
      <c r="B28" s="148" t="str">
        <f>Kontoplan!A25</f>
        <v>Gjeld</v>
      </c>
      <c r="C28" s="149">
        <f>Kontoplan!D25</f>
        <v>2400</v>
      </c>
      <c r="D28" s="259" t="str">
        <f>Kontoplan!E25</f>
        <v>Leverandørgjeld</v>
      </c>
      <c r="E28" s="325"/>
      <c r="F28" s="5"/>
      <c r="G28" s="5"/>
      <c r="H28" s="72"/>
      <c r="I28" s="72"/>
    </row>
    <row r="29" spans="1:9" x14ac:dyDescent="0.25">
      <c r="A29" s="5"/>
      <c r="B29" s="148" t="str">
        <f>Kontoplan!A26</f>
        <v>Gjeld</v>
      </c>
      <c r="C29" s="149">
        <f>Kontoplan!D26</f>
        <v>2600</v>
      </c>
      <c r="D29" s="259" t="str">
        <f>Kontoplan!E26</f>
        <v>Forskuddstrekk</v>
      </c>
      <c r="E29" s="325"/>
      <c r="F29" s="5"/>
      <c r="G29" s="5"/>
      <c r="H29" s="72"/>
      <c r="I29" s="72"/>
    </row>
    <row r="30" spans="1:9" x14ac:dyDescent="0.25">
      <c r="A30" s="5"/>
      <c r="B30" s="148" t="str">
        <f>Kontoplan!A27</f>
        <v>Gjeld</v>
      </c>
      <c r="C30" s="149">
        <f>Kontoplan!D27</f>
        <v>2610</v>
      </c>
      <c r="D30" s="259" t="str">
        <f>Kontoplan!E27</f>
        <v>Andre trekk</v>
      </c>
      <c r="E30" s="325"/>
      <c r="F30" s="5"/>
      <c r="G30" s="5"/>
      <c r="H30" s="72"/>
      <c r="I30" s="72"/>
    </row>
    <row r="31" spans="1:9" x14ac:dyDescent="0.25">
      <c r="A31" s="5"/>
      <c r="B31" s="148" t="str">
        <f>Kontoplan!A28</f>
        <v>Gjeld</v>
      </c>
      <c r="C31" s="149">
        <f>Kontoplan!D28</f>
        <v>2700</v>
      </c>
      <c r="D31" s="259" t="str">
        <f>Kontoplan!E28</f>
        <v>Utgående merverdiavgift</v>
      </c>
      <c r="E31" s="325"/>
      <c r="F31" s="5"/>
      <c r="G31" s="5"/>
      <c r="H31" s="72"/>
      <c r="I31" s="72"/>
    </row>
    <row r="32" spans="1:9" x14ac:dyDescent="0.25">
      <c r="A32" s="5"/>
      <c r="B32" s="148" t="str">
        <f>Kontoplan!A29</f>
        <v>Gjeld</v>
      </c>
      <c r="C32" s="149">
        <f>Kontoplan!D29</f>
        <v>2710</v>
      </c>
      <c r="D32" s="259" t="str">
        <f>Kontoplan!E29</f>
        <v>Inngående merverdiavgift</v>
      </c>
      <c r="E32" s="325"/>
      <c r="F32" s="5"/>
      <c r="G32" s="5"/>
      <c r="H32" s="72"/>
      <c r="I32" s="72"/>
    </row>
    <row r="33" spans="1:9" x14ac:dyDescent="0.25">
      <c r="A33" s="5"/>
      <c r="B33" s="148" t="str">
        <f>Kontoplan!A30</f>
        <v>Gjeld</v>
      </c>
      <c r="C33" s="149">
        <f>Kontoplan!D30</f>
        <v>2740</v>
      </c>
      <c r="D33" s="259" t="str">
        <f>Kontoplan!E30</f>
        <v>Oppgjørskonto merverdiavgift</v>
      </c>
      <c r="E33" s="325"/>
      <c r="F33" s="72"/>
      <c r="G33" s="72"/>
      <c r="H33" s="72"/>
      <c r="I33" s="72"/>
    </row>
    <row r="34" spans="1:9" x14ac:dyDescent="0.25">
      <c r="A34" s="5"/>
      <c r="B34" s="148" t="str">
        <f>Kontoplan!A31</f>
        <v>Gjeld</v>
      </c>
      <c r="C34" s="149">
        <f>Kontoplan!D31</f>
        <v>2770</v>
      </c>
      <c r="D34" s="259" t="str">
        <f>Kontoplan!E31</f>
        <v>Skyldig arbeidsgiveravgift</v>
      </c>
      <c r="E34" s="325"/>
      <c r="F34" s="72"/>
      <c r="G34" s="72"/>
      <c r="H34" s="72"/>
      <c r="I34" s="72"/>
    </row>
    <row r="35" spans="1:9" x14ac:dyDescent="0.25">
      <c r="A35" s="5"/>
      <c r="B35" s="148" t="str">
        <f>Kontoplan!A32</f>
        <v>Gjeld</v>
      </c>
      <c r="C35" s="149">
        <f>Kontoplan!D32</f>
        <v>2940</v>
      </c>
      <c r="D35" s="259" t="str">
        <f>Kontoplan!E32</f>
        <v>Feriepenger</v>
      </c>
      <c r="E35" s="325"/>
      <c r="F35" s="72"/>
      <c r="G35" s="72"/>
      <c r="H35" s="72"/>
      <c r="I35" s="72"/>
    </row>
    <row r="36" spans="1:9" x14ac:dyDescent="0.25">
      <c r="A36" s="5"/>
      <c r="B36" s="148" t="str">
        <f>Kontoplan!A33</f>
        <v>Gjeld</v>
      </c>
      <c r="C36" s="149">
        <f>Kontoplan!D33</f>
        <v>2941</v>
      </c>
      <c r="D36" s="259" t="str">
        <f>Kontoplan!E33</f>
        <v>Arbeidsgiveravgift av påløpte feriepenger</v>
      </c>
      <c r="E36" s="325"/>
      <c r="F36" s="72"/>
      <c r="G36" s="72"/>
      <c r="H36" s="72"/>
      <c r="I36" s="72"/>
    </row>
    <row r="37" spans="1:9" x14ac:dyDescent="0.25">
      <c r="A37" s="5"/>
      <c r="B37" s="148" t="str">
        <f>Kontoplan!A34</f>
        <v>Gjeld</v>
      </c>
      <c r="C37" s="149">
        <f>Kontoplan!D34</f>
        <v>2960</v>
      </c>
      <c r="D37" s="259" t="str">
        <f>Kontoplan!E34</f>
        <v>Påløpt kostnad og forskuddsbetalt inntekt</v>
      </c>
      <c r="E37" s="325"/>
      <c r="F37" s="72"/>
      <c r="G37" s="72"/>
      <c r="H37" s="72"/>
      <c r="I37" s="72"/>
    </row>
    <row r="38" spans="1:9" x14ac:dyDescent="0.25">
      <c r="A38" s="5"/>
      <c r="B38" s="150" t="str">
        <f>Kontoplan!A35</f>
        <v>Gjeld</v>
      </c>
      <c r="C38" s="151">
        <f>Kontoplan!D35</f>
        <v>2980</v>
      </c>
      <c r="D38" s="260" t="str">
        <f>Kontoplan!E35</f>
        <v>Avsetninger og forpliktelser</v>
      </c>
      <c r="E38" s="326"/>
      <c r="F38" s="72"/>
      <c r="G38" s="72"/>
      <c r="H38" s="72"/>
      <c r="I38" s="72"/>
    </row>
    <row r="39" spans="1:9" x14ac:dyDescent="0.25">
      <c r="A39" s="5"/>
      <c r="B39" s="119" t="s">
        <v>62</v>
      </c>
      <c r="C39" s="118"/>
      <c r="D39" s="118"/>
      <c r="E39" s="354">
        <f>SUM(E9:E38)</f>
        <v>0</v>
      </c>
      <c r="F39" s="171" t="s">
        <v>63</v>
      </c>
      <c r="G39" s="72"/>
      <c r="H39" s="72"/>
      <c r="I39" s="72"/>
    </row>
    <row r="40" spans="1:9" x14ac:dyDescent="0.25">
      <c r="A40" s="5"/>
      <c r="B40" s="5"/>
      <c r="C40" s="5"/>
      <c r="D40" s="5"/>
      <c r="E40" s="5"/>
      <c r="F40" s="268"/>
      <c r="G40" s="268"/>
      <c r="H40" s="72"/>
      <c r="I40" s="72"/>
    </row>
    <row r="41" spans="1:9" x14ac:dyDescent="0.25">
      <c r="A41" s="5"/>
      <c r="B41" s="5"/>
      <c r="C41" s="5"/>
      <c r="D41" s="5"/>
      <c r="E41" s="5"/>
      <c r="F41" s="268"/>
      <c r="G41" s="268"/>
      <c r="H41" s="72"/>
      <c r="I41" s="72"/>
    </row>
    <row r="42" spans="1:9" x14ac:dyDescent="0.25">
      <c r="A42" s="5"/>
      <c r="B42" s="5"/>
      <c r="C42" s="5"/>
      <c r="D42" s="5"/>
      <c r="E42" s="5"/>
      <c r="F42" s="268"/>
      <c r="G42" s="268"/>
      <c r="H42" s="72"/>
      <c r="I42" s="72"/>
    </row>
    <row r="43" spans="1:9" x14ac:dyDescent="0.25">
      <c r="A43" s="5"/>
      <c r="B43" s="5"/>
      <c r="C43" s="5"/>
      <c r="D43" s="5"/>
      <c r="E43" s="5"/>
      <c r="F43" s="268"/>
      <c r="G43" s="268"/>
      <c r="H43" s="72"/>
      <c r="I43" s="72"/>
    </row>
    <row r="44" spans="1:9" x14ac:dyDescent="0.25">
      <c r="A44" s="72"/>
      <c r="B44" s="268"/>
      <c r="C44" s="268"/>
      <c r="D44" s="268"/>
      <c r="E44" s="268"/>
      <c r="F44" s="268"/>
      <c r="G44" s="268"/>
      <c r="H44" s="72"/>
      <c r="I44" s="72"/>
    </row>
    <row r="45" spans="1:9" x14ac:dyDescent="0.25">
      <c r="A45" s="72"/>
      <c r="B45" s="268"/>
      <c r="C45" s="268"/>
      <c r="D45" s="268"/>
      <c r="E45" s="268"/>
      <c r="F45" s="268"/>
      <c r="G45" s="268"/>
      <c r="H45" s="72"/>
      <c r="I45" s="72"/>
    </row>
    <row r="46" spans="1:9" x14ac:dyDescent="0.25">
      <c r="A46" s="72"/>
      <c r="B46" s="268"/>
      <c r="C46" s="268"/>
      <c r="D46" s="268"/>
      <c r="E46" s="268"/>
      <c r="F46" s="268"/>
      <c r="G46" s="268"/>
      <c r="H46" s="72"/>
      <c r="I46" s="72"/>
    </row>
    <row r="47" spans="1:9" x14ac:dyDescent="0.25">
      <c r="A47" s="72"/>
      <c r="B47" s="268"/>
      <c r="C47" s="268"/>
      <c r="D47" s="268"/>
      <c r="E47" s="268"/>
      <c r="F47" s="268"/>
      <c r="G47" s="268"/>
      <c r="H47" s="72"/>
      <c r="I47" s="72"/>
    </row>
    <row r="48" spans="1:9" x14ac:dyDescent="0.25">
      <c r="A48" s="72"/>
      <c r="B48" s="268"/>
      <c r="C48" s="268"/>
      <c r="D48" s="268"/>
      <c r="E48" s="268"/>
      <c r="F48" s="268"/>
      <c r="G48" s="268"/>
      <c r="H48" s="72"/>
      <c r="I48" s="72"/>
    </row>
    <row r="49" spans="1:9" x14ac:dyDescent="0.25">
      <c r="A49" s="72"/>
      <c r="B49" s="72"/>
      <c r="C49" s="72"/>
      <c r="D49" s="72"/>
      <c r="E49" s="72"/>
      <c r="F49" s="72"/>
      <c r="G49" s="72"/>
      <c r="H49" s="72"/>
      <c r="I49" s="72"/>
    </row>
    <row r="50" spans="1:9" x14ac:dyDescent="0.25">
      <c r="A50" s="72"/>
      <c r="B50" s="72"/>
      <c r="C50" s="72"/>
      <c r="D50" s="72"/>
      <c r="E50" s="72"/>
      <c r="F50" s="72"/>
      <c r="G50" s="72"/>
      <c r="H50" s="72"/>
      <c r="I50" s="72"/>
    </row>
  </sheetData>
  <sheetProtection sheet="1" objects="1" scenarios="1"/>
  <conditionalFormatting sqref="E39">
    <cfRule type="cellIs" dxfId="4013" priority="1" operator="notBetween">
      <formula>-1.5</formula>
      <formula>1.5</formula>
    </cfRule>
  </conditionalFormatting>
  <dataValidations count="1">
    <dataValidation type="decimal" allowBlank="1" showInputMessage="1" showErrorMessage="1" sqref="E9:E38" xr:uid="{00000000-0002-0000-0300-000000000000}">
      <formula1>-5000000</formula1>
      <formula2>5000000</formula2>
    </dataValidation>
  </dataValidations>
  <hyperlinks>
    <hyperlink ref="E4" location="Start" display="&lt;--  Start" xr:uid="{00000000-0004-0000-0300-000000000000}"/>
  </hyperlink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>
    <tabColor theme="4"/>
  </sheetPr>
  <dimension ref="A1:XFC492"/>
  <sheetViews>
    <sheetView zoomScaleNormal="100" workbookViewId="0">
      <selection activeCell="H15" sqref="H15:K16"/>
    </sheetView>
  </sheetViews>
  <sheetFormatPr baseColWidth="10" defaultColWidth="0" defaultRowHeight="15" zeroHeight="1" x14ac:dyDescent="0.25"/>
  <cols>
    <col min="1" max="1" width="5.28515625" style="72" customWidth="1"/>
    <col min="2" max="2" width="5.42578125" customWidth="1"/>
    <col min="3" max="3" width="31.7109375" customWidth="1"/>
    <col min="4" max="4" width="14.5703125" customWidth="1"/>
    <col min="5" max="5" width="39.28515625" customWidth="1"/>
    <col min="6" max="6" width="14" customWidth="1"/>
    <col min="7" max="7" width="15.7109375" customWidth="1"/>
    <col min="8" max="8" width="12.28515625" customWidth="1"/>
    <col min="9" max="9" width="13.28515625" customWidth="1"/>
    <col min="10" max="10" width="12.7109375" customWidth="1"/>
    <col min="11" max="11" width="13.42578125" customWidth="1"/>
    <col min="12" max="12" width="12.7109375" customWidth="1"/>
    <col min="13" max="13" width="28.28515625" customWidth="1"/>
    <col min="14" max="14" width="8.42578125" style="72" customWidth="1"/>
    <col min="15" max="15" width="30.42578125" customWidth="1"/>
    <col min="16" max="16" width="2.5703125" customWidth="1"/>
    <col min="17" max="16383" width="9.28515625" hidden="1"/>
    <col min="16384" max="16384" width="4.7109375" hidden="1"/>
  </cols>
  <sheetData>
    <row r="1" spans="2:16" ht="19.5" customHeight="1" x14ac:dyDescent="0.25"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O1" s="72"/>
      <c r="P1" s="72"/>
    </row>
    <row r="2" spans="2:16" ht="18.75" customHeight="1" x14ac:dyDescent="0.4">
      <c r="B2" s="72"/>
      <c r="C2" s="243" t="s">
        <v>64</v>
      </c>
      <c r="D2" s="72"/>
      <c r="E2" s="72"/>
      <c r="F2" s="72"/>
      <c r="G2" s="72"/>
      <c r="H2" s="72"/>
      <c r="I2" s="72"/>
      <c r="J2" s="72"/>
      <c r="K2" s="72"/>
      <c r="L2" s="72"/>
      <c r="M2" s="72"/>
      <c r="O2" s="72"/>
      <c r="P2" s="72"/>
    </row>
    <row r="3" spans="2:16" ht="18.75" customHeight="1" x14ac:dyDescent="0.5">
      <c r="B3" s="72"/>
      <c r="C3" s="122"/>
      <c r="D3" s="72"/>
      <c r="E3" s="72"/>
      <c r="F3" s="72"/>
      <c r="G3" s="72"/>
      <c r="H3" s="72"/>
      <c r="I3" s="72"/>
      <c r="J3" s="72"/>
      <c r="K3" s="72"/>
      <c r="L3" s="72"/>
      <c r="M3" s="72"/>
      <c r="O3" s="72"/>
      <c r="P3" s="72"/>
    </row>
    <row r="4" spans="2:16" ht="18.75" customHeight="1" thickBot="1" x14ac:dyDescent="0.55000000000000004">
      <c r="B4" s="72"/>
      <c r="C4" s="122"/>
      <c r="D4" s="72"/>
      <c r="E4" s="72"/>
      <c r="F4" s="72"/>
      <c r="G4" s="72"/>
      <c r="H4" s="72"/>
      <c r="I4" s="72"/>
      <c r="J4" s="72"/>
      <c r="K4" s="72"/>
      <c r="L4" s="72"/>
      <c r="M4" s="276" t="s">
        <v>57</v>
      </c>
      <c r="O4" s="72"/>
      <c r="P4" s="72"/>
    </row>
    <row r="5" spans="2:16" ht="18.75" customHeight="1" thickTop="1" x14ac:dyDescent="0.5">
      <c r="B5" s="72"/>
      <c r="C5" s="122"/>
      <c r="D5" s="72"/>
      <c r="E5" s="72"/>
      <c r="F5" s="72"/>
      <c r="G5" s="72"/>
      <c r="H5" s="72"/>
      <c r="I5" s="72"/>
      <c r="J5" s="72"/>
      <c r="K5" s="72"/>
      <c r="L5" s="72"/>
      <c r="M5" s="72"/>
      <c r="O5" s="72"/>
      <c r="P5" s="72"/>
    </row>
    <row r="6" spans="2:16" ht="18.75" customHeight="1" x14ac:dyDescent="0.5">
      <c r="B6" s="72"/>
      <c r="C6" s="122"/>
      <c r="D6" s="72"/>
      <c r="E6" s="72"/>
      <c r="F6" s="72"/>
      <c r="G6" s="72"/>
      <c r="H6" s="72"/>
      <c r="I6" s="72"/>
      <c r="J6" s="72"/>
      <c r="K6" s="72"/>
      <c r="L6" s="72"/>
      <c r="M6" s="72"/>
      <c r="O6" s="72"/>
      <c r="P6" s="72"/>
    </row>
    <row r="7" spans="2:16" ht="18.75" customHeight="1" x14ac:dyDescent="0.5">
      <c r="B7" s="72"/>
      <c r="C7" s="122"/>
      <c r="D7" s="72"/>
      <c r="E7" s="72"/>
      <c r="F7" s="72"/>
      <c r="G7" s="72"/>
      <c r="H7" s="72"/>
      <c r="I7" s="72"/>
      <c r="J7" s="72"/>
      <c r="K7" s="72"/>
      <c r="L7" s="72"/>
      <c r="M7" s="120"/>
      <c r="O7" s="72"/>
      <c r="P7" s="72"/>
    </row>
    <row r="8" spans="2:16" ht="20.25" customHeight="1" x14ac:dyDescent="0.5">
      <c r="B8" s="72"/>
      <c r="C8" s="122"/>
      <c r="D8" s="72"/>
      <c r="E8" s="72"/>
      <c r="F8" s="72"/>
      <c r="G8" s="72"/>
      <c r="H8" s="72"/>
      <c r="I8" s="72"/>
      <c r="J8" s="72"/>
      <c r="K8" s="72"/>
      <c r="L8" s="72"/>
      <c r="M8" s="124">
        <f>INDEX(Valideringer!$C$29:$C$31,MATCH($C$21,Valideringer!$B$29:$B$31,0))</f>
        <v>3</v>
      </c>
      <c r="O8" s="72"/>
      <c r="P8" s="72"/>
    </row>
    <row r="9" spans="2:16" ht="17.25" customHeight="1" x14ac:dyDescent="0.5">
      <c r="B9" s="72"/>
      <c r="C9" s="122"/>
      <c r="D9" s="72"/>
      <c r="E9" s="72"/>
      <c r="F9" s="72"/>
      <c r="G9" s="72"/>
      <c r="H9" s="72"/>
      <c r="I9" s="72"/>
      <c r="J9" s="72"/>
      <c r="K9" s="72"/>
      <c r="L9" s="72"/>
      <c r="M9" s="124">
        <f>INDEX(Valideringer!$C$29:$C$31,MATCH($C$21,Valideringer!$B$29:$B$31,0))</f>
        <v>3</v>
      </c>
      <c r="O9" s="72"/>
      <c r="P9" s="72"/>
    </row>
    <row r="10" spans="2:16" ht="17.25" customHeight="1" x14ac:dyDescent="0.5">
      <c r="B10" s="72"/>
      <c r="C10" s="122"/>
      <c r="D10" s="72"/>
      <c r="E10" s="72"/>
      <c r="F10" s="72"/>
      <c r="G10" s="72"/>
      <c r="H10" s="72"/>
      <c r="I10" s="72"/>
      <c r="J10" s="72"/>
      <c r="K10" s="72"/>
      <c r="L10" s="72"/>
      <c r="M10" s="72"/>
      <c r="O10" s="72"/>
      <c r="P10" s="72"/>
    </row>
    <row r="11" spans="2:16" x14ac:dyDescent="0.25">
      <c r="B11" s="72"/>
      <c r="C11" s="120" t="s">
        <v>65</v>
      </c>
      <c r="D11" s="72"/>
      <c r="E11" s="72"/>
      <c r="F11" s="72"/>
      <c r="G11" s="72"/>
      <c r="H11" s="72"/>
      <c r="I11" s="72"/>
      <c r="J11" s="72"/>
      <c r="K11" s="72"/>
      <c r="L11" s="72"/>
      <c r="M11" s="72"/>
      <c r="O11" s="72"/>
      <c r="P11" s="72"/>
    </row>
    <row r="12" spans="2:16" ht="6.75" customHeight="1" x14ac:dyDescent="0.25">
      <c r="B12" s="72"/>
      <c r="C12" s="72"/>
      <c r="D12" s="72"/>
      <c r="E12" s="72"/>
      <c r="F12" s="72"/>
      <c r="G12" s="72"/>
      <c r="H12" s="72"/>
      <c r="I12" s="72"/>
      <c r="J12" s="72"/>
      <c r="K12" s="72"/>
      <c r="L12" s="72"/>
      <c r="M12" s="72"/>
      <c r="O12" s="72"/>
      <c r="P12" s="72"/>
    </row>
    <row r="13" spans="2:16" x14ac:dyDescent="0.25">
      <c r="B13" s="72"/>
      <c r="C13" s="84" t="s">
        <v>66</v>
      </c>
      <c r="D13" s="85" t="s">
        <v>60</v>
      </c>
      <c r="E13" s="418" t="s">
        <v>61</v>
      </c>
      <c r="F13" s="85"/>
      <c r="G13" s="85"/>
      <c r="H13" s="418" t="s">
        <v>67</v>
      </c>
      <c r="I13" s="418" t="s">
        <v>68</v>
      </c>
      <c r="J13" s="85" t="s">
        <v>69</v>
      </c>
      <c r="K13" s="85" t="s">
        <v>70</v>
      </c>
      <c r="L13" s="85" t="s">
        <v>21</v>
      </c>
      <c r="M13" s="86" t="s">
        <v>45</v>
      </c>
      <c r="O13" s="72"/>
      <c r="P13" s="72"/>
    </row>
    <row r="14" spans="2:16" x14ac:dyDescent="0.25">
      <c r="B14" s="72"/>
      <c r="C14" s="116" t="str">
        <f>"Totalnivå"</f>
        <v>Totalnivå</v>
      </c>
      <c r="D14" s="115">
        <f>Valideringer!$B$19</f>
        <v>3999</v>
      </c>
      <c r="E14" s="115" t="s">
        <v>71</v>
      </c>
      <c r="F14" s="72"/>
      <c r="G14" s="72"/>
      <c r="H14" s="183">
        <v>0</v>
      </c>
      <c r="I14" s="183">
        <v>0</v>
      </c>
      <c r="J14" s="183">
        <v>0</v>
      </c>
      <c r="K14" s="183">
        <v>0</v>
      </c>
      <c r="L14" s="234">
        <f>SUM(H14:K14)</f>
        <v>0</v>
      </c>
      <c r="M14" s="180"/>
      <c r="O14" s="72"/>
      <c r="P14" s="72"/>
    </row>
    <row r="15" spans="2:16" x14ac:dyDescent="0.25">
      <c r="B15" s="72"/>
      <c r="C15" s="116" t="s">
        <v>72</v>
      </c>
      <c r="D15" s="72">
        <f>Valideringer!$B$20</f>
        <v>4999</v>
      </c>
      <c r="E15" s="72" t="s">
        <v>73</v>
      </c>
      <c r="F15" s="72"/>
      <c r="G15" s="72"/>
      <c r="H15" s="183"/>
      <c r="I15" s="183"/>
      <c r="J15" s="183"/>
      <c r="K15" s="183"/>
      <c r="L15" s="233">
        <f>SUM(H15:K15)</f>
        <v>0</v>
      </c>
      <c r="M15" s="181"/>
      <c r="O15" s="72"/>
      <c r="P15" s="72"/>
    </row>
    <row r="16" spans="2:16" x14ac:dyDescent="0.25">
      <c r="B16" s="72"/>
      <c r="C16" s="116" t="s">
        <v>72</v>
      </c>
      <c r="D16" s="72">
        <f>Valideringer!$B$21</f>
        <v>5999</v>
      </c>
      <c r="E16" s="72" t="s">
        <v>74</v>
      </c>
      <c r="F16" s="72"/>
      <c r="G16" s="72"/>
      <c r="H16" s="183"/>
      <c r="I16" s="183"/>
      <c r="J16" s="183"/>
      <c r="K16" s="183"/>
      <c r="L16" s="233">
        <f>SUM(H16:K16)</f>
        <v>0</v>
      </c>
      <c r="M16" s="181"/>
      <c r="O16" s="72"/>
      <c r="P16" s="72"/>
    </row>
    <row r="17" spans="2:16" x14ac:dyDescent="0.25">
      <c r="B17" s="72"/>
      <c r="C17" s="116" t="s">
        <v>72</v>
      </c>
      <c r="D17" s="72">
        <f>Valideringer!$B$22</f>
        <v>7999</v>
      </c>
      <c r="E17" s="72" t="s">
        <v>75</v>
      </c>
      <c r="F17" s="72"/>
      <c r="G17" s="72"/>
      <c r="H17" s="183">
        <v>0</v>
      </c>
      <c r="I17" s="183">
        <v>0</v>
      </c>
      <c r="J17" s="183">
        <v>0</v>
      </c>
      <c r="K17" s="183">
        <v>0</v>
      </c>
      <c r="L17" s="233">
        <f>SUM(H17:K17)</f>
        <v>0</v>
      </c>
      <c r="M17" s="181"/>
      <c r="O17" s="72"/>
      <c r="P17" s="72"/>
    </row>
    <row r="18" spans="2:16" x14ac:dyDescent="0.25">
      <c r="B18" s="72"/>
      <c r="C18" s="117" t="str">
        <f>CONCATENATE("Resultat ",C17)</f>
        <v>Resultat Totalnivå</v>
      </c>
      <c r="D18" s="118"/>
      <c r="E18" s="118"/>
      <c r="F18" s="118"/>
      <c r="G18" s="118"/>
      <c r="H18" s="231">
        <f>SUM(H14:H17)</f>
        <v>0</v>
      </c>
      <c r="I18" s="231">
        <f>SUM(I14:I17)</f>
        <v>0</v>
      </c>
      <c r="J18" s="231">
        <f>SUM(J14:J17)</f>
        <v>0</v>
      </c>
      <c r="K18" s="231">
        <f>SUM(K14:K17)</f>
        <v>0</v>
      </c>
      <c r="L18" s="231">
        <f>SUM(L14:L17)</f>
        <v>0</v>
      </c>
      <c r="M18" s="182"/>
      <c r="O18" s="72"/>
      <c r="P18" s="72"/>
    </row>
    <row r="19" spans="2:16" x14ac:dyDescent="0.25">
      <c r="B19" s="72"/>
      <c r="C19" s="72"/>
      <c r="D19" s="72"/>
      <c r="E19" s="72"/>
      <c r="F19" s="72"/>
      <c r="G19" s="72"/>
      <c r="H19" s="233"/>
      <c r="I19" s="233"/>
      <c r="J19" s="233"/>
      <c r="K19" s="233"/>
      <c r="L19" s="233"/>
      <c r="M19" s="72"/>
      <c r="O19" s="72"/>
      <c r="P19" s="72"/>
    </row>
    <row r="20" spans="2:16" x14ac:dyDescent="0.25">
      <c r="B20" s="72"/>
      <c r="C20" s="120" t="s">
        <v>76</v>
      </c>
      <c r="D20" s="72"/>
      <c r="E20" s="72"/>
      <c r="F20" s="72"/>
      <c r="G20" s="72"/>
      <c r="H20" s="233"/>
      <c r="I20" s="233"/>
      <c r="J20" s="233"/>
      <c r="K20" s="233"/>
      <c r="L20" s="233"/>
      <c r="M20" s="72"/>
      <c r="O20" s="72"/>
      <c r="P20" s="72"/>
    </row>
    <row r="21" spans="2:16" x14ac:dyDescent="0.25">
      <c r="B21" s="72"/>
      <c r="C21" s="280" t="s">
        <v>77</v>
      </c>
      <c r="D21" s="72"/>
      <c r="E21" s="72"/>
      <c r="F21" s="72"/>
      <c r="G21" s="72"/>
      <c r="H21" s="233"/>
      <c r="I21" s="233"/>
      <c r="J21" s="233"/>
      <c r="K21" s="233"/>
      <c r="L21" s="233"/>
      <c r="M21" s="72"/>
      <c r="O21" s="72"/>
      <c r="P21" s="72"/>
    </row>
    <row r="22" spans="2:16" x14ac:dyDescent="0.25">
      <c r="B22" s="72"/>
      <c r="C22" s="72"/>
      <c r="D22" s="72"/>
      <c r="E22" s="72"/>
      <c r="F22" s="72"/>
      <c r="G22" s="72"/>
      <c r="H22" s="232"/>
      <c r="I22" s="232"/>
      <c r="J22" s="232"/>
      <c r="K22" s="232"/>
      <c r="L22" s="232"/>
      <c r="M22" s="72"/>
      <c r="O22" s="72"/>
      <c r="P22" s="72"/>
    </row>
    <row r="23" spans="2:16" x14ac:dyDescent="0.25">
      <c r="B23" s="72"/>
      <c r="C23" s="84" t="s">
        <v>78</v>
      </c>
      <c r="D23" s="85" t="s">
        <v>60</v>
      </c>
      <c r="E23" s="418" t="s">
        <v>61</v>
      </c>
      <c r="F23" s="85"/>
      <c r="G23" s="85"/>
      <c r="H23" s="418" t="s">
        <v>67</v>
      </c>
      <c r="I23" s="418" t="s">
        <v>68</v>
      </c>
      <c r="J23" s="85" t="s">
        <v>69</v>
      </c>
      <c r="K23" s="85" t="s">
        <v>70</v>
      </c>
      <c r="L23" s="85" t="s">
        <v>21</v>
      </c>
      <c r="M23" s="86" t="s">
        <v>45</v>
      </c>
      <c r="N23" s="120"/>
      <c r="O23" s="72"/>
      <c r="P23" s="72"/>
    </row>
    <row r="24" spans="2:16" x14ac:dyDescent="0.25">
      <c r="B24" s="72"/>
      <c r="C24" s="116" t="str">
        <f>$C$21</f>
        <v>Pluggede verdier</v>
      </c>
      <c r="D24" s="115">
        <f>Valideringer!$B$19</f>
        <v>3999</v>
      </c>
      <c r="E24" s="115" t="s">
        <v>71</v>
      </c>
      <c r="F24" s="72"/>
      <c r="G24" s="72"/>
      <c r="H24" s="234">
        <f t="shared" ref="H24:K27" si="0">SUMIFS(H$33:H$136,$D$33:$D$136,$D24)*IF($M$9=1,1,0)+SUMIFS(H$140:H$488,$D$140:$D$488,$D24)*IF($M$9=2,1,0)+H14*IF($M$9=3,1,0)</f>
        <v>0</v>
      </c>
      <c r="I24" s="234">
        <f t="shared" si="0"/>
        <v>0</v>
      </c>
      <c r="J24" s="234">
        <f t="shared" si="0"/>
        <v>0</v>
      </c>
      <c r="K24" s="234">
        <f t="shared" si="0"/>
        <v>0</v>
      </c>
      <c r="L24" s="233">
        <f>SUM(H24:K24)</f>
        <v>0</v>
      </c>
      <c r="M24" s="180"/>
      <c r="O24" s="72"/>
      <c r="P24" s="72"/>
    </row>
    <row r="25" spans="2:16" x14ac:dyDescent="0.25">
      <c r="B25" s="72"/>
      <c r="C25" s="116" t="str">
        <f>$C$21</f>
        <v>Pluggede verdier</v>
      </c>
      <c r="D25" s="72">
        <f>Valideringer!$B$20</f>
        <v>4999</v>
      </c>
      <c r="E25" s="72" t="s">
        <v>73</v>
      </c>
      <c r="F25" s="72"/>
      <c r="G25" s="72"/>
      <c r="H25" s="233">
        <f t="shared" si="0"/>
        <v>0</v>
      </c>
      <c r="I25" s="233">
        <f t="shared" si="0"/>
        <v>0</v>
      </c>
      <c r="J25" s="233">
        <f t="shared" si="0"/>
        <v>0</v>
      </c>
      <c r="K25" s="233">
        <f t="shared" si="0"/>
        <v>0</v>
      </c>
      <c r="L25" s="233">
        <f>SUM(H25:K25)</f>
        <v>0</v>
      </c>
      <c r="M25" s="181"/>
      <c r="O25" s="72"/>
      <c r="P25" s="72"/>
    </row>
    <row r="26" spans="2:16" x14ac:dyDescent="0.25">
      <c r="B26" s="72"/>
      <c r="C26" s="116" t="str">
        <f>$C$21</f>
        <v>Pluggede verdier</v>
      </c>
      <c r="D26" s="72">
        <f>Valideringer!$B$21</f>
        <v>5999</v>
      </c>
      <c r="E26" s="72" t="s">
        <v>74</v>
      </c>
      <c r="F26" s="72"/>
      <c r="G26" s="72"/>
      <c r="H26" s="233">
        <f t="shared" si="0"/>
        <v>0</v>
      </c>
      <c r="I26" s="233">
        <f t="shared" si="0"/>
        <v>0</v>
      </c>
      <c r="J26" s="233">
        <f t="shared" si="0"/>
        <v>0</v>
      </c>
      <c r="K26" s="233">
        <f t="shared" si="0"/>
        <v>0</v>
      </c>
      <c r="L26" s="233">
        <f>SUM(H26:K26)</f>
        <v>0</v>
      </c>
      <c r="M26" s="181"/>
      <c r="O26" s="72"/>
      <c r="P26" s="72"/>
    </row>
    <row r="27" spans="2:16" x14ac:dyDescent="0.25">
      <c r="B27" s="72"/>
      <c r="C27" s="116" t="str">
        <f>$C$21</f>
        <v>Pluggede verdier</v>
      </c>
      <c r="D27" s="72">
        <f>Valideringer!$B$22</f>
        <v>7999</v>
      </c>
      <c r="E27" s="72" t="s">
        <v>75</v>
      </c>
      <c r="F27" s="72"/>
      <c r="G27" s="72"/>
      <c r="H27" s="233">
        <f t="shared" si="0"/>
        <v>0</v>
      </c>
      <c r="I27" s="233">
        <f t="shared" si="0"/>
        <v>0</v>
      </c>
      <c r="J27" s="233">
        <f t="shared" si="0"/>
        <v>0</v>
      </c>
      <c r="K27" s="233">
        <f t="shared" si="0"/>
        <v>0</v>
      </c>
      <c r="L27" s="233">
        <f>SUM(H27:K27)</f>
        <v>0</v>
      </c>
      <c r="M27" s="181"/>
      <c r="O27" s="72"/>
      <c r="P27" s="72"/>
    </row>
    <row r="28" spans="2:16" x14ac:dyDescent="0.25">
      <c r="B28" s="72"/>
      <c r="C28" s="117" t="str">
        <f>CONCATENATE("Resultat ",C27)</f>
        <v>Resultat Pluggede verdier</v>
      </c>
      <c r="D28" s="118"/>
      <c r="E28" s="118"/>
      <c r="F28" s="118"/>
      <c r="G28" s="118"/>
      <c r="H28" s="231">
        <f>SUM(H24:H27)</f>
        <v>0</v>
      </c>
      <c r="I28" s="231">
        <f>SUM(I24:I27)</f>
        <v>0</v>
      </c>
      <c r="J28" s="231">
        <f>SUM(J24:J27)</f>
        <v>0</v>
      </c>
      <c r="K28" s="231">
        <f>SUM(K24:K27)</f>
        <v>0</v>
      </c>
      <c r="L28" s="355">
        <f>SUM(L24:L27)</f>
        <v>0</v>
      </c>
      <c r="M28" s="182"/>
      <c r="O28" s="72"/>
      <c r="P28" s="72"/>
    </row>
    <row r="29" spans="2:16" x14ac:dyDescent="0.25">
      <c r="B29" s="72"/>
      <c r="C29" s="72"/>
      <c r="D29" s="72"/>
      <c r="E29" s="72"/>
      <c r="F29" s="72"/>
      <c r="G29" s="72"/>
      <c r="H29" s="233"/>
      <c r="I29" s="233"/>
      <c r="J29" s="233"/>
      <c r="K29" s="233"/>
      <c r="L29" s="233"/>
      <c r="M29" s="72"/>
      <c r="O29" s="72"/>
      <c r="P29" s="72"/>
    </row>
    <row r="30" spans="2:16" x14ac:dyDescent="0.25">
      <c r="B30" s="72"/>
      <c r="C30" s="72"/>
      <c r="D30" s="72"/>
      <c r="E30" s="72"/>
      <c r="F30" s="72"/>
      <c r="G30" s="72"/>
      <c r="H30" s="233"/>
      <c r="I30" s="233"/>
      <c r="J30" s="233"/>
      <c r="K30" s="233"/>
      <c r="L30" s="233"/>
      <c r="M30" s="72"/>
      <c r="O30" s="72"/>
      <c r="P30" s="72"/>
    </row>
    <row r="31" spans="2:16" ht="18.75" x14ac:dyDescent="0.3">
      <c r="B31" s="72"/>
      <c r="C31" s="123" t="s">
        <v>79</v>
      </c>
      <c r="D31" s="72"/>
      <c r="E31" s="72"/>
      <c r="F31" s="72"/>
      <c r="G31" s="72"/>
      <c r="H31" s="233"/>
      <c r="I31" s="233"/>
      <c r="J31" s="233"/>
      <c r="K31" s="233"/>
      <c r="L31" s="233"/>
      <c r="M31" s="72"/>
      <c r="O31" s="281" t="s">
        <v>80</v>
      </c>
      <c r="P31" s="72"/>
    </row>
    <row r="32" spans="2:16" x14ac:dyDescent="0.25">
      <c r="B32" s="72"/>
      <c r="C32" s="72"/>
      <c r="D32" s="72"/>
      <c r="E32" s="72"/>
      <c r="F32" s="72"/>
      <c r="G32" s="72"/>
      <c r="H32" s="232"/>
      <c r="I32" s="232"/>
      <c r="J32" s="232"/>
      <c r="K32" s="232"/>
      <c r="L32" s="232"/>
      <c r="M32" s="72"/>
      <c r="O32" s="72"/>
      <c r="P32" s="72"/>
    </row>
    <row r="33" spans="2:16" x14ac:dyDescent="0.25">
      <c r="B33" s="72"/>
      <c r="C33" s="84" t="s">
        <v>26</v>
      </c>
      <c r="D33" s="85" t="s">
        <v>60</v>
      </c>
      <c r="E33" s="418" t="s">
        <v>61</v>
      </c>
      <c r="F33" s="85"/>
      <c r="G33" s="85"/>
      <c r="H33" s="418" t="s">
        <v>67</v>
      </c>
      <c r="I33" s="418" t="s">
        <v>68</v>
      </c>
      <c r="J33" s="85" t="s">
        <v>69</v>
      </c>
      <c r="K33" s="85" t="s">
        <v>70</v>
      </c>
      <c r="L33" s="85" t="s">
        <v>21</v>
      </c>
      <c r="M33" s="86" t="s">
        <v>45</v>
      </c>
      <c r="N33" s="120"/>
      <c r="O33" s="124">
        <f t="shared" ref="O33:O38" si="1">$O$32</f>
        <v>0</v>
      </c>
      <c r="P33" s="72"/>
    </row>
    <row r="34" spans="2:16" x14ac:dyDescent="0.25">
      <c r="B34" s="72"/>
      <c r="C34" s="114" t="str">
        <f>Valideringer!C35</f>
        <v xml:space="preserve">1.  </v>
      </c>
      <c r="D34" s="115">
        <f>Valideringer!$B$19</f>
        <v>3999</v>
      </c>
      <c r="E34" s="115" t="s">
        <v>71</v>
      </c>
      <c r="F34" s="115"/>
      <c r="G34" s="115"/>
      <c r="H34" s="183">
        <v>0</v>
      </c>
      <c r="I34" s="183">
        <v>0</v>
      </c>
      <c r="J34" s="183">
        <v>0</v>
      </c>
      <c r="K34" s="183">
        <v>0</v>
      </c>
      <c r="L34" s="233">
        <f>SUM(H34:K34)</f>
        <v>0</v>
      </c>
      <c r="M34" s="180"/>
      <c r="O34" s="124">
        <f t="shared" si="1"/>
        <v>0</v>
      </c>
      <c r="P34" s="72"/>
    </row>
    <row r="35" spans="2:16" x14ac:dyDescent="0.25">
      <c r="B35" s="72"/>
      <c r="C35" s="116" t="str">
        <f>C34</f>
        <v xml:space="preserve">1.  </v>
      </c>
      <c r="D35" s="72">
        <f>Valideringer!$B$20</f>
        <v>4999</v>
      </c>
      <c r="E35" s="72" t="s">
        <v>73</v>
      </c>
      <c r="F35" s="72"/>
      <c r="G35" s="72"/>
      <c r="H35" s="183">
        <v>0</v>
      </c>
      <c r="I35" s="183">
        <v>0</v>
      </c>
      <c r="J35" s="183">
        <v>0</v>
      </c>
      <c r="K35" s="183">
        <v>0</v>
      </c>
      <c r="L35" s="233">
        <f>SUM(H35:K35)</f>
        <v>0</v>
      </c>
      <c r="M35" s="181"/>
      <c r="O35" s="124">
        <f t="shared" si="1"/>
        <v>0</v>
      </c>
      <c r="P35" s="72"/>
    </row>
    <row r="36" spans="2:16" x14ac:dyDescent="0.25">
      <c r="B36" s="72"/>
      <c r="C36" s="116" t="str">
        <f>C34</f>
        <v xml:space="preserve">1.  </v>
      </c>
      <c r="D36" s="72">
        <f>Valideringer!$B$21</f>
        <v>5999</v>
      </c>
      <c r="E36" s="72" t="s">
        <v>74</v>
      </c>
      <c r="F36" s="72"/>
      <c r="G36" s="72"/>
      <c r="H36" s="183">
        <v>0</v>
      </c>
      <c r="I36" s="183">
        <v>0</v>
      </c>
      <c r="J36" s="183">
        <v>0</v>
      </c>
      <c r="K36" s="183">
        <v>0</v>
      </c>
      <c r="L36" s="233">
        <f>SUM(H36:K36)</f>
        <v>0</v>
      </c>
      <c r="M36" s="181"/>
      <c r="O36" s="124">
        <f t="shared" si="1"/>
        <v>0</v>
      </c>
      <c r="P36" s="72"/>
    </row>
    <row r="37" spans="2:16" x14ac:dyDescent="0.25">
      <c r="B37" s="72"/>
      <c r="C37" s="116" t="str">
        <f>C34</f>
        <v xml:space="preserve">1.  </v>
      </c>
      <c r="D37" s="72">
        <f>Valideringer!$B$22</f>
        <v>7999</v>
      </c>
      <c r="E37" s="72" t="s">
        <v>75</v>
      </c>
      <c r="F37" s="72"/>
      <c r="G37" s="72"/>
      <c r="H37" s="183">
        <v>0</v>
      </c>
      <c r="I37" s="183">
        <v>0</v>
      </c>
      <c r="J37" s="183">
        <v>0</v>
      </c>
      <c r="K37" s="183">
        <v>0</v>
      </c>
      <c r="L37" s="233">
        <f>SUM(H37:K37)</f>
        <v>0</v>
      </c>
      <c r="M37" s="181"/>
      <c r="O37" s="124">
        <f t="shared" si="1"/>
        <v>0</v>
      </c>
      <c r="P37" s="72"/>
    </row>
    <row r="38" spans="2:16" x14ac:dyDescent="0.25">
      <c r="B38" s="72"/>
      <c r="C38" s="117" t="str">
        <f>CONCATENATE("Resultat ",C37)</f>
        <v xml:space="preserve">Resultat 1.  </v>
      </c>
      <c r="D38" s="118"/>
      <c r="E38" s="118"/>
      <c r="F38" s="118"/>
      <c r="G38" s="118"/>
      <c r="H38" s="231">
        <f>SUM(H34:H37)</f>
        <v>0</v>
      </c>
      <c r="I38" s="231">
        <f>SUM(I34:I37)</f>
        <v>0</v>
      </c>
      <c r="J38" s="231">
        <f>SUM(J34:J37)</f>
        <v>0</v>
      </c>
      <c r="K38" s="231">
        <f>SUM(K34:K37)</f>
        <v>0</v>
      </c>
      <c r="L38" s="355">
        <f>SUM(L34:L37)</f>
        <v>0</v>
      </c>
      <c r="M38" s="182"/>
      <c r="O38" s="124">
        <f t="shared" si="1"/>
        <v>0</v>
      </c>
      <c r="P38" s="72"/>
    </row>
    <row r="39" spans="2:16" x14ac:dyDescent="0.25">
      <c r="B39" s="72"/>
      <c r="C39" s="72"/>
      <c r="D39" s="72"/>
      <c r="E39" s="72"/>
      <c r="F39" s="72"/>
      <c r="G39" s="72"/>
      <c r="H39" s="233"/>
      <c r="I39" s="233"/>
      <c r="J39" s="233"/>
      <c r="K39" s="233"/>
      <c r="L39" s="233"/>
      <c r="M39" s="72"/>
      <c r="O39" s="124" t="str">
        <f>$C$41</f>
        <v xml:space="preserve">2.  </v>
      </c>
      <c r="P39" s="72"/>
    </row>
    <row r="40" spans="2:16" x14ac:dyDescent="0.25">
      <c r="B40" s="72"/>
      <c r="C40" s="84" t="s">
        <v>26</v>
      </c>
      <c r="D40" s="85" t="s">
        <v>60</v>
      </c>
      <c r="E40" s="418" t="s">
        <v>61</v>
      </c>
      <c r="F40" s="85"/>
      <c r="G40" s="85"/>
      <c r="H40" s="418" t="s">
        <v>67</v>
      </c>
      <c r="I40" s="418" t="s">
        <v>68</v>
      </c>
      <c r="J40" s="85" t="s">
        <v>69</v>
      </c>
      <c r="K40" s="85" t="s">
        <v>70</v>
      </c>
      <c r="L40" s="85" t="s">
        <v>21</v>
      </c>
      <c r="M40" s="86" t="s">
        <v>45</v>
      </c>
      <c r="N40" s="120"/>
      <c r="O40" s="124" t="str">
        <f t="shared" ref="O40:O45" si="2">O39</f>
        <v xml:space="preserve">2.  </v>
      </c>
      <c r="P40" s="72"/>
    </row>
    <row r="41" spans="2:16" x14ac:dyDescent="0.25">
      <c r="B41" s="72"/>
      <c r="C41" s="114" t="str">
        <f>Valideringer!C36</f>
        <v xml:space="preserve">2.  </v>
      </c>
      <c r="D41" s="115">
        <f>Valideringer!$B$19</f>
        <v>3999</v>
      </c>
      <c r="E41" s="115" t="s">
        <v>71</v>
      </c>
      <c r="F41" s="115"/>
      <c r="G41" s="115"/>
      <c r="H41" s="183">
        <v>0</v>
      </c>
      <c r="I41" s="183">
        <v>0</v>
      </c>
      <c r="J41" s="183">
        <v>0</v>
      </c>
      <c r="K41" s="183">
        <v>0</v>
      </c>
      <c r="L41" s="233">
        <f>SUM(H41:K41)</f>
        <v>0</v>
      </c>
      <c r="M41" s="180"/>
      <c r="O41" s="124" t="str">
        <f t="shared" si="2"/>
        <v xml:space="preserve">2.  </v>
      </c>
      <c r="P41" s="72"/>
    </row>
    <row r="42" spans="2:16" x14ac:dyDescent="0.25">
      <c r="B42" s="72"/>
      <c r="C42" s="116" t="str">
        <f>C41</f>
        <v xml:space="preserve">2.  </v>
      </c>
      <c r="D42" s="72">
        <f>Valideringer!$B$20</f>
        <v>4999</v>
      </c>
      <c r="E42" s="72" t="s">
        <v>73</v>
      </c>
      <c r="F42" s="72"/>
      <c r="G42" s="72"/>
      <c r="H42" s="183">
        <v>0</v>
      </c>
      <c r="I42" s="183">
        <v>0</v>
      </c>
      <c r="J42" s="183">
        <v>0</v>
      </c>
      <c r="K42" s="183">
        <v>0</v>
      </c>
      <c r="L42" s="233">
        <f>SUM(H42:K42)</f>
        <v>0</v>
      </c>
      <c r="M42" s="181"/>
      <c r="O42" s="124" t="str">
        <f t="shared" si="2"/>
        <v xml:space="preserve">2.  </v>
      </c>
      <c r="P42" s="72"/>
    </row>
    <row r="43" spans="2:16" x14ac:dyDescent="0.25">
      <c r="B43" s="72"/>
      <c r="C43" s="116" t="str">
        <f>C41</f>
        <v xml:space="preserve">2.  </v>
      </c>
      <c r="D43" s="72">
        <f>Valideringer!$B$21</f>
        <v>5999</v>
      </c>
      <c r="E43" s="72" t="s">
        <v>74</v>
      </c>
      <c r="F43" s="72"/>
      <c r="G43" s="72"/>
      <c r="H43" s="183">
        <v>0</v>
      </c>
      <c r="I43" s="183">
        <v>0</v>
      </c>
      <c r="J43" s="183">
        <v>0</v>
      </c>
      <c r="K43" s="183">
        <v>0</v>
      </c>
      <c r="L43" s="233">
        <f>SUM(H43:K43)</f>
        <v>0</v>
      </c>
      <c r="M43" s="181"/>
      <c r="O43" s="124" t="str">
        <f t="shared" si="2"/>
        <v xml:space="preserve">2.  </v>
      </c>
      <c r="P43" s="72"/>
    </row>
    <row r="44" spans="2:16" x14ac:dyDescent="0.25">
      <c r="B44" s="72"/>
      <c r="C44" s="116" t="str">
        <f>C41</f>
        <v xml:space="preserve">2.  </v>
      </c>
      <c r="D44" s="72">
        <f>Valideringer!$B$22</f>
        <v>7999</v>
      </c>
      <c r="E44" s="72" t="s">
        <v>75</v>
      </c>
      <c r="F44" s="72"/>
      <c r="G44" s="72"/>
      <c r="H44" s="183">
        <v>0</v>
      </c>
      <c r="I44" s="183">
        <v>0</v>
      </c>
      <c r="J44" s="183">
        <v>0</v>
      </c>
      <c r="K44" s="183">
        <v>0</v>
      </c>
      <c r="L44" s="233">
        <f>SUM(H44:K44)</f>
        <v>0</v>
      </c>
      <c r="M44" s="181"/>
      <c r="O44" s="124" t="str">
        <f t="shared" si="2"/>
        <v xml:space="preserve">2.  </v>
      </c>
      <c r="P44" s="72"/>
    </row>
    <row r="45" spans="2:16" x14ac:dyDescent="0.25">
      <c r="B45" s="72"/>
      <c r="C45" s="119" t="str">
        <f>CONCATENATE("Resultat ",C44)</f>
        <v xml:space="preserve">Resultat 2.  </v>
      </c>
      <c r="D45" s="118"/>
      <c r="E45" s="118"/>
      <c r="F45" s="118"/>
      <c r="G45" s="118"/>
      <c r="H45" s="231">
        <f>SUM(H41:H44)</f>
        <v>0</v>
      </c>
      <c r="I45" s="231">
        <f>SUM(I41:I44)</f>
        <v>0</v>
      </c>
      <c r="J45" s="231">
        <f>SUM(J41:J44)</f>
        <v>0</v>
      </c>
      <c r="K45" s="231">
        <f>SUM(K41:K44)</f>
        <v>0</v>
      </c>
      <c r="L45" s="355">
        <f>SUM(L41:L44)</f>
        <v>0</v>
      </c>
      <c r="M45" s="182"/>
      <c r="O45" s="124" t="str">
        <f t="shared" si="2"/>
        <v xml:space="preserve">2.  </v>
      </c>
      <c r="P45" s="72"/>
    </row>
    <row r="46" spans="2:16" x14ac:dyDescent="0.25">
      <c r="B46" s="72"/>
      <c r="C46" s="120"/>
      <c r="D46" s="72"/>
      <c r="E46" s="72"/>
      <c r="F46" s="72"/>
      <c r="G46" s="72"/>
      <c r="H46" s="233"/>
      <c r="I46" s="233"/>
      <c r="J46" s="233"/>
      <c r="K46" s="233"/>
      <c r="L46" s="233"/>
      <c r="M46" s="72"/>
      <c r="O46" s="124" t="str">
        <f>$C$48</f>
        <v xml:space="preserve">3.  </v>
      </c>
      <c r="P46" s="72"/>
    </row>
    <row r="47" spans="2:16" x14ac:dyDescent="0.25">
      <c r="B47" s="72"/>
      <c r="C47" s="84" t="s">
        <v>26</v>
      </c>
      <c r="D47" s="85" t="s">
        <v>60</v>
      </c>
      <c r="E47" s="418" t="s">
        <v>61</v>
      </c>
      <c r="F47" s="85"/>
      <c r="G47" s="85"/>
      <c r="H47" s="418" t="s">
        <v>67</v>
      </c>
      <c r="I47" s="418" t="s">
        <v>68</v>
      </c>
      <c r="J47" s="85" t="s">
        <v>69</v>
      </c>
      <c r="K47" s="85" t="s">
        <v>70</v>
      </c>
      <c r="L47" s="85" t="s">
        <v>21</v>
      </c>
      <c r="M47" s="86" t="s">
        <v>45</v>
      </c>
      <c r="N47" s="120"/>
      <c r="O47" s="124" t="str">
        <f t="shared" ref="O47:O52" si="3">$C$48</f>
        <v xml:space="preserve">3.  </v>
      </c>
      <c r="P47" s="72"/>
    </row>
    <row r="48" spans="2:16" x14ac:dyDescent="0.25">
      <c r="B48" s="72"/>
      <c r="C48" s="114" t="str">
        <f>Valideringer!C37</f>
        <v xml:space="preserve">3.  </v>
      </c>
      <c r="D48" s="72">
        <f>Valideringer!$B$19</f>
        <v>3999</v>
      </c>
      <c r="E48" s="72" t="s">
        <v>71</v>
      </c>
      <c r="F48" s="72"/>
      <c r="G48" s="72"/>
      <c r="H48" s="183">
        <v>0</v>
      </c>
      <c r="I48" s="183">
        <v>0</v>
      </c>
      <c r="J48" s="183">
        <v>0</v>
      </c>
      <c r="K48" s="183">
        <v>0</v>
      </c>
      <c r="L48" s="233">
        <f>SUM(H48:K48)</f>
        <v>0</v>
      </c>
      <c r="M48" s="181"/>
      <c r="O48" s="124" t="str">
        <f t="shared" si="3"/>
        <v xml:space="preserve">3.  </v>
      </c>
      <c r="P48" s="72"/>
    </row>
    <row r="49" spans="2:16" x14ac:dyDescent="0.25">
      <c r="B49" s="72"/>
      <c r="C49" s="116" t="str">
        <f>C48</f>
        <v xml:space="preserve">3.  </v>
      </c>
      <c r="D49" s="72">
        <f>Valideringer!$B$20</f>
        <v>4999</v>
      </c>
      <c r="E49" s="72" t="s">
        <v>73</v>
      </c>
      <c r="F49" s="72"/>
      <c r="G49" s="72"/>
      <c r="H49" s="183">
        <v>0</v>
      </c>
      <c r="I49" s="183">
        <v>0</v>
      </c>
      <c r="J49" s="183">
        <v>0</v>
      </c>
      <c r="K49" s="183">
        <v>0</v>
      </c>
      <c r="L49" s="233">
        <f>SUM(H49:K49)</f>
        <v>0</v>
      </c>
      <c r="M49" s="181"/>
      <c r="O49" s="124" t="str">
        <f t="shared" si="3"/>
        <v xml:space="preserve">3.  </v>
      </c>
      <c r="P49" s="72"/>
    </row>
    <row r="50" spans="2:16" x14ac:dyDescent="0.25">
      <c r="B50" s="72"/>
      <c r="C50" s="116" t="str">
        <f>C48</f>
        <v xml:space="preserve">3.  </v>
      </c>
      <c r="D50" s="72">
        <f>Valideringer!$B$21</f>
        <v>5999</v>
      </c>
      <c r="E50" s="72" t="s">
        <v>74</v>
      </c>
      <c r="F50" s="72"/>
      <c r="G50" s="72"/>
      <c r="H50" s="183">
        <v>0</v>
      </c>
      <c r="I50" s="183">
        <v>0</v>
      </c>
      <c r="J50" s="183">
        <v>0</v>
      </c>
      <c r="K50" s="183">
        <v>0</v>
      </c>
      <c r="L50" s="233">
        <f>SUM(H50:K50)</f>
        <v>0</v>
      </c>
      <c r="M50" s="181"/>
      <c r="O50" s="124" t="str">
        <f t="shared" si="3"/>
        <v xml:space="preserve">3.  </v>
      </c>
      <c r="P50" s="72"/>
    </row>
    <row r="51" spans="2:16" x14ac:dyDescent="0.25">
      <c r="B51" s="72"/>
      <c r="C51" s="116" t="str">
        <f>C48</f>
        <v xml:space="preserve">3.  </v>
      </c>
      <c r="D51" s="72">
        <f>Valideringer!$B$22</f>
        <v>7999</v>
      </c>
      <c r="E51" s="72" t="s">
        <v>75</v>
      </c>
      <c r="F51" s="72"/>
      <c r="G51" s="72"/>
      <c r="H51" s="183">
        <v>0</v>
      </c>
      <c r="I51" s="183">
        <v>0</v>
      </c>
      <c r="J51" s="183">
        <v>0</v>
      </c>
      <c r="K51" s="183">
        <v>0</v>
      </c>
      <c r="L51" s="233">
        <f>SUM(H51:K51)</f>
        <v>0</v>
      </c>
      <c r="M51" s="181"/>
      <c r="O51" s="124" t="str">
        <f t="shared" si="3"/>
        <v xml:space="preserve">3.  </v>
      </c>
      <c r="P51" s="72"/>
    </row>
    <row r="52" spans="2:16" x14ac:dyDescent="0.25">
      <c r="B52" s="72"/>
      <c r="C52" s="119" t="str">
        <f>CONCATENATE("Resultat ",C51)</f>
        <v xml:space="preserve">Resultat 3.  </v>
      </c>
      <c r="D52" s="121"/>
      <c r="E52" s="121"/>
      <c r="F52" s="121"/>
      <c r="G52" s="121"/>
      <c r="H52" s="231">
        <f>SUM(H48:H51)</f>
        <v>0</v>
      </c>
      <c r="I52" s="235">
        <f>SUM(I48:I51)</f>
        <v>0</v>
      </c>
      <c r="J52" s="235">
        <f>SUM(J48:J51)</f>
        <v>0</v>
      </c>
      <c r="K52" s="235">
        <f>SUM(K48:K51)</f>
        <v>0</v>
      </c>
      <c r="L52" s="355">
        <f>SUM(L48:L51)</f>
        <v>0</v>
      </c>
      <c r="M52" s="184"/>
      <c r="N52" s="120"/>
      <c r="O52" s="124" t="str">
        <f t="shared" si="3"/>
        <v xml:space="preserve">3.  </v>
      </c>
      <c r="P52" s="72"/>
    </row>
    <row r="53" spans="2:16" x14ac:dyDescent="0.25">
      <c r="B53" s="72"/>
      <c r="C53" s="72"/>
      <c r="D53" s="72"/>
      <c r="E53" s="72"/>
      <c r="F53" s="72"/>
      <c r="G53" s="72"/>
      <c r="H53" s="233"/>
      <c r="I53" s="233"/>
      <c r="J53" s="233"/>
      <c r="K53" s="233"/>
      <c r="L53" s="233"/>
      <c r="M53" s="72"/>
      <c r="O53" s="124" t="str">
        <f>$C$55</f>
        <v xml:space="preserve">4.  </v>
      </c>
      <c r="P53" s="72"/>
    </row>
    <row r="54" spans="2:16" x14ac:dyDescent="0.25">
      <c r="B54" s="72"/>
      <c r="C54" s="84" t="s">
        <v>26</v>
      </c>
      <c r="D54" s="85" t="s">
        <v>60</v>
      </c>
      <c r="E54" s="418" t="s">
        <v>61</v>
      </c>
      <c r="F54" s="85"/>
      <c r="G54" s="85"/>
      <c r="H54" s="418" t="s">
        <v>67</v>
      </c>
      <c r="I54" s="418" t="s">
        <v>68</v>
      </c>
      <c r="J54" s="85" t="s">
        <v>69</v>
      </c>
      <c r="K54" s="85" t="s">
        <v>70</v>
      </c>
      <c r="L54" s="85" t="s">
        <v>21</v>
      </c>
      <c r="M54" s="86" t="s">
        <v>45</v>
      </c>
      <c r="N54" s="120"/>
      <c r="O54" s="124" t="str">
        <f t="shared" ref="O54:O59" si="4">$C$55</f>
        <v xml:space="preserve">4.  </v>
      </c>
      <c r="P54" s="72"/>
    </row>
    <row r="55" spans="2:16" x14ac:dyDescent="0.25">
      <c r="B55" s="72"/>
      <c r="C55" s="114" t="str">
        <f>Valideringer!C38</f>
        <v xml:space="preserve">4.  </v>
      </c>
      <c r="D55" s="72">
        <f>Valideringer!$B$19</f>
        <v>3999</v>
      </c>
      <c r="E55" s="72" t="s">
        <v>71</v>
      </c>
      <c r="F55" s="72"/>
      <c r="G55" s="72"/>
      <c r="H55" s="183">
        <v>0</v>
      </c>
      <c r="I55" s="183">
        <v>0</v>
      </c>
      <c r="J55" s="183">
        <v>0</v>
      </c>
      <c r="K55" s="183">
        <v>0</v>
      </c>
      <c r="L55" s="233">
        <f>SUM(H55:K55)</f>
        <v>0</v>
      </c>
      <c r="M55" s="181"/>
      <c r="O55" s="124" t="str">
        <f t="shared" si="4"/>
        <v xml:space="preserve">4.  </v>
      </c>
      <c r="P55" s="72"/>
    </row>
    <row r="56" spans="2:16" x14ac:dyDescent="0.25">
      <c r="B56" s="72"/>
      <c r="C56" s="116" t="str">
        <f>C55</f>
        <v xml:space="preserve">4.  </v>
      </c>
      <c r="D56" s="72">
        <f>Valideringer!$B$20</f>
        <v>4999</v>
      </c>
      <c r="E56" s="72" t="s">
        <v>73</v>
      </c>
      <c r="F56" s="72"/>
      <c r="G56" s="72"/>
      <c r="H56" s="183">
        <v>0</v>
      </c>
      <c r="I56" s="183">
        <v>0</v>
      </c>
      <c r="J56" s="183">
        <v>0</v>
      </c>
      <c r="K56" s="183">
        <v>0</v>
      </c>
      <c r="L56" s="233">
        <f>SUM(H56:K56)</f>
        <v>0</v>
      </c>
      <c r="M56" s="181"/>
      <c r="O56" s="124" t="str">
        <f t="shared" si="4"/>
        <v xml:space="preserve">4.  </v>
      </c>
      <c r="P56" s="72"/>
    </row>
    <row r="57" spans="2:16" x14ac:dyDescent="0.25">
      <c r="B57" s="72"/>
      <c r="C57" s="116" t="str">
        <f>C55</f>
        <v xml:space="preserve">4.  </v>
      </c>
      <c r="D57" s="72">
        <f>Valideringer!$B$21</f>
        <v>5999</v>
      </c>
      <c r="E57" s="72" t="s">
        <v>74</v>
      </c>
      <c r="F57" s="72"/>
      <c r="G57" s="72"/>
      <c r="H57" s="183">
        <v>0</v>
      </c>
      <c r="I57" s="183">
        <v>0</v>
      </c>
      <c r="J57" s="183">
        <v>0</v>
      </c>
      <c r="K57" s="183">
        <v>0</v>
      </c>
      <c r="L57" s="233">
        <f>SUM(H57:K57)</f>
        <v>0</v>
      </c>
      <c r="M57" s="181"/>
      <c r="O57" s="124" t="str">
        <f t="shared" si="4"/>
        <v xml:space="preserve">4.  </v>
      </c>
      <c r="P57" s="72"/>
    </row>
    <row r="58" spans="2:16" x14ac:dyDescent="0.25">
      <c r="B58" s="72"/>
      <c r="C58" s="116" t="str">
        <f>C55</f>
        <v xml:space="preserve">4.  </v>
      </c>
      <c r="D58" s="72">
        <f>Valideringer!$B$22</f>
        <v>7999</v>
      </c>
      <c r="E58" s="72" t="s">
        <v>75</v>
      </c>
      <c r="F58" s="72"/>
      <c r="G58" s="72"/>
      <c r="H58" s="183">
        <v>0</v>
      </c>
      <c r="I58" s="183">
        <v>0</v>
      </c>
      <c r="J58" s="183">
        <v>0</v>
      </c>
      <c r="K58" s="183">
        <v>0</v>
      </c>
      <c r="L58" s="233">
        <f>SUM(H58:K58)</f>
        <v>0</v>
      </c>
      <c r="M58" s="181"/>
      <c r="O58" s="124" t="str">
        <f t="shared" si="4"/>
        <v xml:space="preserve">4.  </v>
      </c>
      <c r="P58" s="72"/>
    </row>
    <row r="59" spans="2:16" x14ac:dyDescent="0.25">
      <c r="B59" s="72"/>
      <c r="C59" s="119" t="str">
        <f>CONCATENATE("Resultat ",C58)</f>
        <v xml:space="preserve">Resultat 4.  </v>
      </c>
      <c r="D59" s="118"/>
      <c r="E59" s="118"/>
      <c r="F59" s="118"/>
      <c r="G59" s="118"/>
      <c r="H59" s="231">
        <f>SUM(H55:H58)</f>
        <v>0</v>
      </c>
      <c r="I59" s="231">
        <f>SUM(I55:I58)</f>
        <v>0</v>
      </c>
      <c r="J59" s="231">
        <f>SUM(J55:J58)</f>
        <v>0</v>
      </c>
      <c r="K59" s="231">
        <f>SUM(K55:K58)</f>
        <v>0</v>
      </c>
      <c r="L59" s="231">
        <f>SUM(L55:L58)</f>
        <v>0</v>
      </c>
      <c r="M59" s="182"/>
      <c r="O59" s="124" t="str">
        <f t="shared" si="4"/>
        <v xml:space="preserve">4.  </v>
      </c>
      <c r="P59" s="72"/>
    </row>
    <row r="60" spans="2:16" x14ac:dyDescent="0.25">
      <c r="B60" s="72"/>
      <c r="C60" s="72"/>
      <c r="D60" s="72"/>
      <c r="E60" s="72"/>
      <c r="F60" s="72"/>
      <c r="G60" s="72"/>
      <c r="H60" s="233"/>
      <c r="I60" s="233"/>
      <c r="J60" s="233"/>
      <c r="K60" s="233"/>
      <c r="L60" s="233"/>
      <c r="M60" s="72"/>
      <c r="O60" s="124" t="str">
        <f>$C$62</f>
        <v xml:space="preserve">5.  </v>
      </c>
      <c r="P60" s="72"/>
    </row>
    <row r="61" spans="2:16" x14ac:dyDescent="0.25">
      <c r="B61" s="72"/>
      <c r="C61" s="84" t="s">
        <v>26</v>
      </c>
      <c r="D61" s="85" t="s">
        <v>60</v>
      </c>
      <c r="E61" s="418" t="s">
        <v>61</v>
      </c>
      <c r="F61" s="85"/>
      <c r="G61" s="85"/>
      <c r="H61" s="418" t="s">
        <v>67</v>
      </c>
      <c r="I61" s="418" t="s">
        <v>68</v>
      </c>
      <c r="J61" s="85" t="s">
        <v>69</v>
      </c>
      <c r="K61" s="85" t="s">
        <v>70</v>
      </c>
      <c r="L61" s="85" t="s">
        <v>21</v>
      </c>
      <c r="M61" s="86" t="s">
        <v>45</v>
      </c>
      <c r="N61" s="120"/>
      <c r="O61" s="124" t="str">
        <f t="shared" ref="O61:O66" si="5">$C$62</f>
        <v xml:space="preserve">5.  </v>
      </c>
      <c r="P61" s="72"/>
    </row>
    <row r="62" spans="2:16" x14ac:dyDescent="0.25">
      <c r="B62" s="72"/>
      <c r="C62" s="114" t="str">
        <f>Valideringer!C39</f>
        <v xml:space="preserve">5.  </v>
      </c>
      <c r="D62" s="72">
        <f>Valideringer!$B$19</f>
        <v>3999</v>
      </c>
      <c r="E62" s="72" t="s">
        <v>71</v>
      </c>
      <c r="F62" s="72"/>
      <c r="G62" s="72"/>
      <c r="H62" s="183">
        <v>0</v>
      </c>
      <c r="I62" s="183">
        <v>0</v>
      </c>
      <c r="J62" s="183">
        <v>0</v>
      </c>
      <c r="K62" s="183">
        <v>0</v>
      </c>
      <c r="L62" s="233">
        <f>SUM(H62:K62)</f>
        <v>0</v>
      </c>
      <c r="M62" s="181"/>
      <c r="O62" s="124" t="str">
        <f t="shared" si="5"/>
        <v xml:space="preserve">5.  </v>
      </c>
      <c r="P62" s="72"/>
    </row>
    <row r="63" spans="2:16" x14ac:dyDescent="0.25">
      <c r="B63" s="72"/>
      <c r="C63" s="116" t="str">
        <f>C62</f>
        <v xml:space="preserve">5.  </v>
      </c>
      <c r="D63" s="72">
        <f>Valideringer!$B$20</f>
        <v>4999</v>
      </c>
      <c r="E63" s="72" t="s">
        <v>73</v>
      </c>
      <c r="F63" s="72"/>
      <c r="G63" s="72"/>
      <c r="H63" s="183">
        <v>0</v>
      </c>
      <c r="I63" s="183">
        <v>0</v>
      </c>
      <c r="J63" s="183">
        <v>0</v>
      </c>
      <c r="K63" s="183">
        <v>0</v>
      </c>
      <c r="L63" s="233">
        <f>SUM(H63:K63)</f>
        <v>0</v>
      </c>
      <c r="M63" s="181"/>
      <c r="O63" s="124" t="str">
        <f t="shared" si="5"/>
        <v xml:space="preserve">5.  </v>
      </c>
      <c r="P63" s="72"/>
    </row>
    <row r="64" spans="2:16" x14ac:dyDescent="0.25">
      <c r="B64" s="72"/>
      <c r="C64" s="116" t="str">
        <f>C62</f>
        <v xml:space="preserve">5.  </v>
      </c>
      <c r="D64" s="72">
        <f>Valideringer!$B$21</f>
        <v>5999</v>
      </c>
      <c r="E64" s="72" t="s">
        <v>74</v>
      </c>
      <c r="F64" s="72"/>
      <c r="G64" s="72"/>
      <c r="H64" s="183">
        <v>0</v>
      </c>
      <c r="I64" s="183">
        <v>0</v>
      </c>
      <c r="J64" s="183">
        <v>0</v>
      </c>
      <c r="K64" s="183">
        <v>0</v>
      </c>
      <c r="L64" s="233">
        <f>SUM(H64:K64)</f>
        <v>0</v>
      </c>
      <c r="M64" s="181"/>
      <c r="O64" s="124" t="str">
        <f t="shared" si="5"/>
        <v xml:space="preserve">5.  </v>
      </c>
      <c r="P64" s="72"/>
    </row>
    <row r="65" spans="2:16" x14ac:dyDescent="0.25">
      <c r="B65" s="72"/>
      <c r="C65" s="116" t="str">
        <f>C62</f>
        <v xml:space="preserve">5.  </v>
      </c>
      <c r="D65" s="72">
        <f>Valideringer!$B$22</f>
        <v>7999</v>
      </c>
      <c r="E65" s="72" t="s">
        <v>75</v>
      </c>
      <c r="F65" s="72"/>
      <c r="G65" s="72"/>
      <c r="H65" s="183">
        <v>0</v>
      </c>
      <c r="I65" s="183">
        <v>0</v>
      </c>
      <c r="J65" s="183">
        <v>0</v>
      </c>
      <c r="K65" s="183">
        <v>0</v>
      </c>
      <c r="L65" s="233">
        <f>SUM(H65:K65)</f>
        <v>0</v>
      </c>
      <c r="M65" s="181"/>
      <c r="O65" s="124" t="str">
        <f t="shared" si="5"/>
        <v xml:space="preserve">5.  </v>
      </c>
      <c r="P65" s="72"/>
    </row>
    <row r="66" spans="2:16" x14ac:dyDescent="0.25">
      <c r="B66" s="72"/>
      <c r="C66" s="119" t="str">
        <f>CONCATENATE("Resultat ",C65)</f>
        <v xml:space="preserve">Resultat 5.  </v>
      </c>
      <c r="D66" s="118"/>
      <c r="E66" s="118"/>
      <c r="F66" s="118"/>
      <c r="G66" s="118"/>
      <c r="H66" s="231">
        <f>SUM(H62:H65)</f>
        <v>0</v>
      </c>
      <c r="I66" s="231">
        <f>SUM(I62:I65)</f>
        <v>0</v>
      </c>
      <c r="J66" s="231">
        <f>SUM(J62:J65)</f>
        <v>0</v>
      </c>
      <c r="K66" s="231">
        <f>SUM(K62:K65)</f>
        <v>0</v>
      </c>
      <c r="L66" s="231">
        <f>SUM(L62:L65)</f>
        <v>0</v>
      </c>
      <c r="M66" s="182"/>
      <c r="O66" s="124" t="str">
        <f t="shared" si="5"/>
        <v xml:space="preserve">5.  </v>
      </c>
      <c r="P66" s="72"/>
    </row>
    <row r="67" spans="2:16" x14ac:dyDescent="0.25">
      <c r="B67" s="72"/>
      <c r="C67" s="120"/>
      <c r="D67" s="72"/>
      <c r="E67" s="72"/>
      <c r="F67" s="72"/>
      <c r="G67" s="72"/>
      <c r="H67" s="233"/>
      <c r="I67" s="233"/>
      <c r="J67" s="233"/>
      <c r="K67" s="233"/>
      <c r="L67" s="233"/>
      <c r="M67" s="72"/>
      <c r="O67" s="124" t="str">
        <f>$C$69</f>
        <v xml:space="preserve">6.  </v>
      </c>
      <c r="P67" s="72"/>
    </row>
    <row r="68" spans="2:16" x14ac:dyDescent="0.25">
      <c r="B68" s="72"/>
      <c r="C68" s="84" t="s">
        <v>26</v>
      </c>
      <c r="D68" s="85" t="s">
        <v>60</v>
      </c>
      <c r="E68" s="418" t="s">
        <v>61</v>
      </c>
      <c r="F68" s="85"/>
      <c r="G68" s="85"/>
      <c r="H68" s="418" t="s">
        <v>67</v>
      </c>
      <c r="I68" s="418" t="s">
        <v>68</v>
      </c>
      <c r="J68" s="85" t="s">
        <v>69</v>
      </c>
      <c r="K68" s="85" t="s">
        <v>70</v>
      </c>
      <c r="L68" s="85" t="s">
        <v>21</v>
      </c>
      <c r="M68" s="86" t="s">
        <v>45</v>
      </c>
      <c r="N68" s="120"/>
      <c r="O68" s="124" t="str">
        <f t="shared" ref="O68:O73" si="6">$C$69</f>
        <v xml:space="preserve">6.  </v>
      </c>
      <c r="P68" s="72"/>
    </row>
    <row r="69" spans="2:16" x14ac:dyDescent="0.25">
      <c r="B69" s="72"/>
      <c r="C69" s="114" t="str">
        <f>Valideringer!C40</f>
        <v xml:space="preserve">6.  </v>
      </c>
      <c r="D69" s="72">
        <f>Valideringer!$B$19</f>
        <v>3999</v>
      </c>
      <c r="E69" s="72" t="s">
        <v>71</v>
      </c>
      <c r="F69" s="72"/>
      <c r="G69" s="72"/>
      <c r="H69" s="183">
        <v>0</v>
      </c>
      <c r="I69" s="183">
        <v>0</v>
      </c>
      <c r="J69" s="183">
        <v>0</v>
      </c>
      <c r="K69" s="183">
        <v>0</v>
      </c>
      <c r="L69" s="233">
        <f>SUM(H69:K69)</f>
        <v>0</v>
      </c>
      <c r="M69" s="181"/>
      <c r="O69" s="124" t="str">
        <f t="shared" si="6"/>
        <v xml:space="preserve">6.  </v>
      </c>
      <c r="P69" s="72"/>
    </row>
    <row r="70" spans="2:16" x14ac:dyDescent="0.25">
      <c r="B70" s="72"/>
      <c r="C70" s="116" t="str">
        <f>C69</f>
        <v xml:space="preserve">6.  </v>
      </c>
      <c r="D70" s="72">
        <f>Valideringer!$B$20</f>
        <v>4999</v>
      </c>
      <c r="E70" s="72" t="s">
        <v>73</v>
      </c>
      <c r="F70" s="72"/>
      <c r="G70" s="72"/>
      <c r="H70" s="183">
        <v>0</v>
      </c>
      <c r="I70" s="183">
        <v>0</v>
      </c>
      <c r="J70" s="183">
        <v>0</v>
      </c>
      <c r="K70" s="183">
        <v>0</v>
      </c>
      <c r="L70" s="233">
        <f>SUM(H70:K70)</f>
        <v>0</v>
      </c>
      <c r="M70" s="181"/>
      <c r="O70" s="124" t="str">
        <f t="shared" si="6"/>
        <v xml:space="preserve">6.  </v>
      </c>
      <c r="P70" s="72"/>
    </row>
    <row r="71" spans="2:16" x14ac:dyDescent="0.25">
      <c r="B71" s="72"/>
      <c r="C71" s="116" t="str">
        <f>C69</f>
        <v xml:space="preserve">6.  </v>
      </c>
      <c r="D71" s="72">
        <f>Valideringer!$B$21</f>
        <v>5999</v>
      </c>
      <c r="E71" s="72" t="s">
        <v>74</v>
      </c>
      <c r="F71" s="72"/>
      <c r="G71" s="72"/>
      <c r="H71" s="183">
        <v>0</v>
      </c>
      <c r="I71" s="183">
        <v>0</v>
      </c>
      <c r="J71" s="183">
        <v>0</v>
      </c>
      <c r="K71" s="183">
        <v>0</v>
      </c>
      <c r="L71" s="233">
        <f>SUM(H71:K71)</f>
        <v>0</v>
      </c>
      <c r="M71" s="181"/>
      <c r="O71" s="124" t="str">
        <f t="shared" si="6"/>
        <v xml:space="preserve">6.  </v>
      </c>
      <c r="P71" s="72"/>
    </row>
    <row r="72" spans="2:16" x14ac:dyDescent="0.25">
      <c r="B72" s="72"/>
      <c r="C72" s="116" t="str">
        <f>C69</f>
        <v xml:space="preserve">6.  </v>
      </c>
      <c r="D72" s="72">
        <f>Valideringer!$B$22</f>
        <v>7999</v>
      </c>
      <c r="E72" s="72" t="s">
        <v>75</v>
      </c>
      <c r="F72" s="72"/>
      <c r="G72" s="72"/>
      <c r="H72" s="183">
        <v>0</v>
      </c>
      <c r="I72" s="183">
        <v>0</v>
      </c>
      <c r="J72" s="183">
        <v>0</v>
      </c>
      <c r="K72" s="183">
        <v>0</v>
      </c>
      <c r="L72" s="233">
        <f>SUM(H72:K72)</f>
        <v>0</v>
      </c>
      <c r="M72" s="181"/>
      <c r="O72" s="124" t="str">
        <f t="shared" si="6"/>
        <v xml:space="preserve">6.  </v>
      </c>
      <c r="P72" s="72"/>
    </row>
    <row r="73" spans="2:16" x14ac:dyDescent="0.25">
      <c r="B73" s="72"/>
      <c r="C73" s="119" t="str">
        <f>CONCATENATE("Resultat ",C72)</f>
        <v xml:space="preserve">Resultat 6.  </v>
      </c>
      <c r="D73" s="118"/>
      <c r="E73" s="118"/>
      <c r="F73" s="118"/>
      <c r="G73" s="118"/>
      <c r="H73" s="231">
        <f>SUM(H69:H72)</f>
        <v>0</v>
      </c>
      <c r="I73" s="231">
        <f>SUM(I69:I72)</f>
        <v>0</v>
      </c>
      <c r="J73" s="231">
        <f>SUM(J69:J72)</f>
        <v>0</v>
      </c>
      <c r="K73" s="231">
        <f>SUM(K69:K72)</f>
        <v>0</v>
      </c>
      <c r="L73" s="231">
        <f>SUM(L69:L72)</f>
        <v>0</v>
      </c>
      <c r="M73" s="182"/>
      <c r="O73" s="124" t="str">
        <f t="shared" si="6"/>
        <v xml:space="preserve">6.  </v>
      </c>
      <c r="P73" s="72"/>
    </row>
    <row r="74" spans="2:16" x14ac:dyDescent="0.25">
      <c r="B74" s="72"/>
      <c r="C74" s="120"/>
      <c r="D74" s="72"/>
      <c r="E74" s="72"/>
      <c r="F74" s="72"/>
      <c r="G74" s="72"/>
      <c r="H74" s="233"/>
      <c r="I74" s="233"/>
      <c r="J74" s="233"/>
      <c r="K74" s="233"/>
      <c r="L74" s="233"/>
      <c r="M74" s="72"/>
      <c r="O74" s="124" t="str">
        <f>$C$76</f>
        <v xml:space="preserve">7.  </v>
      </c>
      <c r="P74" s="72"/>
    </row>
    <row r="75" spans="2:16" x14ac:dyDescent="0.25">
      <c r="B75" s="72"/>
      <c r="C75" s="84" t="s">
        <v>26</v>
      </c>
      <c r="D75" s="85" t="s">
        <v>60</v>
      </c>
      <c r="E75" s="418" t="s">
        <v>61</v>
      </c>
      <c r="F75" s="85"/>
      <c r="G75" s="85"/>
      <c r="H75" s="418" t="s">
        <v>67</v>
      </c>
      <c r="I75" s="418" t="s">
        <v>68</v>
      </c>
      <c r="J75" s="85" t="s">
        <v>69</v>
      </c>
      <c r="K75" s="85" t="s">
        <v>70</v>
      </c>
      <c r="L75" s="85" t="s">
        <v>21</v>
      </c>
      <c r="M75" s="86" t="s">
        <v>45</v>
      </c>
      <c r="N75" s="120"/>
      <c r="O75" s="124" t="str">
        <f t="shared" ref="O75:O80" si="7">$C$76</f>
        <v xml:space="preserve">7.  </v>
      </c>
      <c r="P75" s="72"/>
    </row>
    <row r="76" spans="2:16" x14ac:dyDescent="0.25">
      <c r="B76" s="72"/>
      <c r="C76" s="114" t="str">
        <f>Valideringer!C41</f>
        <v xml:space="preserve">7.  </v>
      </c>
      <c r="D76" s="72">
        <f>Valideringer!$B$19</f>
        <v>3999</v>
      </c>
      <c r="E76" s="72" t="s">
        <v>71</v>
      </c>
      <c r="F76" s="72"/>
      <c r="G76" s="72"/>
      <c r="H76" s="183">
        <v>0</v>
      </c>
      <c r="I76" s="183">
        <v>0</v>
      </c>
      <c r="J76" s="183">
        <v>0</v>
      </c>
      <c r="K76" s="183">
        <v>0</v>
      </c>
      <c r="L76" s="233">
        <f>SUM(H76:K76)</f>
        <v>0</v>
      </c>
      <c r="M76" s="181"/>
      <c r="O76" s="124" t="str">
        <f t="shared" si="7"/>
        <v xml:space="preserve">7.  </v>
      </c>
      <c r="P76" s="72"/>
    </row>
    <row r="77" spans="2:16" x14ac:dyDescent="0.25">
      <c r="B77" s="72"/>
      <c r="C77" s="116" t="str">
        <f>C76</f>
        <v xml:space="preserve">7.  </v>
      </c>
      <c r="D77" s="72">
        <f>Valideringer!$B$20</f>
        <v>4999</v>
      </c>
      <c r="E77" s="72" t="s">
        <v>73</v>
      </c>
      <c r="F77" s="72"/>
      <c r="G77" s="72"/>
      <c r="H77" s="183">
        <v>0</v>
      </c>
      <c r="I77" s="183">
        <v>0</v>
      </c>
      <c r="J77" s="183">
        <v>0</v>
      </c>
      <c r="K77" s="183">
        <v>0</v>
      </c>
      <c r="L77" s="233">
        <f>SUM(H77:K77)</f>
        <v>0</v>
      </c>
      <c r="M77" s="181"/>
      <c r="O77" s="124" t="str">
        <f t="shared" si="7"/>
        <v xml:space="preserve">7.  </v>
      </c>
      <c r="P77" s="72"/>
    </row>
    <row r="78" spans="2:16" x14ac:dyDescent="0.25">
      <c r="B78" s="72"/>
      <c r="C78" s="116" t="str">
        <f>C76</f>
        <v xml:space="preserve">7.  </v>
      </c>
      <c r="D78" s="72">
        <f>Valideringer!$B$21</f>
        <v>5999</v>
      </c>
      <c r="E78" s="72" t="s">
        <v>74</v>
      </c>
      <c r="F78" s="72"/>
      <c r="G78" s="72"/>
      <c r="H78" s="183">
        <v>0</v>
      </c>
      <c r="I78" s="183">
        <v>0</v>
      </c>
      <c r="J78" s="183">
        <v>0</v>
      </c>
      <c r="K78" s="183">
        <v>0</v>
      </c>
      <c r="L78" s="233">
        <f>SUM(H78:K78)</f>
        <v>0</v>
      </c>
      <c r="M78" s="181"/>
      <c r="O78" s="124" t="str">
        <f t="shared" si="7"/>
        <v xml:space="preserve">7.  </v>
      </c>
      <c r="P78" s="72"/>
    </row>
    <row r="79" spans="2:16" x14ac:dyDescent="0.25">
      <c r="B79" s="72"/>
      <c r="C79" s="116" t="str">
        <f>C76</f>
        <v xml:space="preserve">7.  </v>
      </c>
      <c r="D79" s="72">
        <f>Valideringer!$B$22</f>
        <v>7999</v>
      </c>
      <c r="E79" s="72" t="s">
        <v>75</v>
      </c>
      <c r="F79" s="72"/>
      <c r="G79" s="72"/>
      <c r="H79" s="183">
        <v>0</v>
      </c>
      <c r="I79" s="183">
        <v>0</v>
      </c>
      <c r="J79" s="183">
        <v>0</v>
      </c>
      <c r="K79" s="183">
        <v>0</v>
      </c>
      <c r="L79" s="233">
        <f>SUM(H79:K79)</f>
        <v>0</v>
      </c>
      <c r="M79" s="181"/>
      <c r="O79" s="124" t="str">
        <f t="shared" si="7"/>
        <v xml:space="preserve">7.  </v>
      </c>
      <c r="P79" s="72"/>
    </row>
    <row r="80" spans="2:16" x14ac:dyDescent="0.25">
      <c r="B80" s="72"/>
      <c r="C80" s="119" t="str">
        <f>CONCATENATE("Resultat ",C79)</f>
        <v xml:space="preserve">Resultat 7.  </v>
      </c>
      <c r="D80" s="118"/>
      <c r="E80" s="118"/>
      <c r="F80" s="118"/>
      <c r="G80" s="118"/>
      <c r="H80" s="231">
        <f>SUM(H76:H79)</f>
        <v>0</v>
      </c>
      <c r="I80" s="231">
        <f>SUM(I76:I79)</f>
        <v>0</v>
      </c>
      <c r="J80" s="231">
        <f>SUM(J76:J79)</f>
        <v>0</v>
      </c>
      <c r="K80" s="231">
        <f>SUM(K76:K79)</f>
        <v>0</v>
      </c>
      <c r="L80" s="231">
        <f>SUM(L76:L79)</f>
        <v>0</v>
      </c>
      <c r="M80" s="182"/>
      <c r="O80" s="124" t="str">
        <f t="shared" si="7"/>
        <v xml:space="preserve">7.  </v>
      </c>
      <c r="P80" s="72"/>
    </row>
    <row r="81" spans="2:16" x14ac:dyDescent="0.25">
      <c r="B81" s="72"/>
      <c r="C81" s="120"/>
      <c r="D81" s="72"/>
      <c r="E81" s="72"/>
      <c r="F81" s="72"/>
      <c r="G81" s="72"/>
      <c r="H81" s="233"/>
      <c r="I81" s="233"/>
      <c r="J81" s="233"/>
      <c r="K81" s="233"/>
      <c r="L81" s="233"/>
      <c r="M81" s="72"/>
      <c r="O81" s="124" t="str">
        <f>$C$83</f>
        <v xml:space="preserve">8.  </v>
      </c>
      <c r="P81" s="72"/>
    </row>
    <row r="82" spans="2:16" x14ac:dyDescent="0.25">
      <c r="B82" s="72"/>
      <c r="C82" s="84" t="s">
        <v>26</v>
      </c>
      <c r="D82" s="85" t="s">
        <v>60</v>
      </c>
      <c r="E82" s="418" t="s">
        <v>61</v>
      </c>
      <c r="F82" s="85"/>
      <c r="G82" s="85"/>
      <c r="H82" s="418" t="s">
        <v>67</v>
      </c>
      <c r="I82" s="418" t="s">
        <v>68</v>
      </c>
      <c r="J82" s="85" t="s">
        <v>69</v>
      </c>
      <c r="K82" s="85" t="s">
        <v>70</v>
      </c>
      <c r="L82" s="85" t="s">
        <v>21</v>
      </c>
      <c r="M82" s="86" t="s">
        <v>45</v>
      </c>
      <c r="N82" s="120"/>
      <c r="O82" s="124" t="str">
        <f t="shared" ref="O82:O87" si="8">$C$83</f>
        <v xml:space="preserve">8.  </v>
      </c>
      <c r="P82" s="72"/>
    </row>
    <row r="83" spans="2:16" x14ac:dyDescent="0.25">
      <c r="B83" s="72"/>
      <c r="C83" s="114" t="str">
        <f>Valideringer!C42</f>
        <v xml:space="preserve">8.  </v>
      </c>
      <c r="D83" s="72">
        <f>Valideringer!$B$19</f>
        <v>3999</v>
      </c>
      <c r="E83" s="72" t="s">
        <v>71</v>
      </c>
      <c r="F83" s="72"/>
      <c r="G83" s="72"/>
      <c r="H83" s="183">
        <v>0</v>
      </c>
      <c r="I83" s="183">
        <v>0</v>
      </c>
      <c r="J83" s="183">
        <v>0</v>
      </c>
      <c r="K83" s="183">
        <v>0</v>
      </c>
      <c r="L83" s="233">
        <f>SUM(H83:K83)</f>
        <v>0</v>
      </c>
      <c r="M83" s="181"/>
      <c r="O83" s="124" t="str">
        <f t="shared" si="8"/>
        <v xml:space="preserve">8.  </v>
      </c>
      <c r="P83" s="72"/>
    </row>
    <row r="84" spans="2:16" x14ac:dyDescent="0.25">
      <c r="B84" s="72"/>
      <c r="C84" s="116" t="str">
        <f>C83</f>
        <v xml:space="preserve">8.  </v>
      </c>
      <c r="D84" s="72">
        <f>Valideringer!$B$20</f>
        <v>4999</v>
      </c>
      <c r="E84" s="72" t="s">
        <v>73</v>
      </c>
      <c r="F84" s="72"/>
      <c r="G84" s="72"/>
      <c r="H84" s="183">
        <v>0</v>
      </c>
      <c r="I84" s="183">
        <v>0</v>
      </c>
      <c r="J84" s="183">
        <v>0</v>
      </c>
      <c r="K84" s="183">
        <v>0</v>
      </c>
      <c r="L84" s="233">
        <f>SUM(H84:K84)</f>
        <v>0</v>
      </c>
      <c r="M84" s="181"/>
      <c r="O84" s="124" t="str">
        <f t="shared" si="8"/>
        <v xml:space="preserve">8.  </v>
      </c>
      <c r="P84" s="72"/>
    </row>
    <row r="85" spans="2:16" x14ac:dyDescent="0.25">
      <c r="B85" s="72"/>
      <c r="C85" s="116" t="str">
        <f>C83</f>
        <v xml:space="preserve">8.  </v>
      </c>
      <c r="D85" s="72">
        <f>Valideringer!$B$21</f>
        <v>5999</v>
      </c>
      <c r="E85" s="72" t="s">
        <v>74</v>
      </c>
      <c r="F85" s="72"/>
      <c r="G85" s="72"/>
      <c r="H85" s="183">
        <v>0</v>
      </c>
      <c r="I85" s="183">
        <v>0</v>
      </c>
      <c r="J85" s="183">
        <v>0</v>
      </c>
      <c r="K85" s="183">
        <v>0</v>
      </c>
      <c r="L85" s="233">
        <f>SUM(H85:K85)</f>
        <v>0</v>
      </c>
      <c r="M85" s="181"/>
      <c r="O85" s="124" t="str">
        <f t="shared" si="8"/>
        <v xml:space="preserve">8.  </v>
      </c>
      <c r="P85" s="72"/>
    </row>
    <row r="86" spans="2:16" x14ac:dyDescent="0.25">
      <c r="B86" s="72"/>
      <c r="C86" s="116" t="str">
        <f>C83</f>
        <v xml:space="preserve">8.  </v>
      </c>
      <c r="D86" s="72">
        <f>Valideringer!$B$22</f>
        <v>7999</v>
      </c>
      <c r="E86" s="72" t="s">
        <v>75</v>
      </c>
      <c r="F86" s="72"/>
      <c r="G86" s="72"/>
      <c r="H86" s="183">
        <v>0</v>
      </c>
      <c r="I86" s="183">
        <v>0</v>
      </c>
      <c r="J86" s="183">
        <v>0</v>
      </c>
      <c r="K86" s="183">
        <v>0</v>
      </c>
      <c r="L86" s="233">
        <f>SUM(H86:K86)</f>
        <v>0</v>
      </c>
      <c r="M86" s="181"/>
      <c r="O86" s="124" t="str">
        <f t="shared" si="8"/>
        <v xml:space="preserve">8.  </v>
      </c>
      <c r="P86" s="72"/>
    </row>
    <row r="87" spans="2:16" x14ac:dyDescent="0.25">
      <c r="B87" s="72"/>
      <c r="C87" s="119" t="str">
        <f>CONCATENATE("Resultat ",C86)</f>
        <v xml:space="preserve">Resultat 8.  </v>
      </c>
      <c r="D87" s="118"/>
      <c r="E87" s="118"/>
      <c r="F87" s="118"/>
      <c r="G87" s="118"/>
      <c r="H87" s="231">
        <f>SUM(H83:H86)</f>
        <v>0</v>
      </c>
      <c r="I87" s="231">
        <f>SUM(I83:I86)</f>
        <v>0</v>
      </c>
      <c r="J87" s="231">
        <f>SUM(J83:J86)</f>
        <v>0</v>
      </c>
      <c r="K87" s="231">
        <f>SUM(K83:K86)</f>
        <v>0</v>
      </c>
      <c r="L87" s="231">
        <f>SUM(L83:L86)</f>
        <v>0</v>
      </c>
      <c r="M87" s="182"/>
      <c r="O87" s="124" t="str">
        <f t="shared" si="8"/>
        <v xml:space="preserve">8.  </v>
      </c>
      <c r="P87" s="72"/>
    </row>
    <row r="88" spans="2:16" x14ac:dyDescent="0.25">
      <c r="B88" s="72"/>
      <c r="C88" s="120"/>
      <c r="D88" s="72"/>
      <c r="E88" s="72"/>
      <c r="F88" s="72"/>
      <c r="G88" s="72"/>
      <c r="H88" s="233"/>
      <c r="I88" s="233"/>
      <c r="J88" s="233"/>
      <c r="K88" s="233"/>
      <c r="L88" s="233"/>
      <c r="M88" s="72"/>
      <c r="O88" s="124" t="str">
        <f>$C$90</f>
        <v xml:space="preserve">9.  </v>
      </c>
      <c r="P88" s="72"/>
    </row>
    <row r="89" spans="2:16" x14ac:dyDescent="0.25">
      <c r="B89" s="72"/>
      <c r="C89" s="84" t="s">
        <v>26</v>
      </c>
      <c r="D89" s="85" t="s">
        <v>60</v>
      </c>
      <c r="E89" s="418" t="s">
        <v>61</v>
      </c>
      <c r="F89" s="85"/>
      <c r="G89" s="85"/>
      <c r="H89" s="418" t="s">
        <v>67</v>
      </c>
      <c r="I89" s="418" t="s">
        <v>68</v>
      </c>
      <c r="J89" s="85" t="s">
        <v>69</v>
      </c>
      <c r="K89" s="85" t="s">
        <v>70</v>
      </c>
      <c r="L89" s="85" t="s">
        <v>21</v>
      </c>
      <c r="M89" s="86" t="s">
        <v>45</v>
      </c>
      <c r="N89" s="120"/>
      <c r="O89" s="124" t="str">
        <f t="shared" ref="O89:O94" si="9">$C$90</f>
        <v xml:space="preserve">9.  </v>
      </c>
      <c r="P89" s="72"/>
    </row>
    <row r="90" spans="2:16" x14ac:dyDescent="0.25">
      <c r="B90" s="72"/>
      <c r="C90" s="114" t="str">
        <f>Valideringer!C43</f>
        <v xml:space="preserve">9.  </v>
      </c>
      <c r="D90" s="72">
        <f>Valideringer!$B$19</f>
        <v>3999</v>
      </c>
      <c r="E90" s="72" t="s">
        <v>71</v>
      </c>
      <c r="F90" s="72"/>
      <c r="G90" s="72"/>
      <c r="H90" s="183">
        <v>0</v>
      </c>
      <c r="I90" s="183">
        <v>0</v>
      </c>
      <c r="J90" s="183">
        <v>0</v>
      </c>
      <c r="K90" s="183">
        <v>0</v>
      </c>
      <c r="L90" s="233">
        <f>SUM(H90:K90)</f>
        <v>0</v>
      </c>
      <c r="M90" s="181"/>
      <c r="O90" s="124" t="str">
        <f t="shared" si="9"/>
        <v xml:space="preserve">9.  </v>
      </c>
      <c r="P90" s="72"/>
    </row>
    <row r="91" spans="2:16" x14ac:dyDescent="0.25">
      <c r="B91" s="72"/>
      <c r="C91" s="116" t="str">
        <f>C90</f>
        <v xml:space="preserve">9.  </v>
      </c>
      <c r="D91" s="72">
        <f>Valideringer!$B$20</f>
        <v>4999</v>
      </c>
      <c r="E91" s="72" t="s">
        <v>73</v>
      </c>
      <c r="F91" s="72"/>
      <c r="G91" s="72"/>
      <c r="H91" s="183">
        <v>0</v>
      </c>
      <c r="I91" s="183">
        <v>0</v>
      </c>
      <c r="J91" s="183">
        <v>0</v>
      </c>
      <c r="K91" s="183">
        <v>0</v>
      </c>
      <c r="L91" s="233">
        <f>SUM(H91:K91)</f>
        <v>0</v>
      </c>
      <c r="M91" s="181"/>
      <c r="O91" s="124" t="str">
        <f t="shared" si="9"/>
        <v xml:space="preserve">9.  </v>
      </c>
      <c r="P91" s="72"/>
    </row>
    <row r="92" spans="2:16" x14ac:dyDescent="0.25">
      <c r="B92" s="72"/>
      <c r="C92" s="116" t="str">
        <f>C90</f>
        <v xml:space="preserve">9.  </v>
      </c>
      <c r="D92" s="72">
        <f>Valideringer!$B$21</f>
        <v>5999</v>
      </c>
      <c r="E92" s="72" t="s">
        <v>74</v>
      </c>
      <c r="F92" s="72"/>
      <c r="G92" s="72"/>
      <c r="H92" s="183">
        <v>0</v>
      </c>
      <c r="I92" s="183">
        <v>0</v>
      </c>
      <c r="J92" s="183">
        <v>0</v>
      </c>
      <c r="K92" s="183">
        <v>0</v>
      </c>
      <c r="L92" s="233">
        <f>SUM(H92:K92)</f>
        <v>0</v>
      </c>
      <c r="M92" s="181"/>
      <c r="O92" s="124" t="str">
        <f t="shared" si="9"/>
        <v xml:space="preserve">9.  </v>
      </c>
      <c r="P92" s="72"/>
    </row>
    <row r="93" spans="2:16" x14ac:dyDescent="0.25">
      <c r="B93" s="72"/>
      <c r="C93" s="116" t="str">
        <f>C90</f>
        <v xml:space="preserve">9.  </v>
      </c>
      <c r="D93" s="72">
        <f>Valideringer!$B$22</f>
        <v>7999</v>
      </c>
      <c r="E93" s="72" t="s">
        <v>75</v>
      </c>
      <c r="F93" s="72"/>
      <c r="G93" s="72"/>
      <c r="H93" s="183">
        <v>0</v>
      </c>
      <c r="I93" s="183">
        <v>0</v>
      </c>
      <c r="J93" s="183">
        <v>0</v>
      </c>
      <c r="K93" s="183">
        <v>0</v>
      </c>
      <c r="L93" s="233">
        <f>SUM(H93:K93)</f>
        <v>0</v>
      </c>
      <c r="M93" s="181"/>
      <c r="O93" s="124" t="str">
        <f t="shared" si="9"/>
        <v xml:space="preserve">9.  </v>
      </c>
      <c r="P93" s="72"/>
    </row>
    <row r="94" spans="2:16" x14ac:dyDescent="0.25">
      <c r="B94" s="72"/>
      <c r="C94" s="119" t="str">
        <f>CONCATENATE("Resultat ",C93)</f>
        <v xml:space="preserve">Resultat 9.  </v>
      </c>
      <c r="D94" s="118"/>
      <c r="E94" s="118"/>
      <c r="F94" s="118"/>
      <c r="G94" s="118"/>
      <c r="H94" s="231">
        <f>SUM(H90:H93)</f>
        <v>0</v>
      </c>
      <c r="I94" s="231">
        <f>SUM(I90:I93)</f>
        <v>0</v>
      </c>
      <c r="J94" s="231">
        <f>SUM(J90:J93)</f>
        <v>0</v>
      </c>
      <c r="K94" s="231">
        <f>SUM(K90:K93)</f>
        <v>0</v>
      </c>
      <c r="L94" s="231">
        <f>SUM(L90:L93)</f>
        <v>0</v>
      </c>
      <c r="M94" s="182"/>
      <c r="O94" s="124" t="str">
        <f t="shared" si="9"/>
        <v xml:space="preserve">9.  </v>
      </c>
      <c r="P94" s="72"/>
    </row>
    <row r="95" spans="2:16" x14ac:dyDescent="0.25">
      <c r="B95" s="72"/>
      <c r="C95" s="120"/>
      <c r="D95" s="72"/>
      <c r="E95" s="72"/>
      <c r="F95" s="72"/>
      <c r="G95" s="72"/>
      <c r="H95" s="233"/>
      <c r="I95" s="233"/>
      <c r="J95" s="233"/>
      <c r="K95" s="233"/>
      <c r="L95" s="233"/>
      <c r="M95" s="72"/>
      <c r="O95" s="124" t="str">
        <f>$C$97</f>
        <v xml:space="preserve">10.  </v>
      </c>
      <c r="P95" s="72"/>
    </row>
    <row r="96" spans="2:16" x14ac:dyDescent="0.25">
      <c r="B96" s="72"/>
      <c r="C96" s="84" t="s">
        <v>26</v>
      </c>
      <c r="D96" s="85" t="s">
        <v>60</v>
      </c>
      <c r="E96" s="418" t="s">
        <v>61</v>
      </c>
      <c r="F96" s="85"/>
      <c r="G96" s="85"/>
      <c r="H96" s="418" t="s">
        <v>67</v>
      </c>
      <c r="I96" s="418" t="s">
        <v>68</v>
      </c>
      <c r="J96" s="85" t="s">
        <v>69</v>
      </c>
      <c r="K96" s="85" t="s">
        <v>70</v>
      </c>
      <c r="L96" s="85" t="s">
        <v>21</v>
      </c>
      <c r="M96" s="86" t="s">
        <v>45</v>
      </c>
      <c r="N96" s="120"/>
      <c r="O96" s="124" t="str">
        <f t="shared" ref="O96:O101" si="10">$C$97</f>
        <v xml:space="preserve">10.  </v>
      </c>
      <c r="P96" s="72"/>
    </row>
    <row r="97" spans="2:16" x14ac:dyDescent="0.25">
      <c r="B97" s="72"/>
      <c r="C97" s="114" t="str">
        <f>Valideringer!C44</f>
        <v xml:space="preserve">10.  </v>
      </c>
      <c r="D97" s="72">
        <f>Valideringer!$B$19</f>
        <v>3999</v>
      </c>
      <c r="E97" s="72" t="s">
        <v>71</v>
      </c>
      <c r="F97" s="72"/>
      <c r="G97" s="72"/>
      <c r="H97" s="183">
        <v>0</v>
      </c>
      <c r="I97" s="183">
        <v>0</v>
      </c>
      <c r="J97" s="183">
        <v>0</v>
      </c>
      <c r="K97" s="183">
        <v>0</v>
      </c>
      <c r="L97" s="233">
        <f>SUM(H97:K97)</f>
        <v>0</v>
      </c>
      <c r="M97" s="181"/>
      <c r="O97" s="124" t="str">
        <f t="shared" si="10"/>
        <v xml:space="preserve">10.  </v>
      </c>
      <c r="P97" s="72"/>
    </row>
    <row r="98" spans="2:16" x14ac:dyDescent="0.25">
      <c r="B98" s="72"/>
      <c r="C98" s="116" t="str">
        <f>C97</f>
        <v xml:space="preserve">10.  </v>
      </c>
      <c r="D98" s="72">
        <f>Valideringer!$B$20</f>
        <v>4999</v>
      </c>
      <c r="E98" s="72" t="s">
        <v>73</v>
      </c>
      <c r="F98" s="72"/>
      <c r="G98" s="72"/>
      <c r="H98" s="183">
        <v>0</v>
      </c>
      <c r="I98" s="183">
        <v>0</v>
      </c>
      <c r="J98" s="183">
        <v>0</v>
      </c>
      <c r="K98" s="183">
        <v>0</v>
      </c>
      <c r="L98" s="233">
        <f>SUM(H98:K98)</f>
        <v>0</v>
      </c>
      <c r="M98" s="181"/>
      <c r="O98" s="124" t="str">
        <f t="shared" si="10"/>
        <v xml:space="preserve">10.  </v>
      </c>
      <c r="P98" s="72"/>
    </row>
    <row r="99" spans="2:16" x14ac:dyDescent="0.25">
      <c r="B99" s="72"/>
      <c r="C99" s="116" t="str">
        <f>C97</f>
        <v xml:space="preserve">10.  </v>
      </c>
      <c r="D99" s="72">
        <f>Valideringer!$B$21</f>
        <v>5999</v>
      </c>
      <c r="E99" s="72" t="s">
        <v>74</v>
      </c>
      <c r="F99" s="72"/>
      <c r="G99" s="72"/>
      <c r="H99" s="183">
        <v>0</v>
      </c>
      <c r="I99" s="183">
        <v>0</v>
      </c>
      <c r="J99" s="183">
        <v>0</v>
      </c>
      <c r="K99" s="183">
        <v>0</v>
      </c>
      <c r="L99" s="233">
        <f>SUM(H99:K99)</f>
        <v>0</v>
      </c>
      <c r="M99" s="181"/>
      <c r="O99" s="124" t="str">
        <f t="shared" si="10"/>
        <v xml:space="preserve">10.  </v>
      </c>
      <c r="P99" s="72"/>
    </row>
    <row r="100" spans="2:16" x14ac:dyDescent="0.25">
      <c r="B100" s="72"/>
      <c r="C100" s="116" t="str">
        <f>C97</f>
        <v xml:space="preserve">10.  </v>
      </c>
      <c r="D100" s="72">
        <f>Valideringer!$B$22</f>
        <v>7999</v>
      </c>
      <c r="E100" s="72" t="s">
        <v>75</v>
      </c>
      <c r="F100" s="72"/>
      <c r="G100" s="72"/>
      <c r="H100" s="183">
        <v>0</v>
      </c>
      <c r="I100" s="183">
        <v>0</v>
      </c>
      <c r="J100" s="183">
        <v>0</v>
      </c>
      <c r="K100" s="183">
        <v>0</v>
      </c>
      <c r="L100" s="233">
        <f>SUM(H100:K100)</f>
        <v>0</v>
      </c>
      <c r="M100" s="181"/>
      <c r="O100" s="124" t="str">
        <f t="shared" si="10"/>
        <v xml:space="preserve">10.  </v>
      </c>
      <c r="P100" s="72"/>
    </row>
    <row r="101" spans="2:16" x14ac:dyDescent="0.25">
      <c r="B101" s="72"/>
      <c r="C101" s="119" t="str">
        <f>CONCATENATE("Resultat ",C100)</f>
        <v xml:space="preserve">Resultat 10.  </v>
      </c>
      <c r="D101" s="118"/>
      <c r="E101" s="118"/>
      <c r="F101" s="118"/>
      <c r="G101" s="118"/>
      <c r="H101" s="231">
        <f>SUM(H97:H100)</f>
        <v>0</v>
      </c>
      <c r="I101" s="231">
        <f>SUM(I97:I100)</f>
        <v>0</v>
      </c>
      <c r="J101" s="231">
        <f>SUM(J97:J100)</f>
        <v>0</v>
      </c>
      <c r="K101" s="231">
        <f>SUM(K97:K100)</f>
        <v>0</v>
      </c>
      <c r="L101" s="231">
        <f>SUM(L97:L100)</f>
        <v>0</v>
      </c>
      <c r="M101" s="182"/>
      <c r="O101" s="124" t="str">
        <f t="shared" si="10"/>
        <v xml:space="preserve">10.  </v>
      </c>
      <c r="P101" s="72"/>
    </row>
    <row r="102" spans="2:16" x14ac:dyDescent="0.25">
      <c r="B102" s="72"/>
      <c r="C102" s="120"/>
      <c r="D102" s="72"/>
      <c r="E102" s="72"/>
      <c r="F102" s="72"/>
      <c r="G102" s="72"/>
      <c r="H102" s="233"/>
      <c r="I102" s="233"/>
      <c r="J102" s="233"/>
      <c r="K102" s="233"/>
      <c r="L102" s="233"/>
      <c r="M102" s="72"/>
      <c r="O102" s="124" t="str">
        <f>$C$104</f>
        <v xml:space="preserve">11.  </v>
      </c>
      <c r="P102" s="72"/>
    </row>
    <row r="103" spans="2:16" x14ac:dyDescent="0.25">
      <c r="B103" s="72"/>
      <c r="C103" s="84" t="s">
        <v>26</v>
      </c>
      <c r="D103" s="85" t="s">
        <v>60</v>
      </c>
      <c r="E103" s="418" t="s">
        <v>61</v>
      </c>
      <c r="F103" s="85"/>
      <c r="G103" s="85"/>
      <c r="H103" s="418" t="s">
        <v>67</v>
      </c>
      <c r="I103" s="418" t="s">
        <v>68</v>
      </c>
      <c r="J103" s="85" t="s">
        <v>69</v>
      </c>
      <c r="K103" s="85" t="s">
        <v>70</v>
      </c>
      <c r="L103" s="85" t="s">
        <v>21</v>
      </c>
      <c r="M103" s="86" t="s">
        <v>45</v>
      </c>
      <c r="N103" s="120"/>
      <c r="O103" s="124" t="str">
        <f t="shared" ref="O103:O108" si="11">$C$104</f>
        <v xml:space="preserve">11.  </v>
      </c>
      <c r="P103" s="72"/>
    </row>
    <row r="104" spans="2:16" x14ac:dyDescent="0.25">
      <c r="B104" s="72"/>
      <c r="C104" s="114" t="str">
        <f>Valideringer!C45</f>
        <v xml:space="preserve">11.  </v>
      </c>
      <c r="D104" s="72">
        <f>Valideringer!$B$19</f>
        <v>3999</v>
      </c>
      <c r="E104" s="72" t="s">
        <v>71</v>
      </c>
      <c r="F104" s="72"/>
      <c r="G104" s="72"/>
      <c r="H104" s="183">
        <v>0</v>
      </c>
      <c r="I104" s="183">
        <v>0</v>
      </c>
      <c r="J104" s="183">
        <v>0</v>
      </c>
      <c r="K104" s="183">
        <v>0</v>
      </c>
      <c r="L104" s="233">
        <f>SUM(H104:K104)</f>
        <v>0</v>
      </c>
      <c r="M104" s="181"/>
      <c r="O104" s="124" t="str">
        <f t="shared" si="11"/>
        <v xml:space="preserve">11.  </v>
      </c>
      <c r="P104" s="72"/>
    </row>
    <row r="105" spans="2:16" x14ac:dyDescent="0.25">
      <c r="B105" s="72"/>
      <c r="C105" s="116" t="str">
        <f>C104</f>
        <v xml:space="preserve">11.  </v>
      </c>
      <c r="D105" s="72">
        <f>Valideringer!$B$20</f>
        <v>4999</v>
      </c>
      <c r="E105" s="72" t="s">
        <v>73</v>
      </c>
      <c r="F105" s="72"/>
      <c r="G105" s="72"/>
      <c r="H105" s="183">
        <v>0</v>
      </c>
      <c r="I105" s="183">
        <v>0</v>
      </c>
      <c r="J105" s="183">
        <v>0</v>
      </c>
      <c r="K105" s="183">
        <v>0</v>
      </c>
      <c r="L105" s="233">
        <f>SUM(H105:K105)</f>
        <v>0</v>
      </c>
      <c r="M105" s="181"/>
      <c r="O105" s="124" t="str">
        <f t="shared" si="11"/>
        <v xml:space="preserve">11.  </v>
      </c>
      <c r="P105" s="72"/>
    </row>
    <row r="106" spans="2:16" x14ac:dyDescent="0.25">
      <c r="B106" s="72"/>
      <c r="C106" s="116" t="str">
        <f>C104</f>
        <v xml:space="preserve">11.  </v>
      </c>
      <c r="D106" s="72">
        <f>Valideringer!$B$21</f>
        <v>5999</v>
      </c>
      <c r="E106" s="72" t="s">
        <v>74</v>
      </c>
      <c r="F106" s="72"/>
      <c r="G106" s="72"/>
      <c r="H106" s="183">
        <v>0</v>
      </c>
      <c r="I106" s="183">
        <v>0</v>
      </c>
      <c r="J106" s="183">
        <v>0</v>
      </c>
      <c r="K106" s="183">
        <v>0</v>
      </c>
      <c r="L106" s="233">
        <f>SUM(H106:K106)</f>
        <v>0</v>
      </c>
      <c r="M106" s="181"/>
      <c r="O106" s="124" t="str">
        <f t="shared" si="11"/>
        <v xml:space="preserve">11.  </v>
      </c>
      <c r="P106" s="72"/>
    </row>
    <row r="107" spans="2:16" x14ac:dyDescent="0.25">
      <c r="B107" s="72"/>
      <c r="C107" s="116" t="str">
        <f>C104</f>
        <v xml:space="preserve">11.  </v>
      </c>
      <c r="D107" s="72">
        <f>Valideringer!$B$22</f>
        <v>7999</v>
      </c>
      <c r="E107" s="72" t="s">
        <v>75</v>
      </c>
      <c r="F107" s="72"/>
      <c r="G107" s="72"/>
      <c r="H107" s="183">
        <v>0</v>
      </c>
      <c r="I107" s="183">
        <v>0</v>
      </c>
      <c r="J107" s="183">
        <v>0</v>
      </c>
      <c r="K107" s="183">
        <v>0</v>
      </c>
      <c r="L107" s="233">
        <f>SUM(H107:K107)</f>
        <v>0</v>
      </c>
      <c r="M107" s="181"/>
      <c r="O107" s="124" t="str">
        <f t="shared" si="11"/>
        <v xml:space="preserve">11.  </v>
      </c>
      <c r="P107" s="72"/>
    </row>
    <row r="108" spans="2:16" x14ac:dyDescent="0.25">
      <c r="B108" s="72"/>
      <c r="C108" s="119" t="str">
        <f>CONCATENATE("Resultat ",C107)</f>
        <v xml:space="preserve">Resultat 11.  </v>
      </c>
      <c r="D108" s="118"/>
      <c r="E108" s="118"/>
      <c r="F108" s="118"/>
      <c r="G108" s="118"/>
      <c r="H108" s="231">
        <f>SUM(H104:H107)</f>
        <v>0</v>
      </c>
      <c r="I108" s="231">
        <f>SUM(I104:I107)</f>
        <v>0</v>
      </c>
      <c r="J108" s="231">
        <f>SUM(J104:J107)</f>
        <v>0</v>
      </c>
      <c r="K108" s="231">
        <f>SUM(K104:K107)</f>
        <v>0</v>
      </c>
      <c r="L108" s="231">
        <f>SUM(L104:L107)</f>
        <v>0</v>
      </c>
      <c r="M108" s="182"/>
      <c r="O108" s="124" t="str">
        <f t="shared" si="11"/>
        <v xml:space="preserve">11.  </v>
      </c>
      <c r="P108" s="72"/>
    </row>
    <row r="109" spans="2:16" x14ac:dyDescent="0.25">
      <c r="B109" s="72"/>
      <c r="C109" s="120"/>
      <c r="D109" s="72"/>
      <c r="E109" s="72"/>
      <c r="F109" s="72"/>
      <c r="G109" s="72"/>
      <c r="H109" s="233"/>
      <c r="I109" s="233"/>
      <c r="J109" s="233"/>
      <c r="K109" s="233"/>
      <c r="L109" s="233"/>
      <c r="M109" s="72"/>
      <c r="O109" s="124" t="str">
        <f>$C$111</f>
        <v xml:space="preserve">12.  </v>
      </c>
      <c r="P109" s="72"/>
    </row>
    <row r="110" spans="2:16" x14ac:dyDescent="0.25">
      <c r="B110" s="72"/>
      <c r="C110" s="84" t="s">
        <v>26</v>
      </c>
      <c r="D110" s="85" t="s">
        <v>60</v>
      </c>
      <c r="E110" s="418" t="s">
        <v>61</v>
      </c>
      <c r="F110" s="85"/>
      <c r="G110" s="85"/>
      <c r="H110" s="418" t="s">
        <v>67</v>
      </c>
      <c r="I110" s="418" t="s">
        <v>68</v>
      </c>
      <c r="J110" s="85" t="s">
        <v>69</v>
      </c>
      <c r="K110" s="85" t="s">
        <v>70</v>
      </c>
      <c r="L110" s="85" t="s">
        <v>21</v>
      </c>
      <c r="M110" s="86" t="s">
        <v>45</v>
      </c>
      <c r="N110" s="120"/>
      <c r="O110" s="124" t="str">
        <f t="shared" ref="O110:O115" si="12">$C$111</f>
        <v xml:space="preserve">12.  </v>
      </c>
      <c r="P110" s="72"/>
    </row>
    <row r="111" spans="2:16" x14ac:dyDescent="0.25">
      <c r="B111" s="72"/>
      <c r="C111" s="114" t="str">
        <f>Valideringer!C46</f>
        <v xml:space="preserve">12.  </v>
      </c>
      <c r="D111" s="72">
        <f>Valideringer!$B$19</f>
        <v>3999</v>
      </c>
      <c r="E111" s="72" t="s">
        <v>71</v>
      </c>
      <c r="F111" s="72"/>
      <c r="G111" s="72"/>
      <c r="H111" s="183">
        <v>0</v>
      </c>
      <c r="I111" s="183">
        <v>0</v>
      </c>
      <c r="J111" s="183">
        <v>0</v>
      </c>
      <c r="K111" s="183">
        <v>0</v>
      </c>
      <c r="L111" s="233">
        <f>SUM(H111:K111)</f>
        <v>0</v>
      </c>
      <c r="M111" s="181"/>
      <c r="O111" s="124" t="str">
        <f t="shared" si="12"/>
        <v xml:space="preserve">12.  </v>
      </c>
      <c r="P111" s="72"/>
    </row>
    <row r="112" spans="2:16" x14ac:dyDescent="0.25">
      <c r="B112" s="72"/>
      <c r="C112" s="116" t="str">
        <f>C111</f>
        <v xml:space="preserve">12.  </v>
      </c>
      <c r="D112" s="72">
        <f>Valideringer!$B$20</f>
        <v>4999</v>
      </c>
      <c r="E112" s="72" t="s">
        <v>73</v>
      </c>
      <c r="F112" s="72"/>
      <c r="G112" s="72"/>
      <c r="H112" s="183">
        <v>0</v>
      </c>
      <c r="I112" s="183">
        <v>0</v>
      </c>
      <c r="J112" s="183">
        <v>0</v>
      </c>
      <c r="K112" s="183">
        <v>0</v>
      </c>
      <c r="L112" s="233">
        <f>SUM(H112:K112)</f>
        <v>0</v>
      </c>
      <c r="M112" s="181"/>
      <c r="O112" s="124" t="str">
        <f t="shared" si="12"/>
        <v xml:space="preserve">12.  </v>
      </c>
      <c r="P112" s="72"/>
    </row>
    <row r="113" spans="2:16" x14ac:dyDescent="0.25">
      <c r="B113" s="72"/>
      <c r="C113" s="116" t="str">
        <f>C111</f>
        <v xml:space="preserve">12.  </v>
      </c>
      <c r="D113" s="72">
        <f>Valideringer!$B$21</f>
        <v>5999</v>
      </c>
      <c r="E113" s="72" t="s">
        <v>74</v>
      </c>
      <c r="F113" s="72"/>
      <c r="G113" s="72"/>
      <c r="H113" s="183">
        <v>0</v>
      </c>
      <c r="I113" s="183">
        <v>0</v>
      </c>
      <c r="J113" s="183">
        <v>0</v>
      </c>
      <c r="K113" s="183">
        <v>0</v>
      </c>
      <c r="L113" s="233">
        <f>SUM(H113:K113)</f>
        <v>0</v>
      </c>
      <c r="M113" s="181"/>
      <c r="O113" s="124" t="str">
        <f t="shared" si="12"/>
        <v xml:space="preserve">12.  </v>
      </c>
      <c r="P113" s="72"/>
    </row>
    <row r="114" spans="2:16" x14ac:dyDescent="0.25">
      <c r="B114" s="72"/>
      <c r="C114" s="116" t="str">
        <f>C111</f>
        <v xml:space="preserve">12.  </v>
      </c>
      <c r="D114" s="72">
        <f>Valideringer!$B$22</f>
        <v>7999</v>
      </c>
      <c r="E114" s="72" t="s">
        <v>75</v>
      </c>
      <c r="F114" s="72"/>
      <c r="G114" s="72"/>
      <c r="H114" s="183">
        <v>0</v>
      </c>
      <c r="I114" s="183">
        <v>0</v>
      </c>
      <c r="J114" s="183">
        <v>0</v>
      </c>
      <c r="K114" s="183">
        <v>0</v>
      </c>
      <c r="L114" s="233">
        <f>SUM(H114:K114)</f>
        <v>0</v>
      </c>
      <c r="M114" s="181"/>
      <c r="O114" s="124" t="str">
        <f t="shared" si="12"/>
        <v xml:space="preserve">12.  </v>
      </c>
      <c r="P114" s="72"/>
    </row>
    <row r="115" spans="2:16" x14ac:dyDescent="0.25">
      <c r="B115" s="72"/>
      <c r="C115" s="119" t="str">
        <f>CONCATENATE("Resultat ",C114)</f>
        <v xml:space="preserve">Resultat 12.  </v>
      </c>
      <c r="D115" s="118"/>
      <c r="E115" s="118"/>
      <c r="F115" s="118"/>
      <c r="G115" s="118"/>
      <c r="H115" s="231">
        <f>SUM(H111:H114)</f>
        <v>0</v>
      </c>
      <c r="I115" s="231">
        <f>SUM(I111:I114)</f>
        <v>0</v>
      </c>
      <c r="J115" s="231">
        <f>SUM(J111:J114)</f>
        <v>0</v>
      </c>
      <c r="K115" s="231">
        <f>SUM(K111:K114)</f>
        <v>0</v>
      </c>
      <c r="L115" s="231">
        <f>SUM(L111:L114)</f>
        <v>0</v>
      </c>
      <c r="M115" s="182"/>
      <c r="O115" s="124" t="str">
        <f t="shared" si="12"/>
        <v xml:space="preserve">12.  </v>
      </c>
      <c r="P115" s="72"/>
    </row>
    <row r="116" spans="2:16" x14ac:dyDescent="0.25">
      <c r="B116" s="72"/>
      <c r="C116" s="120"/>
      <c r="D116" s="72"/>
      <c r="E116" s="72"/>
      <c r="F116" s="72"/>
      <c r="G116" s="72"/>
      <c r="H116" s="233"/>
      <c r="I116" s="233"/>
      <c r="J116" s="233"/>
      <c r="K116" s="233"/>
      <c r="L116" s="233"/>
      <c r="M116" s="72"/>
      <c r="O116" s="124" t="str">
        <f>$C$118</f>
        <v xml:space="preserve">13.  </v>
      </c>
      <c r="P116" s="72"/>
    </row>
    <row r="117" spans="2:16" x14ac:dyDescent="0.25">
      <c r="B117" s="72"/>
      <c r="C117" s="84" t="s">
        <v>26</v>
      </c>
      <c r="D117" s="85" t="s">
        <v>60</v>
      </c>
      <c r="E117" s="418" t="s">
        <v>61</v>
      </c>
      <c r="F117" s="85"/>
      <c r="G117" s="85"/>
      <c r="H117" s="418" t="s">
        <v>67</v>
      </c>
      <c r="I117" s="418" t="s">
        <v>68</v>
      </c>
      <c r="J117" s="85" t="s">
        <v>69</v>
      </c>
      <c r="K117" s="85" t="s">
        <v>70</v>
      </c>
      <c r="L117" s="85" t="s">
        <v>21</v>
      </c>
      <c r="M117" s="86" t="s">
        <v>45</v>
      </c>
      <c r="N117" s="120"/>
      <c r="O117" s="124" t="str">
        <f t="shared" ref="O117:O122" si="13">$C$118</f>
        <v xml:space="preserve">13.  </v>
      </c>
      <c r="P117" s="72"/>
    </row>
    <row r="118" spans="2:16" x14ac:dyDescent="0.25">
      <c r="B118" s="72"/>
      <c r="C118" s="114" t="str">
        <f>Valideringer!C47</f>
        <v xml:space="preserve">13.  </v>
      </c>
      <c r="D118" s="72">
        <f>Valideringer!$B$19</f>
        <v>3999</v>
      </c>
      <c r="E118" s="72" t="s">
        <v>71</v>
      </c>
      <c r="F118" s="72"/>
      <c r="G118" s="72"/>
      <c r="H118" s="183">
        <v>0</v>
      </c>
      <c r="I118" s="183">
        <v>0</v>
      </c>
      <c r="J118" s="183">
        <v>0</v>
      </c>
      <c r="K118" s="183">
        <v>0</v>
      </c>
      <c r="L118" s="233">
        <f>SUM(H118:K118)</f>
        <v>0</v>
      </c>
      <c r="M118" s="181"/>
      <c r="O118" s="124" t="str">
        <f t="shared" si="13"/>
        <v xml:space="preserve">13.  </v>
      </c>
      <c r="P118" s="72"/>
    </row>
    <row r="119" spans="2:16" x14ac:dyDescent="0.25">
      <c r="B119" s="72"/>
      <c r="C119" s="116" t="str">
        <f>C118</f>
        <v xml:space="preserve">13.  </v>
      </c>
      <c r="D119" s="72">
        <f>Valideringer!$B$20</f>
        <v>4999</v>
      </c>
      <c r="E119" s="72" t="s">
        <v>73</v>
      </c>
      <c r="F119" s="72"/>
      <c r="G119" s="72"/>
      <c r="H119" s="183">
        <v>0</v>
      </c>
      <c r="I119" s="183">
        <v>0</v>
      </c>
      <c r="J119" s="183">
        <v>0</v>
      </c>
      <c r="K119" s="183">
        <v>0</v>
      </c>
      <c r="L119" s="233">
        <f>SUM(H119:K119)</f>
        <v>0</v>
      </c>
      <c r="M119" s="181"/>
      <c r="O119" s="124" t="str">
        <f t="shared" si="13"/>
        <v xml:space="preserve">13.  </v>
      </c>
      <c r="P119" s="72"/>
    </row>
    <row r="120" spans="2:16" x14ac:dyDescent="0.25">
      <c r="B120" s="72"/>
      <c r="C120" s="116" t="str">
        <f>C118</f>
        <v xml:space="preserve">13.  </v>
      </c>
      <c r="D120" s="72">
        <f>Valideringer!$B$21</f>
        <v>5999</v>
      </c>
      <c r="E120" s="72" t="s">
        <v>74</v>
      </c>
      <c r="F120" s="72"/>
      <c r="G120" s="72"/>
      <c r="H120" s="183">
        <v>0</v>
      </c>
      <c r="I120" s="183">
        <v>0</v>
      </c>
      <c r="J120" s="183">
        <v>0</v>
      </c>
      <c r="K120" s="183">
        <v>0</v>
      </c>
      <c r="L120" s="233">
        <f>SUM(H120:K120)</f>
        <v>0</v>
      </c>
      <c r="M120" s="181"/>
      <c r="O120" s="124" t="str">
        <f t="shared" si="13"/>
        <v xml:space="preserve">13.  </v>
      </c>
      <c r="P120" s="72"/>
    </row>
    <row r="121" spans="2:16" x14ac:dyDescent="0.25">
      <c r="B121" s="72"/>
      <c r="C121" s="116" t="str">
        <f>C118</f>
        <v xml:space="preserve">13.  </v>
      </c>
      <c r="D121" s="72">
        <f>Valideringer!$B$22</f>
        <v>7999</v>
      </c>
      <c r="E121" s="72" t="s">
        <v>75</v>
      </c>
      <c r="F121" s="72"/>
      <c r="G121" s="72"/>
      <c r="H121" s="183">
        <v>0</v>
      </c>
      <c r="I121" s="183">
        <v>0</v>
      </c>
      <c r="J121" s="183">
        <v>0</v>
      </c>
      <c r="K121" s="183">
        <v>0</v>
      </c>
      <c r="L121" s="233">
        <f>SUM(H121:K121)</f>
        <v>0</v>
      </c>
      <c r="M121" s="181"/>
      <c r="O121" s="124" t="str">
        <f t="shared" si="13"/>
        <v xml:space="preserve">13.  </v>
      </c>
      <c r="P121" s="72"/>
    </row>
    <row r="122" spans="2:16" x14ac:dyDescent="0.25">
      <c r="B122" s="72"/>
      <c r="C122" s="119" t="str">
        <f>CONCATENATE("Resultat ",C121)</f>
        <v xml:space="preserve">Resultat 13.  </v>
      </c>
      <c r="D122" s="118"/>
      <c r="E122" s="118"/>
      <c r="F122" s="118"/>
      <c r="G122" s="118"/>
      <c r="H122" s="231">
        <f>SUM(H118:H121)</f>
        <v>0</v>
      </c>
      <c r="I122" s="231">
        <f>SUM(I118:I121)</f>
        <v>0</v>
      </c>
      <c r="J122" s="231">
        <f>SUM(J118:J121)</f>
        <v>0</v>
      </c>
      <c r="K122" s="231">
        <f>SUM(K118:K121)</f>
        <v>0</v>
      </c>
      <c r="L122" s="231">
        <f>SUM(L118:L121)</f>
        <v>0</v>
      </c>
      <c r="M122" s="182"/>
      <c r="O122" s="124" t="str">
        <f t="shared" si="13"/>
        <v xml:space="preserve">13.  </v>
      </c>
      <c r="P122" s="72"/>
    </row>
    <row r="123" spans="2:16" x14ac:dyDescent="0.25">
      <c r="B123" s="72"/>
      <c r="C123" s="120"/>
      <c r="D123" s="72"/>
      <c r="E123" s="72"/>
      <c r="F123" s="72"/>
      <c r="G123" s="72"/>
      <c r="H123" s="233"/>
      <c r="I123" s="233"/>
      <c r="J123" s="233"/>
      <c r="K123" s="233"/>
      <c r="L123" s="233"/>
      <c r="M123" s="72"/>
      <c r="O123" s="124" t="str">
        <f>$C$125</f>
        <v xml:space="preserve">14.  </v>
      </c>
      <c r="P123" s="72"/>
    </row>
    <row r="124" spans="2:16" x14ac:dyDescent="0.25">
      <c r="B124" s="72"/>
      <c r="C124" s="84" t="s">
        <v>26</v>
      </c>
      <c r="D124" s="85" t="s">
        <v>60</v>
      </c>
      <c r="E124" s="418" t="s">
        <v>61</v>
      </c>
      <c r="F124" s="85"/>
      <c r="G124" s="85"/>
      <c r="H124" s="418" t="s">
        <v>67</v>
      </c>
      <c r="I124" s="418" t="s">
        <v>68</v>
      </c>
      <c r="J124" s="85" t="s">
        <v>69</v>
      </c>
      <c r="K124" s="85" t="s">
        <v>70</v>
      </c>
      <c r="L124" s="85" t="s">
        <v>21</v>
      </c>
      <c r="M124" s="86" t="s">
        <v>45</v>
      </c>
      <c r="N124" s="120"/>
      <c r="O124" s="124" t="str">
        <f t="shared" ref="O124:O129" si="14">$C$125</f>
        <v xml:space="preserve">14.  </v>
      </c>
      <c r="P124" s="72"/>
    </row>
    <row r="125" spans="2:16" x14ac:dyDescent="0.25">
      <c r="B125" s="72"/>
      <c r="C125" s="114" t="str">
        <f>Valideringer!C48</f>
        <v xml:space="preserve">14.  </v>
      </c>
      <c r="D125" s="72">
        <f>Valideringer!$B$19</f>
        <v>3999</v>
      </c>
      <c r="E125" s="72" t="s">
        <v>71</v>
      </c>
      <c r="F125" s="72"/>
      <c r="G125" s="72"/>
      <c r="H125" s="183">
        <v>0</v>
      </c>
      <c r="I125" s="183">
        <v>0</v>
      </c>
      <c r="J125" s="183">
        <v>0</v>
      </c>
      <c r="K125" s="183">
        <v>0</v>
      </c>
      <c r="L125" s="233">
        <f>SUM(H125:K125)</f>
        <v>0</v>
      </c>
      <c r="M125" s="181"/>
      <c r="O125" s="124" t="str">
        <f t="shared" si="14"/>
        <v xml:space="preserve">14.  </v>
      </c>
      <c r="P125" s="72"/>
    </row>
    <row r="126" spans="2:16" x14ac:dyDescent="0.25">
      <c r="B126" s="72"/>
      <c r="C126" s="116" t="str">
        <f>C125</f>
        <v xml:space="preserve">14.  </v>
      </c>
      <c r="D126" s="72">
        <f>Valideringer!$B$20</f>
        <v>4999</v>
      </c>
      <c r="E126" s="72" t="s">
        <v>73</v>
      </c>
      <c r="F126" s="72"/>
      <c r="G126" s="72"/>
      <c r="H126" s="183">
        <v>0</v>
      </c>
      <c r="I126" s="183">
        <v>0</v>
      </c>
      <c r="J126" s="183">
        <v>0</v>
      </c>
      <c r="K126" s="183">
        <v>0</v>
      </c>
      <c r="L126" s="233">
        <f>SUM(H126:K126)</f>
        <v>0</v>
      </c>
      <c r="M126" s="181"/>
      <c r="O126" s="124" t="str">
        <f t="shared" si="14"/>
        <v xml:space="preserve">14.  </v>
      </c>
      <c r="P126" s="72"/>
    </row>
    <row r="127" spans="2:16" x14ac:dyDescent="0.25">
      <c r="B127" s="72"/>
      <c r="C127" s="116" t="str">
        <f>C125</f>
        <v xml:space="preserve">14.  </v>
      </c>
      <c r="D127" s="72">
        <f>Valideringer!$B$21</f>
        <v>5999</v>
      </c>
      <c r="E127" s="72" t="s">
        <v>74</v>
      </c>
      <c r="F127" s="72"/>
      <c r="G127" s="72"/>
      <c r="H127" s="183">
        <v>0</v>
      </c>
      <c r="I127" s="183">
        <v>0</v>
      </c>
      <c r="J127" s="183">
        <v>0</v>
      </c>
      <c r="K127" s="183">
        <v>0</v>
      </c>
      <c r="L127" s="233">
        <f>SUM(H127:K127)</f>
        <v>0</v>
      </c>
      <c r="M127" s="181"/>
      <c r="O127" s="124" t="str">
        <f t="shared" si="14"/>
        <v xml:space="preserve">14.  </v>
      </c>
      <c r="P127" s="72"/>
    </row>
    <row r="128" spans="2:16" x14ac:dyDescent="0.25">
      <c r="B128" s="72"/>
      <c r="C128" s="116" t="str">
        <f>C125</f>
        <v xml:space="preserve">14.  </v>
      </c>
      <c r="D128" s="72">
        <f>Valideringer!$B$22</f>
        <v>7999</v>
      </c>
      <c r="E128" s="72" t="s">
        <v>75</v>
      </c>
      <c r="F128" s="72"/>
      <c r="G128" s="72"/>
      <c r="H128" s="183">
        <v>0</v>
      </c>
      <c r="I128" s="183">
        <v>0</v>
      </c>
      <c r="J128" s="183">
        <v>0</v>
      </c>
      <c r="K128" s="183">
        <v>0</v>
      </c>
      <c r="L128" s="233">
        <f>SUM(H128:K128)</f>
        <v>0</v>
      </c>
      <c r="M128" s="181"/>
      <c r="O128" s="124" t="str">
        <f t="shared" si="14"/>
        <v xml:space="preserve">14.  </v>
      </c>
      <c r="P128" s="72"/>
    </row>
    <row r="129" spans="2:16" x14ac:dyDescent="0.25">
      <c r="B129" s="72"/>
      <c r="C129" s="119" t="str">
        <f>CONCATENATE("Resultat ",C128)</f>
        <v xml:space="preserve">Resultat 14.  </v>
      </c>
      <c r="D129" s="118"/>
      <c r="E129" s="118"/>
      <c r="F129" s="118"/>
      <c r="G129" s="118"/>
      <c r="H129" s="231">
        <f>SUM(H125:H128)</f>
        <v>0</v>
      </c>
      <c r="I129" s="231">
        <f>SUM(I125:I128)</f>
        <v>0</v>
      </c>
      <c r="J129" s="231">
        <f>SUM(J125:J128)</f>
        <v>0</v>
      </c>
      <c r="K129" s="231">
        <f>SUM(K125:K128)</f>
        <v>0</v>
      </c>
      <c r="L129" s="231">
        <f>SUM(L125:L128)</f>
        <v>0</v>
      </c>
      <c r="M129" s="182"/>
      <c r="O129" s="124" t="str">
        <f t="shared" si="14"/>
        <v xml:space="preserve">14.  </v>
      </c>
      <c r="P129" s="72"/>
    </row>
    <row r="130" spans="2:16" x14ac:dyDescent="0.25">
      <c r="B130" s="72"/>
      <c r="C130" s="120"/>
      <c r="D130" s="72"/>
      <c r="E130" s="72"/>
      <c r="F130" s="72"/>
      <c r="G130" s="72"/>
      <c r="H130" s="233"/>
      <c r="I130" s="233"/>
      <c r="J130" s="233"/>
      <c r="K130" s="233"/>
      <c r="L130" s="233"/>
      <c r="M130" s="72"/>
      <c r="O130" s="124" t="str">
        <f>$C$132</f>
        <v xml:space="preserve">15.  </v>
      </c>
      <c r="P130" s="72"/>
    </row>
    <row r="131" spans="2:16" x14ac:dyDescent="0.25">
      <c r="B131" s="72"/>
      <c r="C131" s="84" t="s">
        <v>26</v>
      </c>
      <c r="D131" s="85" t="s">
        <v>60</v>
      </c>
      <c r="E131" s="418" t="s">
        <v>61</v>
      </c>
      <c r="F131" s="85"/>
      <c r="G131" s="85"/>
      <c r="H131" s="418" t="s">
        <v>67</v>
      </c>
      <c r="I131" s="418" t="s">
        <v>68</v>
      </c>
      <c r="J131" s="85" t="s">
        <v>69</v>
      </c>
      <c r="K131" s="85" t="s">
        <v>70</v>
      </c>
      <c r="L131" s="85" t="s">
        <v>21</v>
      </c>
      <c r="M131" s="86" t="s">
        <v>45</v>
      </c>
      <c r="N131" s="120"/>
      <c r="O131" s="124" t="str">
        <f t="shared" ref="O131:O136" si="15">$C$132</f>
        <v xml:space="preserve">15.  </v>
      </c>
      <c r="P131" s="72"/>
    </row>
    <row r="132" spans="2:16" x14ac:dyDescent="0.25">
      <c r="B132" s="72"/>
      <c r="C132" s="114" t="str">
        <f>Valideringer!C49</f>
        <v xml:space="preserve">15.  </v>
      </c>
      <c r="D132" s="72">
        <f>Valideringer!$B$19</f>
        <v>3999</v>
      </c>
      <c r="E132" s="72" t="s">
        <v>71</v>
      </c>
      <c r="F132" s="72"/>
      <c r="G132" s="72"/>
      <c r="H132" s="183">
        <v>0</v>
      </c>
      <c r="I132" s="183">
        <v>0</v>
      </c>
      <c r="J132" s="183">
        <v>0</v>
      </c>
      <c r="K132" s="183">
        <v>0</v>
      </c>
      <c r="L132" s="233">
        <f>SUM(H132:K132)</f>
        <v>0</v>
      </c>
      <c r="M132" s="181"/>
      <c r="O132" s="124" t="str">
        <f t="shared" si="15"/>
        <v xml:space="preserve">15.  </v>
      </c>
      <c r="P132" s="72"/>
    </row>
    <row r="133" spans="2:16" x14ac:dyDescent="0.25">
      <c r="B133" s="72"/>
      <c r="C133" s="116" t="str">
        <f>C132</f>
        <v xml:space="preserve">15.  </v>
      </c>
      <c r="D133" s="72">
        <f>Valideringer!$B$20</f>
        <v>4999</v>
      </c>
      <c r="E133" s="72" t="s">
        <v>73</v>
      </c>
      <c r="F133" s="72"/>
      <c r="G133" s="72"/>
      <c r="H133" s="183">
        <v>0</v>
      </c>
      <c r="I133" s="183">
        <v>0</v>
      </c>
      <c r="J133" s="183">
        <v>0</v>
      </c>
      <c r="K133" s="183">
        <v>0</v>
      </c>
      <c r="L133" s="233">
        <f>SUM(H133:K133)</f>
        <v>0</v>
      </c>
      <c r="M133" s="181"/>
      <c r="O133" s="124" t="str">
        <f t="shared" si="15"/>
        <v xml:space="preserve">15.  </v>
      </c>
      <c r="P133" s="72"/>
    </row>
    <row r="134" spans="2:16" x14ac:dyDescent="0.25">
      <c r="B134" s="72"/>
      <c r="C134" s="116" t="str">
        <f>C132</f>
        <v xml:space="preserve">15.  </v>
      </c>
      <c r="D134" s="72">
        <f>Valideringer!$B$21</f>
        <v>5999</v>
      </c>
      <c r="E134" s="72" t="s">
        <v>74</v>
      </c>
      <c r="F134" s="72"/>
      <c r="G134" s="72"/>
      <c r="H134" s="183">
        <v>0</v>
      </c>
      <c r="I134" s="183">
        <v>0</v>
      </c>
      <c r="J134" s="183">
        <v>0</v>
      </c>
      <c r="K134" s="183">
        <v>0</v>
      </c>
      <c r="L134" s="233">
        <f>SUM(H134:K134)</f>
        <v>0</v>
      </c>
      <c r="M134" s="181"/>
      <c r="O134" s="124" t="str">
        <f t="shared" si="15"/>
        <v xml:space="preserve">15.  </v>
      </c>
      <c r="P134" s="72"/>
    </row>
    <row r="135" spans="2:16" x14ac:dyDescent="0.25">
      <c r="B135" s="72"/>
      <c r="C135" s="116" t="str">
        <f>C132</f>
        <v xml:space="preserve">15.  </v>
      </c>
      <c r="D135" s="72">
        <f>Valideringer!$B$22</f>
        <v>7999</v>
      </c>
      <c r="E135" s="72" t="s">
        <v>75</v>
      </c>
      <c r="F135" s="72"/>
      <c r="G135" s="72"/>
      <c r="H135" s="183">
        <v>0</v>
      </c>
      <c r="I135" s="183">
        <v>0</v>
      </c>
      <c r="J135" s="183">
        <v>0</v>
      </c>
      <c r="K135" s="183">
        <v>0</v>
      </c>
      <c r="L135" s="233">
        <f>SUM(H135:K135)</f>
        <v>0</v>
      </c>
      <c r="M135" s="181"/>
      <c r="O135" s="124" t="str">
        <f t="shared" si="15"/>
        <v xml:space="preserve">15.  </v>
      </c>
      <c r="P135" s="72"/>
    </row>
    <row r="136" spans="2:16" x14ac:dyDescent="0.25">
      <c r="B136" s="72"/>
      <c r="C136" s="119" t="str">
        <f>CONCATENATE("Resultat ",C135)</f>
        <v xml:space="preserve">Resultat 15.  </v>
      </c>
      <c r="D136" s="118"/>
      <c r="E136" s="118"/>
      <c r="F136" s="118"/>
      <c r="G136" s="118"/>
      <c r="H136" s="231">
        <f>SUM(H132:H135)</f>
        <v>0</v>
      </c>
      <c r="I136" s="231">
        <f>SUM(I132:I135)</f>
        <v>0</v>
      </c>
      <c r="J136" s="231">
        <f>SUM(J132:J135)</f>
        <v>0</v>
      </c>
      <c r="K136" s="231">
        <f>SUM(K132:K135)</f>
        <v>0</v>
      </c>
      <c r="L136" s="231">
        <f>SUM(L132:L135)</f>
        <v>0</v>
      </c>
      <c r="M136" s="182"/>
      <c r="O136" s="124" t="str">
        <f t="shared" si="15"/>
        <v xml:space="preserve">15.  </v>
      </c>
      <c r="P136" s="72"/>
    </row>
    <row r="137" spans="2:16" x14ac:dyDescent="0.25">
      <c r="B137" s="72"/>
      <c r="C137" s="120"/>
      <c r="D137" s="72"/>
      <c r="E137" s="72"/>
      <c r="F137" s="72"/>
      <c r="G137" s="72"/>
      <c r="H137" s="233"/>
      <c r="I137" s="233"/>
      <c r="J137" s="233"/>
      <c r="K137" s="233"/>
      <c r="L137" s="233"/>
      <c r="M137" s="72"/>
      <c r="O137" s="124" t="str">
        <f>$C$141</f>
        <v xml:space="preserve">101. </v>
      </c>
      <c r="P137" s="72"/>
    </row>
    <row r="138" spans="2:16" ht="18.75" x14ac:dyDescent="0.3">
      <c r="B138" s="72"/>
      <c r="C138" s="123" t="s">
        <v>81</v>
      </c>
      <c r="D138" s="72"/>
      <c r="E138" s="72"/>
      <c r="F138" s="72"/>
      <c r="G138" s="72"/>
      <c r="H138" s="233"/>
      <c r="I138" s="233"/>
      <c r="J138" s="233"/>
      <c r="K138" s="233"/>
      <c r="L138" s="233"/>
      <c r="M138" s="72"/>
      <c r="O138" s="124" t="str">
        <f t="shared" ref="O138:O145" si="16">$C$141</f>
        <v xml:space="preserve">101. </v>
      </c>
      <c r="P138" s="72"/>
    </row>
    <row r="139" spans="2:16" x14ac:dyDescent="0.25">
      <c r="B139" s="72"/>
      <c r="C139" s="120"/>
      <c r="D139" s="72"/>
      <c r="E139" s="72"/>
      <c r="F139" s="72"/>
      <c r="G139" s="72"/>
      <c r="H139" s="233"/>
      <c r="I139" s="233"/>
      <c r="J139" s="233"/>
      <c r="K139" s="233"/>
      <c r="L139" s="233"/>
      <c r="M139" s="72"/>
      <c r="O139" s="124" t="str">
        <f t="shared" si="16"/>
        <v xml:space="preserve">101. </v>
      </c>
      <c r="P139" s="72"/>
    </row>
    <row r="140" spans="2:16" x14ac:dyDescent="0.25">
      <c r="B140" s="72"/>
      <c r="C140" s="84" t="s">
        <v>31</v>
      </c>
      <c r="D140" s="85" t="s">
        <v>60</v>
      </c>
      <c r="E140" s="418" t="s">
        <v>61</v>
      </c>
      <c r="F140" s="85"/>
      <c r="G140" s="85"/>
      <c r="H140" s="418" t="s">
        <v>67</v>
      </c>
      <c r="I140" s="418" t="s">
        <v>68</v>
      </c>
      <c r="J140" s="85" t="s">
        <v>69</v>
      </c>
      <c r="K140" s="85" t="s">
        <v>70</v>
      </c>
      <c r="L140" s="85" t="s">
        <v>21</v>
      </c>
      <c r="M140" s="86" t="s">
        <v>45</v>
      </c>
      <c r="N140" s="120"/>
      <c r="O140" s="124" t="str">
        <f t="shared" si="16"/>
        <v xml:space="preserve">101. </v>
      </c>
      <c r="P140" s="72"/>
    </row>
    <row r="141" spans="2:16" x14ac:dyDescent="0.25">
      <c r="B141" s="72"/>
      <c r="C141" s="116" t="str">
        <f>Valideringer!B35</f>
        <v xml:space="preserve">101. </v>
      </c>
      <c r="D141" s="72">
        <f>Valideringer!$B$19</f>
        <v>3999</v>
      </c>
      <c r="E141" s="72" t="s">
        <v>71</v>
      </c>
      <c r="F141" s="72"/>
      <c r="G141" s="72"/>
      <c r="H141" s="183">
        <v>0</v>
      </c>
      <c r="I141" s="183">
        <v>0</v>
      </c>
      <c r="J141" s="183">
        <v>0</v>
      </c>
      <c r="K141" s="183">
        <v>0</v>
      </c>
      <c r="L141" s="233">
        <f>SUM(H141:K141)</f>
        <v>0</v>
      </c>
      <c r="M141" s="181"/>
      <c r="O141" s="124" t="str">
        <f t="shared" si="16"/>
        <v xml:space="preserve">101. </v>
      </c>
      <c r="P141" s="72"/>
    </row>
    <row r="142" spans="2:16" x14ac:dyDescent="0.25">
      <c r="B142" s="72"/>
      <c r="C142" s="116" t="str">
        <f>C141</f>
        <v xml:space="preserve">101. </v>
      </c>
      <c r="D142" s="72">
        <f>Valideringer!$B$20</f>
        <v>4999</v>
      </c>
      <c r="E142" s="72" t="s">
        <v>73</v>
      </c>
      <c r="F142" s="72"/>
      <c r="G142" s="72"/>
      <c r="H142" s="183">
        <v>0</v>
      </c>
      <c r="I142" s="183">
        <v>0</v>
      </c>
      <c r="J142" s="183">
        <v>0</v>
      </c>
      <c r="K142" s="183">
        <v>0</v>
      </c>
      <c r="L142" s="233">
        <f>SUM(H142:K142)</f>
        <v>0</v>
      </c>
      <c r="M142" s="181"/>
      <c r="O142" s="124" t="str">
        <f t="shared" si="16"/>
        <v xml:space="preserve">101. </v>
      </c>
      <c r="P142" s="72"/>
    </row>
    <row r="143" spans="2:16" x14ac:dyDescent="0.25">
      <c r="B143" s="72"/>
      <c r="C143" s="116" t="str">
        <f>C141</f>
        <v xml:space="preserve">101. </v>
      </c>
      <c r="D143" s="72">
        <f>Valideringer!$B$21</f>
        <v>5999</v>
      </c>
      <c r="E143" s="72" t="s">
        <v>74</v>
      </c>
      <c r="F143" s="72"/>
      <c r="G143" s="72"/>
      <c r="H143" s="183">
        <v>0</v>
      </c>
      <c r="I143" s="183">
        <v>0</v>
      </c>
      <c r="J143" s="183">
        <v>0</v>
      </c>
      <c r="K143" s="183">
        <v>0</v>
      </c>
      <c r="L143" s="233">
        <f>SUM(H143:K143)</f>
        <v>0</v>
      </c>
      <c r="M143" s="181"/>
      <c r="O143" s="124" t="str">
        <f t="shared" si="16"/>
        <v xml:space="preserve">101. </v>
      </c>
      <c r="P143" s="72"/>
    </row>
    <row r="144" spans="2:16" x14ac:dyDescent="0.25">
      <c r="B144" s="72"/>
      <c r="C144" s="116" t="str">
        <f>C141</f>
        <v xml:space="preserve">101. </v>
      </c>
      <c r="D144" s="72">
        <f>Valideringer!$B$22</f>
        <v>7999</v>
      </c>
      <c r="E144" s="72" t="s">
        <v>75</v>
      </c>
      <c r="F144" s="72"/>
      <c r="G144" s="72"/>
      <c r="H144" s="183">
        <v>0</v>
      </c>
      <c r="I144" s="183">
        <v>0</v>
      </c>
      <c r="J144" s="183">
        <v>0</v>
      </c>
      <c r="K144" s="183">
        <v>0</v>
      </c>
      <c r="L144" s="233">
        <f>SUM(H144:K144)</f>
        <v>0</v>
      </c>
      <c r="M144" s="181"/>
      <c r="O144" s="124" t="str">
        <f t="shared" si="16"/>
        <v xml:space="preserve">101. </v>
      </c>
      <c r="P144" s="72"/>
    </row>
    <row r="145" spans="2:16" x14ac:dyDescent="0.25">
      <c r="B145" s="72"/>
      <c r="C145" s="119" t="str">
        <f>CONCATENATE("Resultat ",C144)</f>
        <v xml:space="preserve">Resultat 101. </v>
      </c>
      <c r="D145" s="118"/>
      <c r="E145" s="118"/>
      <c r="F145" s="118"/>
      <c r="G145" s="118"/>
      <c r="H145" s="231">
        <f>SUM(H141:H144)</f>
        <v>0</v>
      </c>
      <c r="I145" s="231">
        <f>SUM(I141:I144)</f>
        <v>0</v>
      </c>
      <c r="J145" s="231">
        <f>SUM(J141:J144)</f>
        <v>0</v>
      </c>
      <c r="K145" s="231">
        <f>SUM(K141:K144)</f>
        <v>0</v>
      </c>
      <c r="L145" s="231">
        <f>SUM(L141:L144)</f>
        <v>0</v>
      </c>
      <c r="M145" s="182"/>
      <c r="O145" s="124" t="str">
        <f t="shared" si="16"/>
        <v xml:space="preserve">101. </v>
      </c>
      <c r="P145" s="72"/>
    </row>
    <row r="146" spans="2:16" x14ac:dyDescent="0.25">
      <c r="B146" s="72"/>
      <c r="C146" s="120"/>
      <c r="D146" s="72"/>
      <c r="E146" s="72"/>
      <c r="F146" s="72"/>
      <c r="G146" s="72"/>
      <c r="H146" s="233"/>
      <c r="I146" s="233"/>
      <c r="J146" s="233"/>
      <c r="K146" s="233"/>
      <c r="L146" s="233"/>
      <c r="M146" s="72"/>
      <c r="O146" s="124" t="str">
        <f>$C$148</f>
        <v xml:space="preserve">102. </v>
      </c>
      <c r="P146" s="72"/>
    </row>
    <row r="147" spans="2:16" x14ac:dyDescent="0.25">
      <c r="B147" s="72"/>
      <c r="C147" s="84" t="s">
        <v>31</v>
      </c>
      <c r="D147" s="85" t="s">
        <v>60</v>
      </c>
      <c r="E147" s="418" t="s">
        <v>61</v>
      </c>
      <c r="F147" s="85"/>
      <c r="G147" s="85"/>
      <c r="H147" s="418" t="s">
        <v>67</v>
      </c>
      <c r="I147" s="418" t="s">
        <v>68</v>
      </c>
      <c r="J147" s="85" t="s">
        <v>69</v>
      </c>
      <c r="K147" s="85" t="s">
        <v>70</v>
      </c>
      <c r="L147" s="85" t="s">
        <v>21</v>
      </c>
      <c r="M147" s="86" t="s">
        <v>45</v>
      </c>
      <c r="N147" s="120"/>
      <c r="O147" s="124" t="str">
        <f t="shared" ref="O147:O152" si="17">$C$148</f>
        <v xml:space="preserve">102. </v>
      </c>
      <c r="P147" s="72"/>
    </row>
    <row r="148" spans="2:16" x14ac:dyDescent="0.25">
      <c r="B148" s="72"/>
      <c r="C148" s="116" t="str">
        <f>Valideringer!B36</f>
        <v xml:space="preserve">102. </v>
      </c>
      <c r="D148" s="72">
        <f>Valideringer!$B$19</f>
        <v>3999</v>
      </c>
      <c r="E148" s="72" t="s">
        <v>71</v>
      </c>
      <c r="F148" s="72"/>
      <c r="G148" s="72"/>
      <c r="H148" s="183">
        <v>0</v>
      </c>
      <c r="I148" s="183">
        <v>0</v>
      </c>
      <c r="J148" s="183">
        <v>0</v>
      </c>
      <c r="K148" s="183">
        <v>0</v>
      </c>
      <c r="L148" s="233">
        <f>SUM(H148:K148)</f>
        <v>0</v>
      </c>
      <c r="M148" s="181"/>
      <c r="O148" s="124" t="str">
        <f t="shared" si="17"/>
        <v xml:space="preserve">102. </v>
      </c>
      <c r="P148" s="72"/>
    </row>
    <row r="149" spans="2:16" x14ac:dyDescent="0.25">
      <c r="B149" s="72"/>
      <c r="C149" s="116" t="str">
        <f>C148</f>
        <v xml:space="preserve">102. </v>
      </c>
      <c r="D149" s="72">
        <f>Valideringer!$B$20</f>
        <v>4999</v>
      </c>
      <c r="E149" s="72" t="s">
        <v>73</v>
      </c>
      <c r="F149" s="72"/>
      <c r="G149" s="72"/>
      <c r="H149" s="183">
        <v>0</v>
      </c>
      <c r="I149" s="183">
        <v>0</v>
      </c>
      <c r="J149" s="183">
        <v>0</v>
      </c>
      <c r="K149" s="183">
        <v>0</v>
      </c>
      <c r="L149" s="233">
        <f>SUM(H149:K149)</f>
        <v>0</v>
      </c>
      <c r="M149" s="181"/>
      <c r="O149" s="124" t="str">
        <f t="shared" si="17"/>
        <v xml:space="preserve">102. </v>
      </c>
      <c r="P149" s="72"/>
    </row>
    <row r="150" spans="2:16" x14ac:dyDescent="0.25">
      <c r="B150" s="72"/>
      <c r="C150" s="116" t="str">
        <f>C148</f>
        <v xml:space="preserve">102. </v>
      </c>
      <c r="D150" s="72">
        <f>Valideringer!$B$21</f>
        <v>5999</v>
      </c>
      <c r="E150" s="72" t="s">
        <v>74</v>
      </c>
      <c r="F150" s="72"/>
      <c r="G150" s="72"/>
      <c r="H150" s="183">
        <v>0</v>
      </c>
      <c r="I150" s="183">
        <v>0</v>
      </c>
      <c r="J150" s="183">
        <v>0</v>
      </c>
      <c r="K150" s="183">
        <v>0</v>
      </c>
      <c r="L150" s="233">
        <f>SUM(H150:K150)</f>
        <v>0</v>
      </c>
      <c r="M150" s="181"/>
      <c r="O150" s="124" t="str">
        <f t="shared" si="17"/>
        <v xml:space="preserve">102. </v>
      </c>
      <c r="P150" s="72"/>
    </row>
    <row r="151" spans="2:16" x14ac:dyDescent="0.25">
      <c r="B151" s="72"/>
      <c r="C151" s="116" t="str">
        <f>C148</f>
        <v xml:space="preserve">102. </v>
      </c>
      <c r="D151" s="72">
        <f>Valideringer!$B$22</f>
        <v>7999</v>
      </c>
      <c r="E151" s="72" t="s">
        <v>75</v>
      </c>
      <c r="F151" s="72"/>
      <c r="G151" s="72"/>
      <c r="H151" s="183">
        <v>0</v>
      </c>
      <c r="I151" s="183">
        <v>0</v>
      </c>
      <c r="J151" s="183">
        <v>0</v>
      </c>
      <c r="K151" s="183">
        <v>0</v>
      </c>
      <c r="L151" s="233">
        <f>SUM(H151:K151)</f>
        <v>0</v>
      </c>
      <c r="M151" s="181"/>
      <c r="O151" s="124" t="str">
        <f t="shared" si="17"/>
        <v xml:space="preserve">102. </v>
      </c>
      <c r="P151" s="72"/>
    </row>
    <row r="152" spans="2:16" x14ac:dyDescent="0.25">
      <c r="B152" s="72"/>
      <c r="C152" s="119" t="str">
        <f>CONCATENATE("Resultat ",C151)</f>
        <v xml:space="preserve">Resultat 102. </v>
      </c>
      <c r="D152" s="118"/>
      <c r="E152" s="118"/>
      <c r="F152" s="118"/>
      <c r="G152" s="118"/>
      <c r="H152" s="231">
        <f>SUM(H148:H151)</f>
        <v>0</v>
      </c>
      <c r="I152" s="231">
        <f>SUM(I148:I151)</f>
        <v>0</v>
      </c>
      <c r="J152" s="231">
        <f>SUM(J148:J151)</f>
        <v>0</v>
      </c>
      <c r="K152" s="231">
        <f>SUM(K148:K151)</f>
        <v>0</v>
      </c>
      <c r="L152" s="231">
        <f>SUM(L148:L151)</f>
        <v>0</v>
      </c>
      <c r="M152" s="182"/>
      <c r="O152" s="124" t="str">
        <f t="shared" si="17"/>
        <v xml:space="preserve">102. </v>
      </c>
      <c r="P152" s="72"/>
    </row>
    <row r="153" spans="2:16" x14ac:dyDescent="0.25">
      <c r="B153" s="72"/>
      <c r="C153" s="120"/>
      <c r="D153" s="72"/>
      <c r="E153" s="72"/>
      <c r="F153" s="72"/>
      <c r="G153" s="72"/>
      <c r="H153" s="233"/>
      <c r="I153" s="233"/>
      <c r="J153" s="233"/>
      <c r="K153" s="233"/>
      <c r="L153" s="233"/>
      <c r="M153" s="72"/>
      <c r="O153" s="124" t="str">
        <f>$C$155</f>
        <v xml:space="preserve">103. </v>
      </c>
      <c r="P153" s="72"/>
    </row>
    <row r="154" spans="2:16" x14ac:dyDescent="0.25">
      <c r="B154" s="72"/>
      <c r="C154" s="84" t="s">
        <v>31</v>
      </c>
      <c r="D154" s="85" t="s">
        <v>60</v>
      </c>
      <c r="E154" s="418" t="s">
        <v>61</v>
      </c>
      <c r="F154" s="85"/>
      <c r="G154" s="85"/>
      <c r="H154" s="418" t="s">
        <v>67</v>
      </c>
      <c r="I154" s="418" t="s">
        <v>68</v>
      </c>
      <c r="J154" s="85" t="s">
        <v>69</v>
      </c>
      <c r="K154" s="85" t="s">
        <v>70</v>
      </c>
      <c r="L154" s="85" t="s">
        <v>21</v>
      </c>
      <c r="M154" s="86" t="s">
        <v>45</v>
      </c>
      <c r="N154" s="120"/>
      <c r="O154" s="124" t="str">
        <f t="shared" ref="O154:O159" si="18">$C$155</f>
        <v xml:space="preserve">103. </v>
      </c>
      <c r="P154" s="72"/>
    </row>
    <row r="155" spans="2:16" x14ac:dyDescent="0.25">
      <c r="B155" s="72"/>
      <c r="C155" s="116" t="str">
        <f>Valideringer!B37</f>
        <v xml:space="preserve">103. </v>
      </c>
      <c r="D155" s="72">
        <f>Valideringer!$B$19</f>
        <v>3999</v>
      </c>
      <c r="E155" s="72" t="s">
        <v>71</v>
      </c>
      <c r="F155" s="72"/>
      <c r="G155" s="72"/>
      <c r="H155" s="183">
        <v>0</v>
      </c>
      <c r="I155" s="183">
        <v>0</v>
      </c>
      <c r="J155" s="183">
        <v>0</v>
      </c>
      <c r="K155" s="183">
        <v>0</v>
      </c>
      <c r="L155" s="233">
        <f>SUM(H155:K155)</f>
        <v>0</v>
      </c>
      <c r="M155" s="181"/>
      <c r="O155" s="124" t="str">
        <f t="shared" si="18"/>
        <v xml:space="preserve">103. </v>
      </c>
      <c r="P155" s="72"/>
    </row>
    <row r="156" spans="2:16" x14ac:dyDescent="0.25">
      <c r="B156" s="72"/>
      <c r="C156" s="116" t="str">
        <f>C155</f>
        <v xml:space="preserve">103. </v>
      </c>
      <c r="D156" s="72">
        <f>Valideringer!$B$20</f>
        <v>4999</v>
      </c>
      <c r="E156" s="72" t="s">
        <v>73</v>
      </c>
      <c r="F156" s="72"/>
      <c r="G156" s="72"/>
      <c r="H156" s="183">
        <v>0</v>
      </c>
      <c r="I156" s="183">
        <v>0</v>
      </c>
      <c r="J156" s="183">
        <v>0</v>
      </c>
      <c r="K156" s="183">
        <v>0</v>
      </c>
      <c r="L156" s="233">
        <f>SUM(H156:K156)</f>
        <v>0</v>
      </c>
      <c r="M156" s="181"/>
      <c r="O156" s="124" t="str">
        <f t="shared" si="18"/>
        <v xml:space="preserve">103. </v>
      </c>
      <c r="P156" s="72"/>
    </row>
    <row r="157" spans="2:16" x14ac:dyDescent="0.25">
      <c r="B157" s="72"/>
      <c r="C157" s="116" t="str">
        <f>C155</f>
        <v xml:space="preserve">103. </v>
      </c>
      <c r="D157" s="72">
        <f>Valideringer!$B$21</f>
        <v>5999</v>
      </c>
      <c r="E157" s="72" t="s">
        <v>74</v>
      </c>
      <c r="F157" s="72"/>
      <c r="G157" s="72"/>
      <c r="H157" s="183">
        <v>0</v>
      </c>
      <c r="I157" s="183">
        <v>0</v>
      </c>
      <c r="J157" s="183">
        <v>0</v>
      </c>
      <c r="K157" s="183">
        <v>0</v>
      </c>
      <c r="L157" s="233">
        <f>SUM(H157:K157)</f>
        <v>0</v>
      </c>
      <c r="M157" s="181"/>
      <c r="O157" s="124" t="str">
        <f t="shared" si="18"/>
        <v xml:space="preserve">103. </v>
      </c>
      <c r="P157" s="72"/>
    </row>
    <row r="158" spans="2:16" x14ac:dyDescent="0.25">
      <c r="B158" s="72"/>
      <c r="C158" s="116" t="str">
        <f>C155</f>
        <v xml:space="preserve">103. </v>
      </c>
      <c r="D158" s="72">
        <f>Valideringer!$B$22</f>
        <v>7999</v>
      </c>
      <c r="E158" s="72" t="s">
        <v>75</v>
      </c>
      <c r="F158" s="72"/>
      <c r="G158" s="72"/>
      <c r="H158" s="183">
        <v>0</v>
      </c>
      <c r="I158" s="183">
        <v>0</v>
      </c>
      <c r="J158" s="183">
        <v>0</v>
      </c>
      <c r="K158" s="183">
        <v>0</v>
      </c>
      <c r="L158" s="233">
        <f>SUM(H158:K158)</f>
        <v>0</v>
      </c>
      <c r="M158" s="181"/>
      <c r="O158" s="124" t="str">
        <f t="shared" si="18"/>
        <v xml:space="preserve">103. </v>
      </c>
      <c r="P158" s="72"/>
    </row>
    <row r="159" spans="2:16" x14ac:dyDescent="0.25">
      <c r="B159" s="72"/>
      <c r="C159" s="119" t="str">
        <f>CONCATENATE("Resultat ",C158)</f>
        <v xml:space="preserve">Resultat 103. </v>
      </c>
      <c r="D159" s="118"/>
      <c r="E159" s="118"/>
      <c r="F159" s="118"/>
      <c r="G159" s="118"/>
      <c r="H159" s="231">
        <f>SUM(H155:H158)</f>
        <v>0</v>
      </c>
      <c r="I159" s="231">
        <f>SUM(I155:I158)</f>
        <v>0</v>
      </c>
      <c r="J159" s="231">
        <f>SUM(J155:J158)</f>
        <v>0</v>
      </c>
      <c r="K159" s="231">
        <f>SUM(K155:K158)</f>
        <v>0</v>
      </c>
      <c r="L159" s="231">
        <f>SUM(L155:L158)</f>
        <v>0</v>
      </c>
      <c r="M159" s="182"/>
      <c r="O159" s="124" t="str">
        <f t="shared" si="18"/>
        <v xml:space="preserve">103. </v>
      </c>
      <c r="P159" s="72"/>
    </row>
    <row r="160" spans="2:16" x14ac:dyDescent="0.25">
      <c r="B160" s="72"/>
      <c r="C160" s="72"/>
      <c r="D160" s="72"/>
      <c r="E160" s="72"/>
      <c r="F160" s="72"/>
      <c r="G160" s="72"/>
      <c r="H160" s="233"/>
      <c r="I160" s="233"/>
      <c r="J160" s="233"/>
      <c r="K160" s="233"/>
      <c r="L160" s="233"/>
      <c r="M160" s="72"/>
      <c r="O160" s="124" t="str">
        <f>$C$162</f>
        <v xml:space="preserve">104. </v>
      </c>
      <c r="P160" s="72"/>
    </row>
    <row r="161" spans="2:16" x14ac:dyDescent="0.25">
      <c r="B161" s="72"/>
      <c r="C161" s="84" t="s">
        <v>31</v>
      </c>
      <c r="D161" s="85" t="s">
        <v>60</v>
      </c>
      <c r="E161" s="418" t="s">
        <v>61</v>
      </c>
      <c r="F161" s="85"/>
      <c r="G161" s="85"/>
      <c r="H161" s="418" t="s">
        <v>67</v>
      </c>
      <c r="I161" s="418" t="s">
        <v>68</v>
      </c>
      <c r="J161" s="85" t="s">
        <v>69</v>
      </c>
      <c r="K161" s="85" t="s">
        <v>70</v>
      </c>
      <c r="L161" s="85" t="s">
        <v>21</v>
      </c>
      <c r="M161" s="86" t="s">
        <v>45</v>
      </c>
      <c r="N161" s="120"/>
      <c r="O161" s="124" t="str">
        <f t="shared" ref="O161:O166" si="19">$C$162</f>
        <v xml:space="preserve">104. </v>
      </c>
      <c r="P161" s="72"/>
    </row>
    <row r="162" spans="2:16" x14ac:dyDescent="0.25">
      <c r="B162" s="72"/>
      <c r="C162" s="116" t="str">
        <f>Valideringer!B38</f>
        <v xml:space="preserve">104. </v>
      </c>
      <c r="D162" s="72">
        <f>Valideringer!$B$19</f>
        <v>3999</v>
      </c>
      <c r="E162" s="72" t="s">
        <v>71</v>
      </c>
      <c r="F162" s="72"/>
      <c r="G162" s="72"/>
      <c r="H162" s="183">
        <v>0</v>
      </c>
      <c r="I162" s="183">
        <v>0</v>
      </c>
      <c r="J162" s="183">
        <v>0</v>
      </c>
      <c r="K162" s="183">
        <v>0</v>
      </c>
      <c r="L162" s="233">
        <f>SUM(H162:K162)</f>
        <v>0</v>
      </c>
      <c r="M162" s="181"/>
      <c r="O162" s="124" t="str">
        <f t="shared" si="19"/>
        <v xml:space="preserve">104. </v>
      </c>
      <c r="P162" s="72"/>
    </row>
    <row r="163" spans="2:16" x14ac:dyDescent="0.25">
      <c r="B163" s="72"/>
      <c r="C163" s="116" t="str">
        <f>C162</f>
        <v xml:space="preserve">104. </v>
      </c>
      <c r="D163" s="72">
        <f>Valideringer!$B$20</f>
        <v>4999</v>
      </c>
      <c r="E163" s="72" t="s">
        <v>73</v>
      </c>
      <c r="F163" s="72"/>
      <c r="G163" s="72"/>
      <c r="H163" s="183">
        <v>0</v>
      </c>
      <c r="I163" s="183">
        <v>0</v>
      </c>
      <c r="J163" s="183">
        <v>0</v>
      </c>
      <c r="K163" s="183">
        <v>0</v>
      </c>
      <c r="L163" s="233">
        <f>SUM(H163:K163)</f>
        <v>0</v>
      </c>
      <c r="M163" s="181"/>
      <c r="O163" s="124" t="str">
        <f t="shared" si="19"/>
        <v xml:space="preserve">104. </v>
      </c>
      <c r="P163" s="72"/>
    </row>
    <row r="164" spans="2:16" x14ac:dyDescent="0.25">
      <c r="B164" s="72"/>
      <c r="C164" s="116" t="str">
        <f>C162</f>
        <v xml:space="preserve">104. </v>
      </c>
      <c r="D164" s="72">
        <f>Valideringer!$B$21</f>
        <v>5999</v>
      </c>
      <c r="E164" s="72" t="s">
        <v>74</v>
      </c>
      <c r="F164" s="72"/>
      <c r="G164" s="72"/>
      <c r="H164" s="183">
        <v>0</v>
      </c>
      <c r="I164" s="183">
        <v>0</v>
      </c>
      <c r="J164" s="183">
        <v>0</v>
      </c>
      <c r="K164" s="183">
        <v>0</v>
      </c>
      <c r="L164" s="233">
        <f>SUM(H164:K164)</f>
        <v>0</v>
      </c>
      <c r="M164" s="181"/>
      <c r="O164" s="124" t="str">
        <f t="shared" si="19"/>
        <v xml:space="preserve">104. </v>
      </c>
      <c r="P164" s="72"/>
    </row>
    <row r="165" spans="2:16" x14ac:dyDescent="0.25">
      <c r="B165" s="72"/>
      <c r="C165" s="116" t="str">
        <f>C162</f>
        <v xml:space="preserve">104. </v>
      </c>
      <c r="D165" s="72">
        <f>Valideringer!$B$22</f>
        <v>7999</v>
      </c>
      <c r="E165" s="72" t="s">
        <v>75</v>
      </c>
      <c r="F165" s="72"/>
      <c r="G165" s="72"/>
      <c r="H165" s="183">
        <v>0</v>
      </c>
      <c r="I165" s="183">
        <v>0</v>
      </c>
      <c r="J165" s="183">
        <v>0</v>
      </c>
      <c r="K165" s="183">
        <v>0</v>
      </c>
      <c r="L165" s="233">
        <f>SUM(H165:K165)</f>
        <v>0</v>
      </c>
      <c r="M165" s="181"/>
      <c r="O165" s="124" t="str">
        <f t="shared" si="19"/>
        <v xml:space="preserve">104. </v>
      </c>
      <c r="P165" s="72"/>
    </row>
    <row r="166" spans="2:16" x14ac:dyDescent="0.25">
      <c r="B166" s="72"/>
      <c r="C166" s="119" t="str">
        <f>CONCATENATE("Resultat ",C165)</f>
        <v xml:space="preserve">Resultat 104. </v>
      </c>
      <c r="D166" s="118"/>
      <c r="E166" s="118"/>
      <c r="F166" s="118"/>
      <c r="G166" s="118"/>
      <c r="H166" s="231">
        <f>SUM(H162:H165)</f>
        <v>0</v>
      </c>
      <c r="I166" s="231">
        <f>SUM(I162:I165)</f>
        <v>0</v>
      </c>
      <c r="J166" s="231">
        <f>SUM(J162:J165)</f>
        <v>0</v>
      </c>
      <c r="K166" s="231">
        <f>SUM(K162:K165)</f>
        <v>0</v>
      </c>
      <c r="L166" s="231">
        <f>SUM(L162:L165)</f>
        <v>0</v>
      </c>
      <c r="M166" s="182"/>
      <c r="O166" s="124" t="str">
        <f t="shared" si="19"/>
        <v xml:space="preserve">104. </v>
      </c>
      <c r="P166" s="72"/>
    </row>
    <row r="167" spans="2:16" x14ac:dyDescent="0.25">
      <c r="B167" s="72"/>
      <c r="C167" s="72"/>
      <c r="D167" s="72"/>
      <c r="E167" s="72"/>
      <c r="F167" s="72"/>
      <c r="G167" s="72"/>
      <c r="H167" s="233"/>
      <c r="I167" s="233"/>
      <c r="J167" s="233"/>
      <c r="K167" s="233"/>
      <c r="L167" s="233"/>
      <c r="M167" s="72"/>
      <c r="O167" s="124" t="str">
        <f>$C$169</f>
        <v xml:space="preserve">105. </v>
      </c>
      <c r="P167" s="72"/>
    </row>
    <row r="168" spans="2:16" x14ac:dyDescent="0.25">
      <c r="B168" s="72"/>
      <c r="C168" s="84" t="s">
        <v>31</v>
      </c>
      <c r="D168" s="85" t="s">
        <v>60</v>
      </c>
      <c r="E168" s="418" t="s">
        <v>61</v>
      </c>
      <c r="F168" s="85"/>
      <c r="G168" s="85"/>
      <c r="H168" s="418" t="s">
        <v>67</v>
      </c>
      <c r="I168" s="418" t="s">
        <v>68</v>
      </c>
      <c r="J168" s="85" t="s">
        <v>69</v>
      </c>
      <c r="K168" s="85" t="s">
        <v>70</v>
      </c>
      <c r="L168" s="85" t="s">
        <v>21</v>
      </c>
      <c r="M168" s="86" t="s">
        <v>45</v>
      </c>
      <c r="N168" s="120"/>
      <c r="O168" s="124" t="str">
        <f t="shared" ref="O168:O173" si="20">$C$169</f>
        <v xml:space="preserve">105. </v>
      </c>
      <c r="P168" s="72"/>
    </row>
    <row r="169" spans="2:16" x14ac:dyDescent="0.25">
      <c r="B169" s="72"/>
      <c r="C169" s="116" t="str">
        <f>Valideringer!B39</f>
        <v xml:space="preserve">105. </v>
      </c>
      <c r="D169" s="72">
        <f>Valideringer!$B$19</f>
        <v>3999</v>
      </c>
      <c r="E169" s="72" t="s">
        <v>71</v>
      </c>
      <c r="F169" s="72"/>
      <c r="G169" s="72"/>
      <c r="H169" s="183">
        <v>0</v>
      </c>
      <c r="I169" s="183">
        <v>0</v>
      </c>
      <c r="J169" s="183">
        <v>0</v>
      </c>
      <c r="K169" s="183">
        <v>0</v>
      </c>
      <c r="L169" s="233">
        <f>SUM(H169:K169)</f>
        <v>0</v>
      </c>
      <c r="M169" s="181"/>
      <c r="O169" s="124" t="str">
        <f t="shared" si="20"/>
        <v xml:space="preserve">105. </v>
      </c>
      <c r="P169" s="72"/>
    </row>
    <row r="170" spans="2:16" x14ac:dyDescent="0.25">
      <c r="B170" s="72"/>
      <c r="C170" s="116" t="str">
        <f>C169</f>
        <v xml:space="preserve">105. </v>
      </c>
      <c r="D170" s="72">
        <f>Valideringer!$B$20</f>
        <v>4999</v>
      </c>
      <c r="E170" s="72" t="s">
        <v>73</v>
      </c>
      <c r="F170" s="72"/>
      <c r="G170" s="72"/>
      <c r="H170" s="183">
        <v>0</v>
      </c>
      <c r="I170" s="183">
        <v>0</v>
      </c>
      <c r="J170" s="183">
        <v>0</v>
      </c>
      <c r="K170" s="183">
        <v>0</v>
      </c>
      <c r="L170" s="233">
        <f>SUM(H170:K170)</f>
        <v>0</v>
      </c>
      <c r="M170" s="181"/>
      <c r="O170" s="124" t="str">
        <f t="shared" si="20"/>
        <v xml:space="preserve">105. </v>
      </c>
      <c r="P170" s="72"/>
    </row>
    <row r="171" spans="2:16" x14ac:dyDescent="0.25">
      <c r="B171" s="72"/>
      <c r="C171" s="116" t="str">
        <f>C169</f>
        <v xml:space="preserve">105. </v>
      </c>
      <c r="D171" s="72">
        <f>Valideringer!$B$21</f>
        <v>5999</v>
      </c>
      <c r="E171" s="72" t="s">
        <v>74</v>
      </c>
      <c r="F171" s="72"/>
      <c r="G171" s="72"/>
      <c r="H171" s="183">
        <v>0</v>
      </c>
      <c r="I171" s="183">
        <v>0</v>
      </c>
      <c r="J171" s="183">
        <v>0</v>
      </c>
      <c r="K171" s="183">
        <v>0</v>
      </c>
      <c r="L171" s="233">
        <f>SUM(H171:K171)</f>
        <v>0</v>
      </c>
      <c r="M171" s="181"/>
      <c r="O171" s="124" t="str">
        <f t="shared" si="20"/>
        <v xml:space="preserve">105. </v>
      </c>
      <c r="P171" s="72"/>
    </row>
    <row r="172" spans="2:16" x14ac:dyDescent="0.25">
      <c r="B172" s="72"/>
      <c r="C172" s="116" t="str">
        <f>C169</f>
        <v xml:space="preserve">105. </v>
      </c>
      <c r="D172" s="72">
        <f>Valideringer!$B$22</f>
        <v>7999</v>
      </c>
      <c r="E172" s="72" t="s">
        <v>75</v>
      </c>
      <c r="F172" s="72"/>
      <c r="G172" s="72"/>
      <c r="H172" s="183">
        <v>0</v>
      </c>
      <c r="I172" s="183">
        <v>0</v>
      </c>
      <c r="J172" s="183">
        <v>0</v>
      </c>
      <c r="K172" s="183">
        <v>0</v>
      </c>
      <c r="L172" s="233">
        <f>SUM(H172:K172)</f>
        <v>0</v>
      </c>
      <c r="M172" s="181"/>
      <c r="O172" s="124" t="str">
        <f t="shared" si="20"/>
        <v xml:space="preserve">105. </v>
      </c>
      <c r="P172" s="72"/>
    </row>
    <row r="173" spans="2:16" x14ac:dyDescent="0.25">
      <c r="B173" s="72"/>
      <c r="C173" s="119" t="str">
        <f>CONCATENATE("Resultat ",C172)</f>
        <v xml:space="preserve">Resultat 105. </v>
      </c>
      <c r="D173" s="118"/>
      <c r="E173" s="118"/>
      <c r="F173" s="118"/>
      <c r="G173" s="118"/>
      <c r="H173" s="231">
        <f>SUM(H169:H172)</f>
        <v>0</v>
      </c>
      <c r="I173" s="231">
        <f>SUM(I169:I172)</f>
        <v>0</v>
      </c>
      <c r="J173" s="231">
        <f>SUM(J169:J172)</f>
        <v>0</v>
      </c>
      <c r="K173" s="231">
        <f>SUM(K169:K172)</f>
        <v>0</v>
      </c>
      <c r="L173" s="231">
        <f>SUM(L169:L172)</f>
        <v>0</v>
      </c>
      <c r="M173" s="182"/>
      <c r="O173" s="124" t="str">
        <f t="shared" si="20"/>
        <v xml:space="preserve">105. </v>
      </c>
      <c r="P173" s="72"/>
    </row>
    <row r="174" spans="2:16" x14ac:dyDescent="0.25">
      <c r="B174" s="72"/>
      <c r="C174" s="72"/>
      <c r="D174" s="72"/>
      <c r="E174" s="72"/>
      <c r="F174" s="72"/>
      <c r="G174" s="72"/>
      <c r="H174" s="233"/>
      <c r="I174" s="233"/>
      <c r="J174" s="233"/>
      <c r="K174" s="233"/>
      <c r="L174" s="233"/>
      <c r="M174" s="72"/>
      <c r="O174" s="124" t="str">
        <f>$C$176</f>
        <v xml:space="preserve">106. </v>
      </c>
      <c r="P174" s="72"/>
    </row>
    <row r="175" spans="2:16" x14ac:dyDescent="0.25">
      <c r="B175" s="72"/>
      <c r="C175" s="84" t="s">
        <v>31</v>
      </c>
      <c r="D175" s="85" t="s">
        <v>60</v>
      </c>
      <c r="E175" s="418" t="s">
        <v>61</v>
      </c>
      <c r="F175" s="85"/>
      <c r="G175" s="85"/>
      <c r="H175" s="418" t="s">
        <v>67</v>
      </c>
      <c r="I175" s="418" t="s">
        <v>68</v>
      </c>
      <c r="J175" s="85" t="s">
        <v>69</v>
      </c>
      <c r="K175" s="85" t="s">
        <v>70</v>
      </c>
      <c r="L175" s="85" t="s">
        <v>21</v>
      </c>
      <c r="M175" s="86" t="s">
        <v>45</v>
      </c>
      <c r="N175" s="120"/>
      <c r="O175" s="124" t="str">
        <f t="shared" ref="O175:O180" si="21">$C$176</f>
        <v xml:space="preserve">106. </v>
      </c>
      <c r="P175" s="72"/>
    </row>
    <row r="176" spans="2:16" x14ac:dyDescent="0.25">
      <c r="B176" s="72"/>
      <c r="C176" s="116" t="str">
        <f>Valideringer!B40</f>
        <v xml:space="preserve">106. </v>
      </c>
      <c r="D176" s="72">
        <f>Valideringer!$B$19</f>
        <v>3999</v>
      </c>
      <c r="E176" s="72" t="s">
        <v>71</v>
      </c>
      <c r="F176" s="72"/>
      <c r="G176" s="72"/>
      <c r="H176" s="183">
        <v>0</v>
      </c>
      <c r="I176" s="183">
        <v>0</v>
      </c>
      <c r="J176" s="183">
        <v>0</v>
      </c>
      <c r="K176" s="183">
        <v>0</v>
      </c>
      <c r="L176" s="233">
        <f>SUM(H176:K176)</f>
        <v>0</v>
      </c>
      <c r="M176" s="181"/>
      <c r="O176" s="124" t="str">
        <f t="shared" si="21"/>
        <v xml:space="preserve">106. </v>
      </c>
      <c r="P176" s="72"/>
    </row>
    <row r="177" spans="2:16" x14ac:dyDescent="0.25">
      <c r="B177" s="72"/>
      <c r="C177" s="116" t="str">
        <f>C176</f>
        <v xml:space="preserve">106. </v>
      </c>
      <c r="D177" s="72">
        <f>Valideringer!$B$20</f>
        <v>4999</v>
      </c>
      <c r="E177" s="72" t="s">
        <v>73</v>
      </c>
      <c r="F177" s="72"/>
      <c r="G177" s="72"/>
      <c r="H177" s="183">
        <v>0</v>
      </c>
      <c r="I177" s="183">
        <v>0</v>
      </c>
      <c r="J177" s="183">
        <v>0</v>
      </c>
      <c r="K177" s="183">
        <v>0</v>
      </c>
      <c r="L177" s="233">
        <f>SUM(H177:K177)</f>
        <v>0</v>
      </c>
      <c r="M177" s="181"/>
      <c r="O177" s="124" t="str">
        <f t="shared" si="21"/>
        <v xml:space="preserve">106. </v>
      </c>
      <c r="P177" s="72"/>
    </row>
    <row r="178" spans="2:16" x14ac:dyDescent="0.25">
      <c r="B178" s="72"/>
      <c r="C178" s="116" t="str">
        <f>C176</f>
        <v xml:space="preserve">106. </v>
      </c>
      <c r="D178" s="72">
        <f>Valideringer!$B$21</f>
        <v>5999</v>
      </c>
      <c r="E178" s="72" t="s">
        <v>74</v>
      </c>
      <c r="F178" s="72"/>
      <c r="G178" s="72"/>
      <c r="H178" s="183">
        <v>0</v>
      </c>
      <c r="I178" s="183">
        <v>0</v>
      </c>
      <c r="J178" s="183">
        <v>0</v>
      </c>
      <c r="K178" s="183">
        <v>0</v>
      </c>
      <c r="L178" s="233">
        <f>SUM(H178:K178)</f>
        <v>0</v>
      </c>
      <c r="M178" s="181"/>
      <c r="O178" s="124" t="str">
        <f t="shared" si="21"/>
        <v xml:space="preserve">106. </v>
      </c>
      <c r="P178" s="72"/>
    </row>
    <row r="179" spans="2:16" x14ac:dyDescent="0.25">
      <c r="B179" s="72"/>
      <c r="C179" s="116" t="str">
        <f>C176</f>
        <v xml:space="preserve">106. </v>
      </c>
      <c r="D179" s="72">
        <f>Valideringer!$B$22</f>
        <v>7999</v>
      </c>
      <c r="E179" s="72" t="s">
        <v>75</v>
      </c>
      <c r="F179" s="72"/>
      <c r="G179" s="72"/>
      <c r="H179" s="183">
        <v>0</v>
      </c>
      <c r="I179" s="183">
        <v>0</v>
      </c>
      <c r="J179" s="183">
        <v>0</v>
      </c>
      <c r="K179" s="183">
        <v>0</v>
      </c>
      <c r="L179" s="233">
        <f>SUM(H179:K179)</f>
        <v>0</v>
      </c>
      <c r="M179" s="181"/>
      <c r="O179" s="124" t="str">
        <f t="shared" si="21"/>
        <v xml:space="preserve">106. </v>
      </c>
      <c r="P179" s="72"/>
    </row>
    <row r="180" spans="2:16" x14ac:dyDescent="0.25">
      <c r="B180" s="72"/>
      <c r="C180" s="119" t="str">
        <f>CONCATENATE("Resultat ",C179)</f>
        <v xml:space="preserve">Resultat 106. </v>
      </c>
      <c r="D180" s="118"/>
      <c r="E180" s="118"/>
      <c r="F180" s="118"/>
      <c r="G180" s="118"/>
      <c r="H180" s="231">
        <f>SUM(H176:H179)</f>
        <v>0</v>
      </c>
      <c r="I180" s="231">
        <f>SUM(I176:I179)</f>
        <v>0</v>
      </c>
      <c r="J180" s="231">
        <f>SUM(J176:J179)</f>
        <v>0</v>
      </c>
      <c r="K180" s="231">
        <f>SUM(K176:K179)</f>
        <v>0</v>
      </c>
      <c r="L180" s="231">
        <f>SUM(L176:L179)</f>
        <v>0</v>
      </c>
      <c r="M180" s="182"/>
      <c r="O180" s="124" t="str">
        <f t="shared" si="21"/>
        <v xml:space="preserve">106. </v>
      </c>
      <c r="P180" s="72"/>
    </row>
    <row r="181" spans="2:16" x14ac:dyDescent="0.25">
      <c r="B181" s="72"/>
      <c r="C181" s="120"/>
      <c r="D181" s="72"/>
      <c r="E181" s="72"/>
      <c r="F181" s="72"/>
      <c r="G181" s="72"/>
      <c r="H181" s="233"/>
      <c r="I181" s="233"/>
      <c r="J181" s="233"/>
      <c r="K181" s="233"/>
      <c r="L181" s="233"/>
      <c r="M181" s="72"/>
      <c r="O181" s="124" t="str">
        <f>$C$183</f>
        <v xml:space="preserve">107. </v>
      </c>
      <c r="P181" s="72"/>
    </row>
    <row r="182" spans="2:16" x14ac:dyDescent="0.25">
      <c r="B182" s="72"/>
      <c r="C182" s="84" t="s">
        <v>31</v>
      </c>
      <c r="D182" s="85" t="s">
        <v>60</v>
      </c>
      <c r="E182" s="418" t="s">
        <v>61</v>
      </c>
      <c r="F182" s="85"/>
      <c r="G182" s="85"/>
      <c r="H182" s="418" t="s">
        <v>67</v>
      </c>
      <c r="I182" s="418" t="s">
        <v>68</v>
      </c>
      <c r="J182" s="85" t="s">
        <v>69</v>
      </c>
      <c r="K182" s="85" t="s">
        <v>70</v>
      </c>
      <c r="L182" s="85" t="s">
        <v>21</v>
      </c>
      <c r="M182" s="86" t="s">
        <v>45</v>
      </c>
      <c r="N182" s="120"/>
      <c r="O182" s="124" t="str">
        <f t="shared" ref="O182:O187" si="22">$C$183</f>
        <v xml:space="preserve">107. </v>
      </c>
      <c r="P182" s="72"/>
    </row>
    <row r="183" spans="2:16" x14ac:dyDescent="0.25">
      <c r="B183" s="72"/>
      <c r="C183" s="116" t="str">
        <f>Valideringer!B41</f>
        <v xml:space="preserve">107. </v>
      </c>
      <c r="D183" s="72">
        <f>Valideringer!$B$19</f>
        <v>3999</v>
      </c>
      <c r="E183" s="72" t="s">
        <v>71</v>
      </c>
      <c r="F183" s="72"/>
      <c r="G183" s="72"/>
      <c r="H183" s="183">
        <v>0</v>
      </c>
      <c r="I183" s="183">
        <v>0</v>
      </c>
      <c r="J183" s="183">
        <v>0</v>
      </c>
      <c r="K183" s="183">
        <v>0</v>
      </c>
      <c r="L183" s="233">
        <f>SUM(H183:K183)</f>
        <v>0</v>
      </c>
      <c r="M183" s="181"/>
      <c r="O183" s="124" t="str">
        <f t="shared" si="22"/>
        <v xml:space="preserve">107. </v>
      </c>
      <c r="P183" s="72"/>
    </row>
    <row r="184" spans="2:16" x14ac:dyDescent="0.25">
      <c r="B184" s="72"/>
      <c r="C184" s="116" t="str">
        <f>C183</f>
        <v xml:space="preserve">107. </v>
      </c>
      <c r="D184" s="72">
        <f>Valideringer!$B$20</f>
        <v>4999</v>
      </c>
      <c r="E184" s="72" t="s">
        <v>73</v>
      </c>
      <c r="F184" s="72"/>
      <c r="G184" s="72"/>
      <c r="H184" s="183">
        <v>0</v>
      </c>
      <c r="I184" s="183">
        <v>0</v>
      </c>
      <c r="J184" s="183">
        <v>0</v>
      </c>
      <c r="K184" s="183">
        <v>0</v>
      </c>
      <c r="L184" s="233">
        <f>SUM(H184:K184)</f>
        <v>0</v>
      </c>
      <c r="M184" s="181"/>
      <c r="O184" s="124" t="str">
        <f t="shared" si="22"/>
        <v xml:space="preserve">107. </v>
      </c>
      <c r="P184" s="72"/>
    </row>
    <row r="185" spans="2:16" x14ac:dyDescent="0.25">
      <c r="B185" s="72"/>
      <c r="C185" s="116" t="str">
        <f>C183</f>
        <v xml:space="preserve">107. </v>
      </c>
      <c r="D185" s="72">
        <f>Valideringer!$B$21</f>
        <v>5999</v>
      </c>
      <c r="E185" s="72" t="s">
        <v>74</v>
      </c>
      <c r="F185" s="72"/>
      <c r="G185" s="72"/>
      <c r="H185" s="183">
        <v>0</v>
      </c>
      <c r="I185" s="183">
        <v>0</v>
      </c>
      <c r="J185" s="183">
        <v>0</v>
      </c>
      <c r="K185" s="183">
        <v>0</v>
      </c>
      <c r="L185" s="233">
        <f>SUM(H185:K185)</f>
        <v>0</v>
      </c>
      <c r="M185" s="181"/>
      <c r="O185" s="124" t="str">
        <f t="shared" si="22"/>
        <v xml:space="preserve">107. </v>
      </c>
      <c r="P185" s="72"/>
    </row>
    <row r="186" spans="2:16" x14ac:dyDescent="0.25">
      <c r="B186" s="72"/>
      <c r="C186" s="116" t="str">
        <f>C183</f>
        <v xml:space="preserve">107. </v>
      </c>
      <c r="D186" s="72">
        <f>Valideringer!$B$22</f>
        <v>7999</v>
      </c>
      <c r="E186" s="72" t="s">
        <v>75</v>
      </c>
      <c r="F186" s="72"/>
      <c r="G186" s="72"/>
      <c r="H186" s="183">
        <v>0</v>
      </c>
      <c r="I186" s="183">
        <v>0</v>
      </c>
      <c r="J186" s="183">
        <v>0</v>
      </c>
      <c r="K186" s="183">
        <v>0</v>
      </c>
      <c r="L186" s="233">
        <f>SUM(H186:K186)</f>
        <v>0</v>
      </c>
      <c r="M186" s="181"/>
      <c r="O186" s="124" t="str">
        <f t="shared" si="22"/>
        <v xml:space="preserve">107. </v>
      </c>
      <c r="P186" s="72"/>
    </row>
    <row r="187" spans="2:16" x14ac:dyDescent="0.25">
      <c r="B187" s="72"/>
      <c r="C187" s="119" t="str">
        <f>CONCATENATE("Resultat ",C186)</f>
        <v xml:space="preserve">Resultat 107. </v>
      </c>
      <c r="D187" s="118"/>
      <c r="E187" s="118"/>
      <c r="F187" s="118"/>
      <c r="G187" s="118"/>
      <c r="H187" s="231">
        <f>SUM(H183:H186)</f>
        <v>0</v>
      </c>
      <c r="I187" s="231">
        <f>SUM(I183:I186)</f>
        <v>0</v>
      </c>
      <c r="J187" s="231">
        <f>SUM(J183:J186)</f>
        <v>0</v>
      </c>
      <c r="K187" s="231">
        <f>SUM(K183:K186)</f>
        <v>0</v>
      </c>
      <c r="L187" s="231">
        <f>SUM(L183:L186)</f>
        <v>0</v>
      </c>
      <c r="M187" s="182"/>
      <c r="O187" s="124" t="str">
        <f t="shared" si="22"/>
        <v xml:space="preserve">107. </v>
      </c>
      <c r="P187" s="72"/>
    </row>
    <row r="188" spans="2:16" x14ac:dyDescent="0.25">
      <c r="B188" s="72"/>
      <c r="C188" s="72"/>
      <c r="D188" s="72"/>
      <c r="E188" s="72"/>
      <c r="F188" s="72"/>
      <c r="G188" s="72"/>
      <c r="H188" s="233"/>
      <c r="I188" s="233"/>
      <c r="J188" s="233"/>
      <c r="K188" s="233"/>
      <c r="L188" s="233"/>
      <c r="M188" s="72"/>
      <c r="O188" s="124" t="str">
        <f>$C$190</f>
        <v xml:space="preserve">108. </v>
      </c>
      <c r="P188" s="72"/>
    </row>
    <row r="189" spans="2:16" x14ac:dyDescent="0.25">
      <c r="B189" s="72"/>
      <c r="C189" s="84" t="s">
        <v>31</v>
      </c>
      <c r="D189" s="85" t="s">
        <v>60</v>
      </c>
      <c r="E189" s="418" t="s">
        <v>61</v>
      </c>
      <c r="F189" s="85"/>
      <c r="G189" s="85"/>
      <c r="H189" s="418" t="s">
        <v>67</v>
      </c>
      <c r="I189" s="418" t="s">
        <v>68</v>
      </c>
      <c r="J189" s="85" t="s">
        <v>69</v>
      </c>
      <c r="K189" s="85" t="s">
        <v>70</v>
      </c>
      <c r="L189" s="85" t="s">
        <v>21</v>
      </c>
      <c r="M189" s="86" t="s">
        <v>45</v>
      </c>
      <c r="N189" s="120"/>
      <c r="O189" s="124" t="str">
        <f t="shared" ref="O189:O194" si="23">$C$190</f>
        <v xml:space="preserve">108. </v>
      </c>
      <c r="P189" s="72"/>
    </row>
    <row r="190" spans="2:16" x14ac:dyDescent="0.25">
      <c r="B190" s="72"/>
      <c r="C190" s="116" t="str">
        <f>Valideringer!B42</f>
        <v xml:space="preserve">108. </v>
      </c>
      <c r="D190" s="72">
        <f>Valideringer!$B$19</f>
        <v>3999</v>
      </c>
      <c r="E190" s="72" t="s">
        <v>71</v>
      </c>
      <c r="F190" s="72"/>
      <c r="G190" s="72"/>
      <c r="H190" s="183">
        <v>0</v>
      </c>
      <c r="I190" s="183">
        <v>0</v>
      </c>
      <c r="J190" s="183">
        <v>0</v>
      </c>
      <c r="K190" s="183">
        <v>0</v>
      </c>
      <c r="L190" s="233">
        <f>SUM(H190:K190)</f>
        <v>0</v>
      </c>
      <c r="M190" s="181"/>
      <c r="O190" s="124" t="str">
        <f t="shared" si="23"/>
        <v xml:space="preserve">108. </v>
      </c>
      <c r="P190" s="72"/>
    </row>
    <row r="191" spans="2:16" x14ac:dyDescent="0.25">
      <c r="B191" s="72"/>
      <c r="C191" s="116" t="str">
        <f>C190</f>
        <v xml:space="preserve">108. </v>
      </c>
      <c r="D191" s="72">
        <f>Valideringer!$B$20</f>
        <v>4999</v>
      </c>
      <c r="E191" s="72" t="s">
        <v>73</v>
      </c>
      <c r="F191" s="72"/>
      <c r="G191" s="72"/>
      <c r="H191" s="183">
        <v>0</v>
      </c>
      <c r="I191" s="183">
        <v>0</v>
      </c>
      <c r="J191" s="183">
        <v>0</v>
      </c>
      <c r="K191" s="183">
        <v>0</v>
      </c>
      <c r="L191" s="233">
        <f>SUM(H191:K191)</f>
        <v>0</v>
      </c>
      <c r="M191" s="181"/>
      <c r="O191" s="124" t="str">
        <f t="shared" si="23"/>
        <v xml:space="preserve">108. </v>
      </c>
      <c r="P191" s="72"/>
    </row>
    <row r="192" spans="2:16" x14ac:dyDescent="0.25">
      <c r="B192" s="72"/>
      <c r="C192" s="116" t="str">
        <f>C190</f>
        <v xml:space="preserve">108. </v>
      </c>
      <c r="D192" s="72">
        <f>Valideringer!$B$21</f>
        <v>5999</v>
      </c>
      <c r="E192" s="72" t="s">
        <v>74</v>
      </c>
      <c r="F192" s="72"/>
      <c r="G192" s="72"/>
      <c r="H192" s="183">
        <v>0</v>
      </c>
      <c r="I192" s="183">
        <v>0</v>
      </c>
      <c r="J192" s="183">
        <v>0</v>
      </c>
      <c r="K192" s="183">
        <v>0</v>
      </c>
      <c r="L192" s="233">
        <f>SUM(H192:K192)</f>
        <v>0</v>
      </c>
      <c r="M192" s="181"/>
      <c r="O192" s="124" t="str">
        <f t="shared" si="23"/>
        <v xml:space="preserve">108. </v>
      </c>
      <c r="P192" s="72"/>
    </row>
    <row r="193" spans="2:16" x14ac:dyDescent="0.25">
      <c r="B193" s="72"/>
      <c r="C193" s="116" t="str">
        <f>C190</f>
        <v xml:space="preserve">108. </v>
      </c>
      <c r="D193" s="72">
        <f>Valideringer!$B$22</f>
        <v>7999</v>
      </c>
      <c r="E193" s="72" t="s">
        <v>75</v>
      </c>
      <c r="F193" s="72"/>
      <c r="G193" s="72"/>
      <c r="H193" s="183">
        <v>0</v>
      </c>
      <c r="I193" s="183">
        <v>0</v>
      </c>
      <c r="J193" s="183">
        <v>0</v>
      </c>
      <c r="K193" s="183">
        <v>0</v>
      </c>
      <c r="L193" s="233">
        <f>SUM(H193:K193)</f>
        <v>0</v>
      </c>
      <c r="M193" s="181"/>
      <c r="O193" s="124" t="str">
        <f t="shared" si="23"/>
        <v xml:space="preserve">108. </v>
      </c>
      <c r="P193" s="72"/>
    </row>
    <row r="194" spans="2:16" x14ac:dyDescent="0.25">
      <c r="B194" s="72"/>
      <c r="C194" s="119" t="str">
        <f>CONCATENATE("Resultat ",C193)</f>
        <v xml:space="preserve">Resultat 108. </v>
      </c>
      <c r="D194" s="118"/>
      <c r="E194" s="118"/>
      <c r="F194" s="118"/>
      <c r="G194" s="118"/>
      <c r="H194" s="231">
        <f>SUM(H190:H193)</f>
        <v>0</v>
      </c>
      <c r="I194" s="231">
        <f>SUM(I190:I193)</f>
        <v>0</v>
      </c>
      <c r="J194" s="231">
        <f>SUM(J190:J193)</f>
        <v>0</v>
      </c>
      <c r="K194" s="231">
        <f>SUM(K190:K193)</f>
        <v>0</v>
      </c>
      <c r="L194" s="231">
        <f>SUM(L190:L193)</f>
        <v>0</v>
      </c>
      <c r="M194" s="182"/>
      <c r="O194" s="124" t="str">
        <f t="shared" si="23"/>
        <v xml:space="preserve">108. </v>
      </c>
      <c r="P194" s="72"/>
    </row>
    <row r="195" spans="2:16" x14ac:dyDescent="0.25">
      <c r="B195" s="72"/>
      <c r="C195" s="120"/>
      <c r="D195" s="72"/>
      <c r="E195" s="72"/>
      <c r="F195" s="72"/>
      <c r="G195" s="72"/>
      <c r="H195" s="233"/>
      <c r="I195" s="233"/>
      <c r="J195" s="233"/>
      <c r="K195" s="233"/>
      <c r="L195" s="233"/>
      <c r="M195" s="72"/>
      <c r="O195" s="124" t="str">
        <f>$C$197</f>
        <v xml:space="preserve">109. </v>
      </c>
      <c r="P195" s="72"/>
    </row>
    <row r="196" spans="2:16" x14ac:dyDescent="0.25">
      <c r="B196" s="72"/>
      <c r="C196" s="84" t="s">
        <v>31</v>
      </c>
      <c r="D196" s="85" t="s">
        <v>60</v>
      </c>
      <c r="E196" s="418" t="s">
        <v>61</v>
      </c>
      <c r="F196" s="85"/>
      <c r="G196" s="85"/>
      <c r="H196" s="418" t="s">
        <v>67</v>
      </c>
      <c r="I196" s="418" t="s">
        <v>68</v>
      </c>
      <c r="J196" s="85" t="s">
        <v>69</v>
      </c>
      <c r="K196" s="85" t="s">
        <v>70</v>
      </c>
      <c r="L196" s="85" t="s">
        <v>21</v>
      </c>
      <c r="M196" s="86" t="s">
        <v>45</v>
      </c>
      <c r="N196" s="120"/>
      <c r="O196" s="124" t="str">
        <f t="shared" ref="O196:O201" si="24">$C$197</f>
        <v xml:space="preserve">109. </v>
      </c>
      <c r="P196" s="72"/>
    </row>
    <row r="197" spans="2:16" x14ac:dyDescent="0.25">
      <c r="B197" s="72"/>
      <c r="C197" s="116" t="str">
        <f>Valideringer!B43</f>
        <v xml:space="preserve">109. </v>
      </c>
      <c r="D197" s="72">
        <f>Valideringer!$B$19</f>
        <v>3999</v>
      </c>
      <c r="E197" s="72" t="s">
        <v>71</v>
      </c>
      <c r="F197" s="72"/>
      <c r="G197" s="72"/>
      <c r="H197" s="183">
        <v>0</v>
      </c>
      <c r="I197" s="183">
        <v>0</v>
      </c>
      <c r="J197" s="183">
        <v>0</v>
      </c>
      <c r="K197" s="183">
        <v>0</v>
      </c>
      <c r="L197" s="233">
        <f>SUM(H197:K197)</f>
        <v>0</v>
      </c>
      <c r="M197" s="181"/>
      <c r="O197" s="124" t="str">
        <f t="shared" si="24"/>
        <v xml:space="preserve">109. </v>
      </c>
      <c r="P197" s="72"/>
    </row>
    <row r="198" spans="2:16" x14ac:dyDescent="0.25">
      <c r="B198" s="72"/>
      <c r="C198" s="116" t="str">
        <f>C197</f>
        <v xml:space="preserve">109. </v>
      </c>
      <c r="D198" s="72">
        <f>Valideringer!$B$20</f>
        <v>4999</v>
      </c>
      <c r="E198" s="72" t="s">
        <v>73</v>
      </c>
      <c r="F198" s="72"/>
      <c r="G198" s="72"/>
      <c r="H198" s="183">
        <v>0</v>
      </c>
      <c r="I198" s="183">
        <v>0</v>
      </c>
      <c r="J198" s="183">
        <v>0</v>
      </c>
      <c r="K198" s="183">
        <v>0</v>
      </c>
      <c r="L198" s="233">
        <f>SUM(H198:K198)</f>
        <v>0</v>
      </c>
      <c r="M198" s="181"/>
      <c r="O198" s="124" t="str">
        <f t="shared" si="24"/>
        <v xml:space="preserve">109. </v>
      </c>
      <c r="P198" s="72"/>
    </row>
    <row r="199" spans="2:16" x14ac:dyDescent="0.25">
      <c r="B199" s="72"/>
      <c r="C199" s="116" t="str">
        <f>C197</f>
        <v xml:space="preserve">109. </v>
      </c>
      <c r="D199" s="72">
        <f>Valideringer!$B$21</f>
        <v>5999</v>
      </c>
      <c r="E199" s="72" t="s">
        <v>74</v>
      </c>
      <c r="F199" s="72"/>
      <c r="G199" s="72"/>
      <c r="H199" s="183">
        <v>0</v>
      </c>
      <c r="I199" s="183">
        <v>0</v>
      </c>
      <c r="J199" s="183">
        <v>0</v>
      </c>
      <c r="K199" s="183">
        <v>0</v>
      </c>
      <c r="L199" s="233">
        <f>SUM(H199:K199)</f>
        <v>0</v>
      </c>
      <c r="M199" s="181"/>
      <c r="O199" s="124" t="str">
        <f t="shared" si="24"/>
        <v xml:space="preserve">109. </v>
      </c>
      <c r="P199" s="72"/>
    </row>
    <row r="200" spans="2:16" x14ac:dyDescent="0.25">
      <c r="B200" s="72"/>
      <c r="C200" s="116" t="str">
        <f>C197</f>
        <v xml:space="preserve">109. </v>
      </c>
      <c r="D200" s="72">
        <f>Valideringer!$B$22</f>
        <v>7999</v>
      </c>
      <c r="E200" s="72" t="s">
        <v>75</v>
      </c>
      <c r="F200" s="72"/>
      <c r="G200" s="72"/>
      <c r="H200" s="183">
        <v>0</v>
      </c>
      <c r="I200" s="183">
        <v>0</v>
      </c>
      <c r="J200" s="183">
        <v>0</v>
      </c>
      <c r="K200" s="183">
        <v>0</v>
      </c>
      <c r="L200" s="233">
        <f>SUM(H200:K200)</f>
        <v>0</v>
      </c>
      <c r="M200" s="181"/>
      <c r="O200" s="124" t="str">
        <f t="shared" si="24"/>
        <v xml:space="preserve">109. </v>
      </c>
      <c r="P200" s="72"/>
    </row>
    <row r="201" spans="2:16" x14ac:dyDescent="0.25">
      <c r="B201" s="72"/>
      <c r="C201" s="119" t="str">
        <f>CONCATENATE("Resultat ",C200)</f>
        <v xml:space="preserve">Resultat 109. </v>
      </c>
      <c r="D201" s="118"/>
      <c r="E201" s="118"/>
      <c r="F201" s="118"/>
      <c r="G201" s="118"/>
      <c r="H201" s="231">
        <f>SUM(H197:H200)</f>
        <v>0</v>
      </c>
      <c r="I201" s="231">
        <f>SUM(I197:I200)</f>
        <v>0</v>
      </c>
      <c r="J201" s="231">
        <f>SUM(J197:J200)</f>
        <v>0</v>
      </c>
      <c r="K201" s="231">
        <f>SUM(K197:K200)</f>
        <v>0</v>
      </c>
      <c r="L201" s="231">
        <f>SUM(L197:L200)</f>
        <v>0</v>
      </c>
      <c r="M201" s="182"/>
      <c r="O201" s="124" t="str">
        <f t="shared" si="24"/>
        <v xml:space="preserve">109. </v>
      </c>
      <c r="P201" s="72"/>
    </row>
    <row r="202" spans="2:16" x14ac:dyDescent="0.25">
      <c r="B202" s="72"/>
      <c r="C202" s="120"/>
      <c r="D202" s="72"/>
      <c r="E202" s="72"/>
      <c r="F202" s="72"/>
      <c r="G202" s="72"/>
      <c r="H202" s="233"/>
      <c r="I202" s="233"/>
      <c r="J202" s="233"/>
      <c r="K202" s="233"/>
      <c r="L202" s="233"/>
      <c r="M202" s="72"/>
      <c r="O202" s="124" t="str">
        <f>$C$204</f>
        <v xml:space="preserve">110. </v>
      </c>
      <c r="P202" s="72"/>
    </row>
    <row r="203" spans="2:16" x14ac:dyDescent="0.25">
      <c r="B203" s="72"/>
      <c r="C203" s="84" t="s">
        <v>31</v>
      </c>
      <c r="D203" s="85" t="s">
        <v>60</v>
      </c>
      <c r="E203" s="418" t="s">
        <v>61</v>
      </c>
      <c r="F203" s="85"/>
      <c r="G203" s="85"/>
      <c r="H203" s="418" t="s">
        <v>67</v>
      </c>
      <c r="I203" s="418" t="s">
        <v>68</v>
      </c>
      <c r="J203" s="85" t="s">
        <v>69</v>
      </c>
      <c r="K203" s="85" t="s">
        <v>70</v>
      </c>
      <c r="L203" s="85" t="s">
        <v>21</v>
      </c>
      <c r="M203" s="86" t="s">
        <v>45</v>
      </c>
      <c r="N203" s="120"/>
      <c r="O203" s="124" t="str">
        <f t="shared" ref="O203:O208" si="25">$C$204</f>
        <v xml:space="preserve">110. </v>
      </c>
      <c r="P203" s="72"/>
    </row>
    <row r="204" spans="2:16" x14ac:dyDescent="0.25">
      <c r="B204" s="72"/>
      <c r="C204" s="116" t="str">
        <f>Valideringer!B44</f>
        <v xml:space="preserve">110. </v>
      </c>
      <c r="D204" s="72">
        <f>Valideringer!$B$19</f>
        <v>3999</v>
      </c>
      <c r="E204" s="72" t="s">
        <v>71</v>
      </c>
      <c r="F204" s="72"/>
      <c r="G204" s="72"/>
      <c r="H204" s="183">
        <v>0</v>
      </c>
      <c r="I204" s="183">
        <v>0</v>
      </c>
      <c r="J204" s="183">
        <v>0</v>
      </c>
      <c r="K204" s="183">
        <v>0</v>
      </c>
      <c r="L204" s="233">
        <f>SUM(H204:K204)</f>
        <v>0</v>
      </c>
      <c r="M204" s="181"/>
      <c r="O204" s="124" t="str">
        <f t="shared" si="25"/>
        <v xml:space="preserve">110. </v>
      </c>
      <c r="P204" s="72"/>
    </row>
    <row r="205" spans="2:16" x14ac:dyDescent="0.25">
      <c r="B205" s="72"/>
      <c r="C205" s="116" t="str">
        <f>C204</f>
        <v xml:space="preserve">110. </v>
      </c>
      <c r="D205" s="72">
        <f>Valideringer!$B$20</f>
        <v>4999</v>
      </c>
      <c r="E205" s="72" t="s">
        <v>73</v>
      </c>
      <c r="F205" s="72"/>
      <c r="G205" s="72"/>
      <c r="H205" s="183">
        <v>0</v>
      </c>
      <c r="I205" s="183">
        <v>0</v>
      </c>
      <c r="J205" s="183">
        <v>0</v>
      </c>
      <c r="K205" s="183">
        <v>0</v>
      </c>
      <c r="L205" s="233">
        <f>SUM(H205:K205)</f>
        <v>0</v>
      </c>
      <c r="M205" s="181"/>
      <c r="O205" s="124" t="str">
        <f t="shared" si="25"/>
        <v xml:space="preserve">110. </v>
      </c>
      <c r="P205" s="72"/>
    </row>
    <row r="206" spans="2:16" x14ac:dyDescent="0.25">
      <c r="B206" s="72"/>
      <c r="C206" s="116" t="str">
        <f>C204</f>
        <v xml:space="preserve">110. </v>
      </c>
      <c r="D206" s="72">
        <f>Valideringer!$B$21</f>
        <v>5999</v>
      </c>
      <c r="E206" s="72" t="s">
        <v>74</v>
      </c>
      <c r="F206" s="72"/>
      <c r="G206" s="72"/>
      <c r="H206" s="183">
        <v>0</v>
      </c>
      <c r="I206" s="183">
        <v>0</v>
      </c>
      <c r="J206" s="183">
        <v>0</v>
      </c>
      <c r="K206" s="183">
        <v>0</v>
      </c>
      <c r="L206" s="233">
        <f>SUM(H206:K206)</f>
        <v>0</v>
      </c>
      <c r="M206" s="181"/>
      <c r="O206" s="124" t="str">
        <f t="shared" si="25"/>
        <v xml:space="preserve">110. </v>
      </c>
      <c r="P206" s="72"/>
    </row>
    <row r="207" spans="2:16" x14ac:dyDescent="0.25">
      <c r="B207" s="72"/>
      <c r="C207" s="116" t="str">
        <f>C204</f>
        <v xml:space="preserve">110. </v>
      </c>
      <c r="D207" s="72">
        <f>Valideringer!$B$22</f>
        <v>7999</v>
      </c>
      <c r="E207" s="72" t="s">
        <v>75</v>
      </c>
      <c r="F207" s="72"/>
      <c r="G207" s="72"/>
      <c r="H207" s="183">
        <v>0</v>
      </c>
      <c r="I207" s="183">
        <v>0</v>
      </c>
      <c r="J207" s="183">
        <v>0</v>
      </c>
      <c r="K207" s="183">
        <v>0</v>
      </c>
      <c r="L207" s="233">
        <f>SUM(H207:K207)</f>
        <v>0</v>
      </c>
      <c r="M207" s="181"/>
      <c r="O207" s="124" t="str">
        <f t="shared" si="25"/>
        <v xml:space="preserve">110. </v>
      </c>
      <c r="P207" s="72"/>
    </row>
    <row r="208" spans="2:16" x14ac:dyDescent="0.25">
      <c r="B208" s="72"/>
      <c r="C208" s="119" t="str">
        <f>CONCATENATE("Resultat ",C207)</f>
        <v xml:space="preserve">Resultat 110. </v>
      </c>
      <c r="D208" s="118"/>
      <c r="E208" s="118"/>
      <c r="F208" s="118"/>
      <c r="G208" s="118"/>
      <c r="H208" s="231">
        <f>SUM(H204:H207)</f>
        <v>0</v>
      </c>
      <c r="I208" s="231">
        <f>SUM(I204:I207)</f>
        <v>0</v>
      </c>
      <c r="J208" s="231">
        <f>SUM(J204:J207)</f>
        <v>0</v>
      </c>
      <c r="K208" s="231">
        <f>SUM(K204:K207)</f>
        <v>0</v>
      </c>
      <c r="L208" s="231">
        <f>SUM(L204:L207)</f>
        <v>0</v>
      </c>
      <c r="M208" s="182"/>
      <c r="O208" s="124" t="str">
        <f t="shared" si="25"/>
        <v xml:space="preserve">110. </v>
      </c>
      <c r="P208" s="72"/>
    </row>
    <row r="209" spans="2:16" x14ac:dyDescent="0.25">
      <c r="B209" s="72"/>
      <c r="C209" s="120"/>
      <c r="D209" s="72"/>
      <c r="E209" s="72"/>
      <c r="F209" s="72"/>
      <c r="G209" s="72"/>
      <c r="H209" s="233"/>
      <c r="I209" s="233"/>
      <c r="J209" s="233"/>
      <c r="K209" s="233"/>
      <c r="L209" s="233"/>
      <c r="M209" s="72"/>
      <c r="O209" s="124" t="str">
        <f>$C$211</f>
        <v xml:space="preserve">111. </v>
      </c>
      <c r="P209" s="72"/>
    </row>
    <row r="210" spans="2:16" x14ac:dyDescent="0.25">
      <c r="B210" s="72"/>
      <c r="C210" s="84" t="s">
        <v>31</v>
      </c>
      <c r="D210" s="85" t="s">
        <v>60</v>
      </c>
      <c r="E210" s="418" t="s">
        <v>61</v>
      </c>
      <c r="F210" s="85"/>
      <c r="G210" s="85"/>
      <c r="H210" s="418" t="s">
        <v>67</v>
      </c>
      <c r="I210" s="418" t="s">
        <v>68</v>
      </c>
      <c r="J210" s="85" t="s">
        <v>69</v>
      </c>
      <c r="K210" s="85" t="s">
        <v>70</v>
      </c>
      <c r="L210" s="85" t="s">
        <v>21</v>
      </c>
      <c r="M210" s="86" t="s">
        <v>45</v>
      </c>
      <c r="N210" s="120"/>
      <c r="O210" s="124" t="str">
        <f t="shared" ref="O210:O215" si="26">$C$211</f>
        <v xml:space="preserve">111. </v>
      </c>
      <c r="P210" s="72"/>
    </row>
    <row r="211" spans="2:16" x14ac:dyDescent="0.25">
      <c r="B211" s="72"/>
      <c r="C211" s="116" t="str">
        <f>Valideringer!B45</f>
        <v xml:space="preserve">111. </v>
      </c>
      <c r="D211" s="72">
        <f>Valideringer!$B$19</f>
        <v>3999</v>
      </c>
      <c r="E211" s="72" t="s">
        <v>71</v>
      </c>
      <c r="F211" s="72"/>
      <c r="G211" s="72"/>
      <c r="H211" s="183">
        <v>0</v>
      </c>
      <c r="I211" s="183">
        <v>0</v>
      </c>
      <c r="J211" s="183">
        <v>0</v>
      </c>
      <c r="K211" s="183">
        <v>0</v>
      </c>
      <c r="L211" s="233">
        <f>SUM(H211:K211)</f>
        <v>0</v>
      </c>
      <c r="M211" s="181"/>
      <c r="O211" s="124" t="str">
        <f t="shared" si="26"/>
        <v xml:space="preserve">111. </v>
      </c>
      <c r="P211" s="72"/>
    </row>
    <row r="212" spans="2:16" x14ac:dyDescent="0.25">
      <c r="B212" s="72"/>
      <c r="C212" s="116" t="str">
        <f>C211</f>
        <v xml:space="preserve">111. </v>
      </c>
      <c r="D212" s="72">
        <f>Valideringer!$B$20</f>
        <v>4999</v>
      </c>
      <c r="E212" s="72" t="s">
        <v>73</v>
      </c>
      <c r="F212" s="72"/>
      <c r="G212" s="72"/>
      <c r="H212" s="183">
        <v>0</v>
      </c>
      <c r="I212" s="183">
        <v>0</v>
      </c>
      <c r="J212" s="183">
        <v>0</v>
      </c>
      <c r="K212" s="183">
        <v>0</v>
      </c>
      <c r="L212" s="233">
        <f>SUM(H212:K212)</f>
        <v>0</v>
      </c>
      <c r="M212" s="181"/>
      <c r="O212" s="124" t="str">
        <f t="shared" si="26"/>
        <v xml:space="preserve">111. </v>
      </c>
      <c r="P212" s="72"/>
    </row>
    <row r="213" spans="2:16" x14ac:dyDescent="0.25">
      <c r="B213" s="72"/>
      <c r="C213" s="116" t="str">
        <f>C211</f>
        <v xml:space="preserve">111. </v>
      </c>
      <c r="D213" s="72">
        <f>Valideringer!$B$21</f>
        <v>5999</v>
      </c>
      <c r="E213" s="72" t="s">
        <v>74</v>
      </c>
      <c r="F213" s="72"/>
      <c r="G213" s="72"/>
      <c r="H213" s="183">
        <v>0</v>
      </c>
      <c r="I213" s="183">
        <v>0</v>
      </c>
      <c r="J213" s="183">
        <v>0</v>
      </c>
      <c r="K213" s="183">
        <v>0</v>
      </c>
      <c r="L213" s="233">
        <f>SUM(H213:K213)</f>
        <v>0</v>
      </c>
      <c r="M213" s="181"/>
      <c r="O213" s="124" t="str">
        <f t="shared" si="26"/>
        <v xml:space="preserve">111. </v>
      </c>
      <c r="P213" s="72"/>
    </row>
    <row r="214" spans="2:16" x14ac:dyDescent="0.25">
      <c r="B214" s="72"/>
      <c r="C214" s="116" t="str">
        <f>C211</f>
        <v xml:space="preserve">111. </v>
      </c>
      <c r="D214" s="72">
        <f>Valideringer!$B$22</f>
        <v>7999</v>
      </c>
      <c r="E214" s="72" t="s">
        <v>75</v>
      </c>
      <c r="F214" s="72"/>
      <c r="G214" s="72"/>
      <c r="H214" s="183">
        <v>0</v>
      </c>
      <c r="I214" s="183">
        <v>0</v>
      </c>
      <c r="J214" s="183">
        <v>0</v>
      </c>
      <c r="K214" s="183">
        <v>0</v>
      </c>
      <c r="L214" s="233">
        <f>SUM(H214:K214)</f>
        <v>0</v>
      </c>
      <c r="M214" s="181"/>
      <c r="O214" s="124" t="str">
        <f t="shared" si="26"/>
        <v xml:space="preserve">111. </v>
      </c>
      <c r="P214" s="72"/>
    </row>
    <row r="215" spans="2:16" x14ac:dyDescent="0.25">
      <c r="B215" s="72"/>
      <c r="C215" s="119" t="str">
        <f>CONCATENATE("Resultat ",C214)</f>
        <v xml:space="preserve">Resultat 111. </v>
      </c>
      <c r="D215" s="118"/>
      <c r="E215" s="118"/>
      <c r="F215" s="118"/>
      <c r="G215" s="118"/>
      <c r="H215" s="231">
        <f>SUM(H211:H214)</f>
        <v>0</v>
      </c>
      <c r="I215" s="231">
        <f>SUM(I211:I214)</f>
        <v>0</v>
      </c>
      <c r="J215" s="231">
        <f>SUM(J211:J214)</f>
        <v>0</v>
      </c>
      <c r="K215" s="231">
        <f>SUM(K211:K214)</f>
        <v>0</v>
      </c>
      <c r="L215" s="231">
        <f>SUM(L211:L214)</f>
        <v>0</v>
      </c>
      <c r="M215" s="182"/>
      <c r="O215" s="124" t="str">
        <f t="shared" si="26"/>
        <v xml:space="preserve">111. </v>
      </c>
      <c r="P215" s="72"/>
    </row>
    <row r="216" spans="2:16" x14ac:dyDescent="0.25">
      <c r="B216" s="72"/>
      <c r="C216" s="72"/>
      <c r="D216" s="72"/>
      <c r="E216" s="72"/>
      <c r="F216" s="72"/>
      <c r="G216" s="72"/>
      <c r="H216" s="233"/>
      <c r="I216" s="233"/>
      <c r="J216" s="233"/>
      <c r="K216" s="233"/>
      <c r="L216" s="233"/>
      <c r="M216" s="72"/>
      <c r="O216" s="124" t="str">
        <f>$C$218</f>
        <v xml:space="preserve">112. </v>
      </c>
      <c r="P216" s="72"/>
    </row>
    <row r="217" spans="2:16" x14ac:dyDescent="0.25">
      <c r="B217" s="72"/>
      <c r="C217" s="84" t="s">
        <v>31</v>
      </c>
      <c r="D217" s="85" t="s">
        <v>60</v>
      </c>
      <c r="E217" s="418" t="s">
        <v>61</v>
      </c>
      <c r="F217" s="85"/>
      <c r="G217" s="85"/>
      <c r="H217" s="418" t="s">
        <v>67</v>
      </c>
      <c r="I217" s="418" t="s">
        <v>68</v>
      </c>
      <c r="J217" s="85" t="s">
        <v>69</v>
      </c>
      <c r="K217" s="85" t="s">
        <v>70</v>
      </c>
      <c r="L217" s="85" t="s">
        <v>21</v>
      </c>
      <c r="M217" s="86" t="s">
        <v>45</v>
      </c>
      <c r="N217" s="120"/>
      <c r="O217" s="124" t="str">
        <f t="shared" ref="O217:O222" si="27">$C$218</f>
        <v xml:space="preserve">112. </v>
      </c>
      <c r="P217" s="72"/>
    </row>
    <row r="218" spans="2:16" x14ac:dyDescent="0.25">
      <c r="B218" s="72"/>
      <c r="C218" s="116" t="str">
        <f>Valideringer!B46</f>
        <v xml:space="preserve">112. </v>
      </c>
      <c r="D218" s="72">
        <f>Valideringer!$B$19</f>
        <v>3999</v>
      </c>
      <c r="E218" s="72" t="s">
        <v>71</v>
      </c>
      <c r="F218" s="72"/>
      <c r="G218" s="72"/>
      <c r="H218" s="183">
        <v>0</v>
      </c>
      <c r="I218" s="183">
        <v>0</v>
      </c>
      <c r="J218" s="183">
        <v>0</v>
      </c>
      <c r="K218" s="183">
        <v>0</v>
      </c>
      <c r="L218" s="233">
        <f>SUM(H218:K218)</f>
        <v>0</v>
      </c>
      <c r="M218" s="181"/>
      <c r="O218" s="124" t="str">
        <f t="shared" si="27"/>
        <v xml:space="preserve">112. </v>
      </c>
      <c r="P218" s="72"/>
    </row>
    <row r="219" spans="2:16" x14ac:dyDescent="0.25">
      <c r="B219" s="72"/>
      <c r="C219" s="116" t="str">
        <f>C218</f>
        <v xml:space="preserve">112. </v>
      </c>
      <c r="D219" s="72">
        <f>Valideringer!$B$20</f>
        <v>4999</v>
      </c>
      <c r="E219" s="72" t="s">
        <v>73</v>
      </c>
      <c r="F219" s="72"/>
      <c r="G219" s="72"/>
      <c r="H219" s="183">
        <v>0</v>
      </c>
      <c r="I219" s="183">
        <v>0</v>
      </c>
      <c r="J219" s="183">
        <v>0</v>
      </c>
      <c r="K219" s="183">
        <v>0</v>
      </c>
      <c r="L219" s="233">
        <f>SUM(H219:K219)</f>
        <v>0</v>
      </c>
      <c r="M219" s="181"/>
      <c r="O219" s="124" t="str">
        <f t="shared" si="27"/>
        <v xml:space="preserve">112. </v>
      </c>
      <c r="P219" s="72"/>
    </row>
    <row r="220" spans="2:16" x14ac:dyDescent="0.25">
      <c r="B220" s="72"/>
      <c r="C220" s="116" t="str">
        <f>C218</f>
        <v xml:space="preserve">112. </v>
      </c>
      <c r="D220" s="72">
        <f>Valideringer!$B$21</f>
        <v>5999</v>
      </c>
      <c r="E220" s="72" t="s">
        <v>74</v>
      </c>
      <c r="F220" s="72"/>
      <c r="G220" s="72"/>
      <c r="H220" s="183">
        <v>0</v>
      </c>
      <c r="I220" s="183">
        <v>0</v>
      </c>
      <c r="J220" s="183">
        <v>0</v>
      </c>
      <c r="K220" s="183">
        <v>0</v>
      </c>
      <c r="L220" s="233">
        <f>SUM(H220:K220)</f>
        <v>0</v>
      </c>
      <c r="M220" s="181"/>
      <c r="O220" s="124" t="str">
        <f t="shared" si="27"/>
        <v xml:space="preserve">112. </v>
      </c>
      <c r="P220" s="72"/>
    </row>
    <row r="221" spans="2:16" x14ac:dyDescent="0.25">
      <c r="B221" s="72"/>
      <c r="C221" s="116" t="str">
        <f>C218</f>
        <v xml:space="preserve">112. </v>
      </c>
      <c r="D221" s="72">
        <f>Valideringer!$B$22</f>
        <v>7999</v>
      </c>
      <c r="E221" s="72" t="s">
        <v>75</v>
      </c>
      <c r="F221" s="72"/>
      <c r="G221" s="72"/>
      <c r="H221" s="183">
        <v>0</v>
      </c>
      <c r="I221" s="183">
        <v>0</v>
      </c>
      <c r="J221" s="183">
        <v>0</v>
      </c>
      <c r="K221" s="183">
        <v>0</v>
      </c>
      <c r="L221" s="233">
        <f>SUM(H221:K221)</f>
        <v>0</v>
      </c>
      <c r="M221" s="181"/>
      <c r="O221" s="124" t="str">
        <f t="shared" si="27"/>
        <v xml:space="preserve">112. </v>
      </c>
      <c r="P221" s="72"/>
    </row>
    <row r="222" spans="2:16" x14ac:dyDescent="0.25">
      <c r="B222" s="72"/>
      <c r="C222" s="119" t="str">
        <f>CONCATENATE("Resultat ",C221)</f>
        <v xml:space="preserve">Resultat 112. </v>
      </c>
      <c r="D222" s="118"/>
      <c r="E222" s="118"/>
      <c r="F222" s="118"/>
      <c r="G222" s="118"/>
      <c r="H222" s="231">
        <f>SUM(H218:H221)</f>
        <v>0</v>
      </c>
      <c r="I222" s="231">
        <f>SUM(I218:I221)</f>
        <v>0</v>
      </c>
      <c r="J222" s="231">
        <f>SUM(J218:J221)</f>
        <v>0</v>
      </c>
      <c r="K222" s="231">
        <f>SUM(K218:K221)</f>
        <v>0</v>
      </c>
      <c r="L222" s="231">
        <f>SUM(L218:L221)</f>
        <v>0</v>
      </c>
      <c r="M222" s="182"/>
      <c r="O222" s="124" t="str">
        <f t="shared" si="27"/>
        <v xml:space="preserve">112. </v>
      </c>
      <c r="P222" s="72"/>
    </row>
    <row r="223" spans="2:16" x14ac:dyDescent="0.25">
      <c r="B223" s="72"/>
      <c r="C223" s="72"/>
      <c r="D223" s="72"/>
      <c r="E223" s="72"/>
      <c r="F223" s="72"/>
      <c r="G223" s="72"/>
      <c r="H223" s="233"/>
      <c r="I223" s="233"/>
      <c r="J223" s="233"/>
      <c r="K223" s="233"/>
      <c r="L223" s="233"/>
      <c r="M223" s="72"/>
      <c r="O223" s="124" t="str">
        <f>$C$225</f>
        <v xml:space="preserve">113. </v>
      </c>
      <c r="P223" s="72"/>
    </row>
    <row r="224" spans="2:16" x14ac:dyDescent="0.25">
      <c r="B224" s="72"/>
      <c r="C224" s="84" t="s">
        <v>31</v>
      </c>
      <c r="D224" s="85" t="s">
        <v>60</v>
      </c>
      <c r="E224" s="418" t="s">
        <v>61</v>
      </c>
      <c r="F224" s="85"/>
      <c r="G224" s="85"/>
      <c r="H224" s="418" t="s">
        <v>67</v>
      </c>
      <c r="I224" s="418" t="s">
        <v>68</v>
      </c>
      <c r="J224" s="85" t="s">
        <v>69</v>
      </c>
      <c r="K224" s="85" t="s">
        <v>70</v>
      </c>
      <c r="L224" s="85" t="s">
        <v>21</v>
      </c>
      <c r="M224" s="86" t="s">
        <v>45</v>
      </c>
      <c r="N224" s="120"/>
      <c r="O224" s="124" t="str">
        <f t="shared" ref="O224:O229" si="28">$C$225</f>
        <v xml:space="preserve">113. </v>
      </c>
      <c r="P224" s="72"/>
    </row>
    <row r="225" spans="2:16" x14ac:dyDescent="0.25">
      <c r="B225" s="72"/>
      <c r="C225" s="116" t="str">
        <f>Valideringer!B47</f>
        <v xml:space="preserve">113. </v>
      </c>
      <c r="D225" s="72">
        <f>Valideringer!$B$19</f>
        <v>3999</v>
      </c>
      <c r="E225" s="72" t="s">
        <v>71</v>
      </c>
      <c r="F225" s="72"/>
      <c r="G225" s="72"/>
      <c r="H225" s="183">
        <v>0</v>
      </c>
      <c r="I225" s="183">
        <v>0</v>
      </c>
      <c r="J225" s="183">
        <v>0</v>
      </c>
      <c r="K225" s="183">
        <v>0</v>
      </c>
      <c r="L225" s="233">
        <f>SUM(H225:K225)</f>
        <v>0</v>
      </c>
      <c r="M225" s="181"/>
      <c r="O225" s="124" t="str">
        <f t="shared" si="28"/>
        <v xml:space="preserve">113. </v>
      </c>
      <c r="P225" s="72"/>
    </row>
    <row r="226" spans="2:16" x14ac:dyDescent="0.25">
      <c r="B226" s="72"/>
      <c r="C226" s="116" t="str">
        <f>C225</f>
        <v xml:space="preserve">113. </v>
      </c>
      <c r="D226" s="72">
        <f>Valideringer!$B$20</f>
        <v>4999</v>
      </c>
      <c r="E226" s="72" t="s">
        <v>73</v>
      </c>
      <c r="F226" s="72"/>
      <c r="G226" s="72"/>
      <c r="H226" s="183">
        <v>0</v>
      </c>
      <c r="I226" s="183">
        <v>0</v>
      </c>
      <c r="J226" s="183">
        <v>0</v>
      </c>
      <c r="K226" s="183">
        <v>0</v>
      </c>
      <c r="L226" s="233">
        <f>SUM(H226:K226)</f>
        <v>0</v>
      </c>
      <c r="M226" s="181"/>
      <c r="O226" s="124" t="str">
        <f t="shared" si="28"/>
        <v xml:space="preserve">113. </v>
      </c>
      <c r="P226" s="72"/>
    </row>
    <row r="227" spans="2:16" x14ac:dyDescent="0.25">
      <c r="B227" s="72"/>
      <c r="C227" s="116" t="str">
        <f>C225</f>
        <v xml:space="preserve">113. </v>
      </c>
      <c r="D227" s="72">
        <f>Valideringer!$B$21</f>
        <v>5999</v>
      </c>
      <c r="E227" s="72" t="s">
        <v>74</v>
      </c>
      <c r="F227" s="72"/>
      <c r="G227" s="72"/>
      <c r="H227" s="183">
        <v>0</v>
      </c>
      <c r="I227" s="183">
        <v>0</v>
      </c>
      <c r="J227" s="183">
        <v>0</v>
      </c>
      <c r="K227" s="183">
        <v>0</v>
      </c>
      <c r="L227" s="233">
        <f>SUM(H227:K227)</f>
        <v>0</v>
      </c>
      <c r="M227" s="181"/>
      <c r="O227" s="124" t="str">
        <f t="shared" si="28"/>
        <v xml:space="preserve">113. </v>
      </c>
      <c r="P227" s="72"/>
    </row>
    <row r="228" spans="2:16" x14ac:dyDescent="0.25">
      <c r="B228" s="72"/>
      <c r="C228" s="116" t="str">
        <f>C225</f>
        <v xml:space="preserve">113. </v>
      </c>
      <c r="D228" s="72">
        <f>Valideringer!$B$22</f>
        <v>7999</v>
      </c>
      <c r="E228" s="72" t="s">
        <v>75</v>
      </c>
      <c r="F228" s="72"/>
      <c r="G228" s="72"/>
      <c r="H228" s="183">
        <v>0</v>
      </c>
      <c r="I228" s="183">
        <v>0</v>
      </c>
      <c r="J228" s="183">
        <v>0</v>
      </c>
      <c r="K228" s="183">
        <v>0</v>
      </c>
      <c r="L228" s="233">
        <f>SUM(H228:K228)</f>
        <v>0</v>
      </c>
      <c r="M228" s="181"/>
      <c r="O228" s="124" t="str">
        <f t="shared" si="28"/>
        <v xml:space="preserve">113. </v>
      </c>
      <c r="P228" s="72"/>
    </row>
    <row r="229" spans="2:16" x14ac:dyDescent="0.25">
      <c r="B229" s="72"/>
      <c r="C229" s="119" t="str">
        <f>CONCATENATE("Resultat ",C228)</f>
        <v xml:space="preserve">Resultat 113. </v>
      </c>
      <c r="D229" s="118"/>
      <c r="E229" s="118"/>
      <c r="F229" s="118"/>
      <c r="G229" s="118"/>
      <c r="H229" s="231">
        <f>SUM(H225:H228)</f>
        <v>0</v>
      </c>
      <c r="I229" s="231">
        <f>SUM(I225:I228)</f>
        <v>0</v>
      </c>
      <c r="J229" s="231">
        <f>SUM(J225:J228)</f>
        <v>0</v>
      </c>
      <c r="K229" s="231">
        <f>SUM(K225:K228)</f>
        <v>0</v>
      </c>
      <c r="L229" s="231">
        <f>SUM(L225:L228)</f>
        <v>0</v>
      </c>
      <c r="M229" s="182"/>
      <c r="O229" s="124" t="str">
        <f t="shared" si="28"/>
        <v xml:space="preserve">113. </v>
      </c>
      <c r="P229" s="72"/>
    </row>
    <row r="230" spans="2:16" x14ac:dyDescent="0.25">
      <c r="B230" s="72"/>
      <c r="C230" s="120"/>
      <c r="D230" s="72"/>
      <c r="E230" s="72"/>
      <c r="F230" s="72"/>
      <c r="G230" s="72"/>
      <c r="H230" s="233"/>
      <c r="I230" s="233"/>
      <c r="J230" s="233"/>
      <c r="K230" s="233"/>
      <c r="L230" s="233"/>
      <c r="M230" s="72"/>
      <c r="O230" s="124" t="str">
        <f>$C$232</f>
        <v xml:space="preserve">114. </v>
      </c>
      <c r="P230" s="72"/>
    </row>
    <row r="231" spans="2:16" x14ac:dyDescent="0.25">
      <c r="B231" s="72"/>
      <c r="C231" s="84" t="s">
        <v>31</v>
      </c>
      <c r="D231" s="85" t="s">
        <v>60</v>
      </c>
      <c r="E231" s="418" t="s">
        <v>61</v>
      </c>
      <c r="F231" s="85"/>
      <c r="G231" s="85"/>
      <c r="H231" s="418" t="s">
        <v>67</v>
      </c>
      <c r="I231" s="418" t="s">
        <v>68</v>
      </c>
      <c r="J231" s="85" t="s">
        <v>69</v>
      </c>
      <c r="K231" s="85" t="s">
        <v>70</v>
      </c>
      <c r="L231" s="85" t="s">
        <v>21</v>
      </c>
      <c r="M231" s="86" t="s">
        <v>45</v>
      </c>
      <c r="N231" s="120"/>
      <c r="O231" s="124" t="str">
        <f t="shared" ref="O231:O236" si="29">$C$232</f>
        <v xml:space="preserve">114. </v>
      </c>
      <c r="P231" s="72"/>
    </row>
    <row r="232" spans="2:16" x14ac:dyDescent="0.25">
      <c r="B232" s="72"/>
      <c r="C232" s="116" t="str">
        <f>Valideringer!B48</f>
        <v xml:space="preserve">114. </v>
      </c>
      <c r="D232" s="72">
        <f>Valideringer!$B$19</f>
        <v>3999</v>
      </c>
      <c r="E232" s="72" t="s">
        <v>71</v>
      </c>
      <c r="F232" s="72"/>
      <c r="G232" s="72"/>
      <c r="H232" s="183">
        <v>0</v>
      </c>
      <c r="I232" s="183">
        <v>0</v>
      </c>
      <c r="J232" s="183">
        <v>0</v>
      </c>
      <c r="K232" s="183">
        <v>0</v>
      </c>
      <c r="L232" s="233">
        <f>SUM(H232:K232)</f>
        <v>0</v>
      </c>
      <c r="M232" s="181"/>
      <c r="O232" s="124" t="str">
        <f t="shared" si="29"/>
        <v xml:space="preserve">114. </v>
      </c>
      <c r="P232" s="72"/>
    </row>
    <row r="233" spans="2:16" x14ac:dyDescent="0.25">
      <c r="B233" s="72"/>
      <c r="C233" s="116" t="str">
        <f>C232</f>
        <v xml:space="preserve">114. </v>
      </c>
      <c r="D233" s="72">
        <f>Valideringer!$B$20</f>
        <v>4999</v>
      </c>
      <c r="E233" s="72" t="s">
        <v>73</v>
      </c>
      <c r="F233" s="72"/>
      <c r="G233" s="72"/>
      <c r="H233" s="183">
        <v>0</v>
      </c>
      <c r="I233" s="183">
        <v>0</v>
      </c>
      <c r="J233" s="183">
        <v>0</v>
      </c>
      <c r="K233" s="183">
        <v>0</v>
      </c>
      <c r="L233" s="233">
        <f>SUM(H233:K233)</f>
        <v>0</v>
      </c>
      <c r="M233" s="181"/>
      <c r="O233" s="124" t="str">
        <f t="shared" si="29"/>
        <v xml:space="preserve">114. </v>
      </c>
      <c r="P233" s="72"/>
    </row>
    <row r="234" spans="2:16" x14ac:dyDescent="0.25">
      <c r="B234" s="72"/>
      <c r="C234" s="116" t="str">
        <f>C232</f>
        <v xml:space="preserve">114. </v>
      </c>
      <c r="D234" s="72">
        <f>Valideringer!$B$21</f>
        <v>5999</v>
      </c>
      <c r="E234" s="72" t="s">
        <v>74</v>
      </c>
      <c r="F234" s="72"/>
      <c r="G234" s="72"/>
      <c r="H234" s="183">
        <v>0</v>
      </c>
      <c r="I234" s="183">
        <v>0</v>
      </c>
      <c r="J234" s="183">
        <v>0</v>
      </c>
      <c r="K234" s="183">
        <v>0</v>
      </c>
      <c r="L234" s="233">
        <f>SUM(H234:K234)</f>
        <v>0</v>
      </c>
      <c r="M234" s="181"/>
      <c r="O234" s="124" t="str">
        <f t="shared" si="29"/>
        <v xml:space="preserve">114. </v>
      </c>
      <c r="P234" s="72"/>
    </row>
    <row r="235" spans="2:16" x14ac:dyDescent="0.25">
      <c r="B235" s="72"/>
      <c r="C235" s="116" t="str">
        <f>C232</f>
        <v xml:space="preserve">114. </v>
      </c>
      <c r="D235" s="72">
        <f>Valideringer!$B$22</f>
        <v>7999</v>
      </c>
      <c r="E235" s="72" t="s">
        <v>75</v>
      </c>
      <c r="F235" s="72"/>
      <c r="G235" s="72"/>
      <c r="H235" s="183">
        <v>0</v>
      </c>
      <c r="I235" s="183">
        <v>0</v>
      </c>
      <c r="J235" s="183">
        <v>0</v>
      </c>
      <c r="K235" s="183">
        <v>0</v>
      </c>
      <c r="L235" s="233">
        <f>SUM(H235:K235)</f>
        <v>0</v>
      </c>
      <c r="M235" s="181"/>
      <c r="O235" s="124" t="str">
        <f t="shared" si="29"/>
        <v xml:space="preserve">114. </v>
      </c>
      <c r="P235" s="72"/>
    </row>
    <row r="236" spans="2:16" x14ac:dyDescent="0.25">
      <c r="B236" s="72"/>
      <c r="C236" s="119" t="str">
        <f>CONCATENATE("Resultat ",C235)</f>
        <v xml:space="preserve">Resultat 114. </v>
      </c>
      <c r="D236" s="118"/>
      <c r="E236" s="118"/>
      <c r="F236" s="118"/>
      <c r="G236" s="118"/>
      <c r="H236" s="231">
        <f>SUM(H232:H235)</f>
        <v>0</v>
      </c>
      <c r="I236" s="231">
        <f>SUM(I232:I235)</f>
        <v>0</v>
      </c>
      <c r="J236" s="231">
        <f>SUM(J232:J235)</f>
        <v>0</v>
      </c>
      <c r="K236" s="231">
        <f>SUM(K232:K235)</f>
        <v>0</v>
      </c>
      <c r="L236" s="231">
        <f>SUM(L232:L235)</f>
        <v>0</v>
      </c>
      <c r="M236" s="182"/>
      <c r="O236" s="124" t="str">
        <f t="shared" si="29"/>
        <v xml:space="preserve">114. </v>
      </c>
      <c r="P236" s="72"/>
    </row>
    <row r="237" spans="2:16" x14ac:dyDescent="0.25">
      <c r="B237" s="72"/>
      <c r="C237" s="72"/>
      <c r="D237" s="72"/>
      <c r="E237" s="72"/>
      <c r="F237" s="72"/>
      <c r="G237" s="72"/>
      <c r="H237" s="233"/>
      <c r="I237" s="233"/>
      <c r="J237" s="233"/>
      <c r="K237" s="233"/>
      <c r="L237" s="233"/>
      <c r="M237" s="72"/>
      <c r="O237" s="124" t="str">
        <f t="shared" ref="O237:O243" si="30">$C$239</f>
        <v xml:space="preserve">115. </v>
      </c>
      <c r="P237" s="72"/>
    </row>
    <row r="238" spans="2:16" x14ac:dyDescent="0.25">
      <c r="B238" s="72"/>
      <c r="C238" s="84" t="s">
        <v>31</v>
      </c>
      <c r="D238" s="85" t="s">
        <v>60</v>
      </c>
      <c r="E238" s="418" t="s">
        <v>61</v>
      </c>
      <c r="F238" s="85"/>
      <c r="G238" s="85"/>
      <c r="H238" s="418" t="s">
        <v>67</v>
      </c>
      <c r="I238" s="418" t="s">
        <v>68</v>
      </c>
      <c r="J238" s="85" t="s">
        <v>69</v>
      </c>
      <c r="K238" s="85" t="s">
        <v>70</v>
      </c>
      <c r="L238" s="85" t="s">
        <v>21</v>
      </c>
      <c r="M238" s="86" t="s">
        <v>45</v>
      </c>
      <c r="N238" s="120"/>
      <c r="O238" s="124" t="str">
        <f t="shared" si="30"/>
        <v xml:space="preserve">115. </v>
      </c>
      <c r="P238" s="72"/>
    </row>
    <row r="239" spans="2:16" x14ac:dyDescent="0.25">
      <c r="B239" s="72"/>
      <c r="C239" s="116" t="str">
        <f>Valideringer!B49</f>
        <v xml:space="preserve">115. </v>
      </c>
      <c r="D239" s="72">
        <f>Valideringer!$B$19</f>
        <v>3999</v>
      </c>
      <c r="E239" s="72" t="s">
        <v>71</v>
      </c>
      <c r="F239" s="72"/>
      <c r="G239" s="72"/>
      <c r="H239" s="183">
        <v>0</v>
      </c>
      <c r="I239" s="183">
        <v>0</v>
      </c>
      <c r="J239" s="183">
        <v>0</v>
      </c>
      <c r="K239" s="183">
        <v>0</v>
      </c>
      <c r="L239" s="233">
        <f>SUM(H239:K239)</f>
        <v>0</v>
      </c>
      <c r="M239" s="181"/>
      <c r="O239" s="124" t="str">
        <f t="shared" si="30"/>
        <v xml:space="preserve">115. </v>
      </c>
      <c r="P239" s="72"/>
    </row>
    <row r="240" spans="2:16" x14ac:dyDescent="0.25">
      <c r="B240" s="72"/>
      <c r="C240" s="116" t="str">
        <f>C239</f>
        <v xml:space="preserve">115. </v>
      </c>
      <c r="D240" s="72">
        <f>Valideringer!$B$20</f>
        <v>4999</v>
      </c>
      <c r="E240" s="72" t="s">
        <v>73</v>
      </c>
      <c r="F240" s="72"/>
      <c r="G240" s="72"/>
      <c r="H240" s="183">
        <v>0</v>
      </c>
      <c r="I240" s="183">
        <v>0</v>
      </c>
      <c r="J240" s="183">
        <v>0</v>
      </c>
      <c r="K240" s="183">
        <v>0</v>
      </c>
      <c r="L240" s="233">
        <f>SUM(H240:K240)</f>
        <v>0</v>
      </c>
      <c r="M240" s="181"/>
      <c r="O240" s="124" t="str">
        <f t="shared" si="30"/>
        <v xml:space="preserve">115. </v>
      </c>
      <c r="P240" s="72"/>
    </row>
    <row r="241" spans="2:16" x14ac:dyDescent="0.25">
      <c r="B241" s="72"/>
      <c r="C241" s="116" t="str">
        <f>C239</f>
        <v xml:space="preserve">115. </v>
      </c>
      <c r="D241" s="72">
        <f>Valideringer!$B$21</f>
        <v>5999</v>
      </c>
      <c r="E241" s="72" t="s">
        <v>74</v>
      </c>
      <c r="F241" s="72"/>
      <c r="G241" s="72"/>
      <c r="H241" s="183">
        <v>0</v>
      </c>
      <c r="I241" s="183">
        <v>0</v>
      </c>
      <c r="J241" s="183">
        <v>0</v>
      </c>
      <c r="K241" s="183">
        <v>0</v>
      </c>
      <c r="L241" s="233">
        <f>SUM(H241:K241)</f>
        <v>0</v>
      </c>
      <c r="M241" s="181"/>
      <c r="O241" s="124" t="str">
        <f t="shared" si="30"/>
        <v xml:space="preserve">115. </v>
      </c>
      <c r="P241" s="72"/>
    </row>
    <row r="242" spans="2:16" x14ac:dyDescent="0.25">
      <c r="B242" s="72"/>
      <c r="C242" s="116" t="str">
        <f>C239</f>
        <v xml:space="preserve">115. </v>
      </c>
      <c r="D242" s="72">
        <f>Valideringer!$B$22</f>
        <v>7999</v>
      </c>
      <c r="E242" s="72" t="s">
        <v>75</v>
      </c>
      <c r="F242" s="72"/>
      <c r="G242" s="72"/>
      <c r="H242" s="183">
        <v>0</v>
      </c>
      <c r="I242" s="183">
        <v>0</v>
      </c>
      <c r="J242" s="183">
        <v>0</v>
      </c>
      <c r="K242" s="183">
        <v>0</v>
      </c>
      <c r="L242" s="233">
        <f>SUM(H242:K242)</f>
        <v>0</v>
      </c>
      <c r="M242" s="181"/>
      <c r="O242" s="124" t="str">
        <f t="shared" si="30"/>
        <v xml:space="preserve">115. </v>
      </c>
      <c r="P242" s="72"/>
    </row>
    <row r="243" spans="2:16" x14ac:dyDescent="0.25">
      <c r="B243" s="72"/>
      <c r="C243" s="119" t="str">
        <f>CONCATENATE("Resultat ",C242)</f>
        <v xml:space="preserve">Resultat 115. </v>
      </c>
      <c r="D243" s="118"/>
      <c r="E243" s="118"/>
      <c r="F243" s="118"/>
      <c r="G243" s="118"/>
      <c r="H243" s="231">
        <f>SUM(H239:H242)</f>
        <v>0</v>
      </c>
      <c r="I243" s="231">
        <f>SUM(I239:I242)</f>
        <v>0</v>
      </c>
      <c r="J243" s="231">
        <f>SUM(J239:J242)</f>
        <v>0</v>
      </c>
      <c r="K243" s="231">
        <f>SUM(K239:K242)</f>
        <v>0</v>
      </c>
      <c r="L243" s="231">
        <f>SUM(L239:L242)</f>
        <v>0</v>
      </c>
      <c r="M243" s="182"/>
      <c r="O243" s="124" t="str">
        <f t="shared" si="30"/>
        <v xml:space="preserve">115. </v>
      </c>
      <c r="P243" s="72"/>
    </row>
    <row r="244" spans="2:16" x14ac:dyDescent="0.25">
      <c r="B244" s="72"/>
      <c r="C244" s="72"/>
      <c r="D244" s="72"/>
      <c r="E244" s="72"/>
      <c r="F244" s="72"/>
      <c r="G244" s="72"/>
      <c r="H244" s="233"/>
      <c r="I244" s="233"/>
      <c r="J244" s="233"/>
      <c r="K244" s="233"/>
      <c r="L244" s="233"/>
      <c r="M244" s="72"/>
      <c r="O244" s="125" t="str">
        <f>$C$246</f>
        <v xml:space="preserve">116. </v>
      </c>
      <c r="P244" s="72"/>
    </row>
    <row r="245" spans="2:16" x14ac:dyDescent="0.25">
      <c r="B245" s="72"/>
      <c r="C245" s="84" t="s">
        <v>31</v>
      </c>
      <c r="D245" s="85" t="s">
        <v>60</v>
      </c>
      <c r="E245" s="418" t="s">
        <v>61</v>
      </c>
      <c r="F245" s="85"/>
      <c r="G245" s="85"/>
      <c r="H245" s="418" t="s">
        <v>67</v>
      </c>
      <c r="I245" s="418" t="s">
        <v>68</v>
      </c>
      <c r="J245" s="85" t="s">
        <v>69</v>
      </c>
      <c r="K245" s="85" t="s">
        <v>70</v>
      </c>
      <c r="L245" s="85" t="s">
        <v>21</v>
      </c>
      <c r="M245" s="86" t="s">
        <v>45</v>
      </c>
      <c r="N245" s="120"/>
      <c r="O245" s="125" t="str">
        <f t="shared" ref="O245:O250" si="31">$C$246</f>
        <v xml:space="preserve">116. </v>
      </c>
      <c r="P245" s="72"/>
    </row>
    <row r="246" spans="2:16" x14ac:dyDescent="0.25">
      <c r="B246" s="72"/>
      <c r="C246" s="116" t="str">
        <f>Valideringer!B50</f>
        <v xml:space="preserve">116. </v>
      </c>
      <c r="D246" s="72">
        <f>Valideringer!$B$19</f>
        <v>3999</v>
      </c>
      <c r="E246" s="72" t="s">
        <v>71</v>
      </c>
      <c r="F246" s="72"/>
      <c r="G246" s="72"/>
      <c r="H246" s="183">
        <v>0</v>
      </c>
      <c r="I246" s="183">
        <v>0</v>
      </c>
      <c r="J246" s="183">
        <v>0</v>
      </c>
      <c r="K246" s="183">
        <v>0</v>
      </c>
      <c r="L246" s="233">
        <f>SUM(H246:K246)</f>
        <v>0</v>
      </c>
      <c r="M246" s="181"/>
      <c r="O246" s="125" t="str">
        <f t="shared" si="31"/>
        <v xml:space="preserve">116. </v>
      </c>
      <c r="P246" s="72"/>
    </row>
    <row r="247" spans="2:16" x14ac:dyDescent="0.25">
      <c r="B247" s="72"/>
      <c r="C247" s="116" t="str">
        <f>C246</f>
        <v xml:space="preserve">116. </v>
      </c>
      <c r="D247" s="72">
        <f>Valideringer!$B$20</f>
        <v>4999</v>
      </c>
      <c r="E247" s="72" t="s">
        <v>73</v>
      </c>
      <c r="F247" s="72"/>
      <c r="G247" s="72"/>
      <c r="H247" s="183">
        <v>0</v>
      </c>
      <c r="I247" s="183">
        <v>0</v>
      </c>
      <c r="J247" s="183">
        <v>0</v>
      </c>
      <c r="K247" s="183">
        <v>0</v>
      </c>
      <c r="L247" s="233">
        <f>SUM(H247:K247)</f>
        <v>0</v>
      </c>
      <c r="M247" s="181"/>
      <c r="O247" s="125" t="str">
        <f t="shared" si="31"/>
        <v xml:space="preserve">116. </v>
      </c>
      <c r="P247" s="72"/>
    </row>
    <row r="248" spans="2:16" x14ac:dyDescent="0.25">
      <c r="B248" s="72"/>
      <c r="C248" s="116" t="str">
        <f>C246</f>
        <v xml:space="preserve">116. </v>
      </c>
      <c r="D248" s="72">
        <f>Valideringer!$B$21</f>
        <v>5999</v>
      </c>
      <c r="E248" s="72" t="s">
        <v>74</v>
      </c>
      <c r="F248" s="72"/>
      <c r="G248" s="72"/>
      <c r="H248" s="183">
        <v>0</v>
      </c>
      <c r="I248" s="183">
        <v>0</v>
      </c>
      <c r="J248" s="183">
        <v>0</v>
      </c>
      <c r="K248" s="183">
        <v>0</v>
      </c>
      <c r="L248" s="233">
        <f>SUM(H248:K248)</f>
        <v>0</v>
      </c>
      <c r="M248" s="181"/>
      <c r="O248" s="125" t="str">
        <f t="shared" si="31"/>
        <v xml:space="preserve">116. </v>
      </c>
      <c r="P248" s="72"/>
    </row>
    <row r="249" spans="2:16" x14ac:dyDescent="0.25">
      <c r="B249" s="72"/>
      <c r="C249" s="116" t="str">
        <f>C246</f>
        <v xml:space="preserve">116. </v>
      </c>
      <c r="D249" s="72">
        <f>Valideringer!$B$22</f>
        <v>7999</v>
      </c>
      <c r="E249" s="72" t="s">
        <v>75</v>
      </c>
      <c r="F249" s="72"/>
      <c r="G249" s="72"/>
      <c r="H249" s="183">
        <v>0</v>
      </c>
      <c r="I249" s="183">
        <v>0</v>
      </c>
      <c r="J249" s="183">
        <v>0</v>
      </c>
      <c r="K249" s="183">
        <v>0</v>
      </c>
      <c r="L249" s="233">
        <f>SUM(H249:K249)</f>
        <v>0</v>
      </c>
      <c r="M249" s="181"/>
      <c r="O249" s="125" t="str">
        <f t="shared" si="31"/>
        <v xml:space="preserve">116. </v>
      </c>
      <c r="P249" s="72"/>
    </row>
    <row r="250" spans="2:16" x14ac:dyDescent="0.25">
      <c r="B250" s="72"/>
      <c r="C250" s="119" t="str">
        <f>CONCATENATE("Resultat ",C249)</f>
        <v xml:space="preserve">Resultat 116. </v>
      </c>
      <c r="D250" s="118"/>
      <c r="E250" s="118"/>
      <c r="F250" s="118"/>
      <c r="G250" s="118"/>
      <c r="H250" s="231">
        <f>SUM(H246:H249)</f>
        <v>0</v>
      </c>
      <c r="I250" s="231">
        <f>SUM(I246:I249)</f>
        <v>0</v>
      </c>
      <c r="J250" s="231">
        <f>SUM(J246:J249)</f>
        <v>0</v>
      </c>
      <c r="K250" s="231">
        <f>SUM(K246:K249)</f>
        <v>0</v>
      </c>
      <c r="L250" s="231">
        <f>SUM(L246:L249)</f>
        <v>0</v>
      </c>
      <c r="M250" s="182"/>
      <c r="O250" s="125" t="str">
        <f t="shared" si="31"/>
        <v xml:space="preserve">116. </v>
      </c>
      <c r="P250" s="72"/>
    </row>
    <row r="251" spans="2:16" x14ac:dyDescent="0.25">
      <c r="B251" s="72"/>
      <c r="C251" s="72"/>
      <c r="D251" s="72"/>
      <c r="E251" s="72"/>
      <c r="F251" s="72"/>
      <c r="G251" s="72"/>
      <c r="H251" s="232"/>
      <c r="I251" s="232"/>
      <c r="J251" s="232"/>
      <c r="K251" s="232"/>
      <c r="L251" s="232"/>
      <c r="M251" s="72"/>
      <c r="O251" s="125" t="str">
        <f>$C$253</f>
        <v xml:space="preserve">117. </v>
      </c>
      <c r="P251" s="72"/>
    </row>
    <row r="252" spans="2:16" x14ac:dyDescent="0.25">
      <c r="B252" s="72"/>
      <c r="C252" s="84" t="s">
        <v>31</v>
      </c>
      <c r="D252" s="85" t="s">
        <v>60</v>
      </c>
      <c r="E252" s="418" t="s">
        <v>61</v>
      </c>
      <c r="F252" s="85"/>
      <c r="G252" s="85"/>
      <c r="H252" s="418" t="s">
        <v>67</v>
      </c>
      <c r="I252" s="418" t="s">
        <v>68</v>
      </c>
      <c r="J252" s="85" t="s">
        <v>69</v>
      </c>
      <c r="K252" s="85" t="s">
        <v>70</v>
      </c>
      <c r="L252" s="85" t="s">
        <v>21</v>
      </c>
      <c r="M252" s="86" t="s">
        <v>45</v>
      </c>
      <c r="N252" s="120"/>
      <c r="O252" s="125" t="str">
        <f t="shared" ref="O252:O257" si="32">$C$253</f>
        <v xml:space="preserve">117. </v>
      </c>
      <c r="P252" s="72"/>
    </row>
    <row r="253" spans="2:16" x14ac:dyDescent="0.25">
      <c r="B253" s="72"/>
      <c r="C253" s="116" t="str">
        <f>Valideringer!B51</f>
        <v xml:space="preserve">117. </v>
      </c>
      <c r="D253" s="72">
        <f>Valideringer!$B$19</f>
        <v>3999</v>
      </c>
      <c r="E253" s="72" t="s">
        <v>71</v>
      </c>
      <c r="F253" s="72"/>
      <c r="G253" s="72"/>
      <c r="H253" s="183">
        <v>0</v>
      </c>
      <c r="I253" s="183">
        <v>0</v>
      </c>
      <c r="J253" s="183">
        <v>0</v>
      </c>
      <c r="K253" s="183">
        <v>0</v>
      </c>
      <c r="L253" s="233">
        <f>SUM(H253:K253)</f>
        <v>0</v>
      </c>
      <c r="M253" s="181"/>
      <c r="O253" s="125" t="str">
        <f t="shared" si="32"/>
        <v xml:space="preserve">117. </v>
      </c>
      <c r="P253" s="72"/>
    </row>
    <row r="254" spans="2:16" x14ac:dyDescent="0.25">
      <c r="B254" s="72"/>
      <c r="C254" s="116" t="str">
        <f>C253</f>
        <v xml:space="preserve">117. </v>
      </c>
      <c r="D254" s="72">
        <f>Valideringer!$B$20</f>
        <v>4999</v>
      </c>
      <c r="E254" s="72" t="s">
        <v>73</v>
      </c>
      <c r="F254" s="72"/>
      <c r="G254" s="72"/>
      <c r="H254" s="183">
        <v>0</v>
      </c>
      <c r="I254" s="183">
        <v>0</v>
      </c>
      <c r="J254" s="183">
        <v>0</v>
      </c>
      <c r="K254" s="183">
        <v>0</v>
      </c>
      <c r="L254" s="233">
        <f>SUM(H254:K254)</f>
        <v>0</v>
      </c>
      <c r="M254" s="181"/>
      <c r="O254" s="125" t="str">
        <f t="shared" si="32"/>
        <v xml:space="preserve">117. </v>
      </c>
      <c r="P254" s="72"/>
    </row>
    <row r="255" spans="2:16" x14ac:dyDescent="0.25">
      <c r="B255" s="72"/>
      <c r="C255" s="116" t="str">
        <f>C253</f>
        <v xml:space="preserve">117. </v>
      </c>
      <c r="D255" s="72">
        <f>Valideringer!$B$21</f>
        <v>5999</v>
      </c>
      <c r="E255" s="72" t="s">
        <v>74</v>
      </c>
      <c r="F255" s="72"/>
      <c r="G255" s="72"/>
      <c r="H255" s="183">
        <v>0</v>
      </c>
      <c r="I255" s="183">
        <v>0</v>
      </c>
      <c r="J255" s="183">
        <v>0</v>
      </c>
      <c r="K255" s="183">
        <v>0</v>
      </c>
      <c r="L255" s="233">
        <f>SUM(H255:K255)</f>
        <v>0</v>
      </c>
      <c r="M255" s="181"/>
      <c r="O255" s="125" t="str">
        <f t="shared" si="32"/>
        <v xml:space="preserve">117. </v>
      </c>
      <c r="P255" s="72"/>
    </row>
    <row r="256" spans="2:16" x14ac:dyDescent="0.25">
      <c r="B256" s="72"/>
      <c r="C256" s="116" t="str">
        <f>C253</f>
        <v xml:space="preserve">117. </v>
      </c>
      <c r="D256" s="72">
        <f>Valideringer!$B$22</f>
        <v>7999</v>
      </c>
      <c r="E256" s="72" t="s">
        <v>75</v>
      </c>
      <c r="F256" s="72"/>
      <c r="G256" s="72"/>
      <c r="H256" s="183">
        <v>0</v>
      </c>
      <c r="I256" s="183">
        <v>0</v>
      </c>
      <c r="J256" s="183">
        <v>0</v>
      </c>
      <c r="K256" s="183">
        <v>0</v>
      </c>
      <c r="L256" s="233">
        <f>SUM(H256:K256)</f>
        <v>0</v>
      </c>
      <c r="M256" s="181"/>
      <c r="O256" s="125" t="str">
        <f t="shared" si="32"/>
        <v xml:space="preserve">117. </v>
      </c>
      <c r="P256" s="72"/>
    </row>
    <row r="257" spans="2:16" x14ac:dyDescent="0.25">
      <c r="B257" s="72"/>
      <c r="C257" s="119" t="str">
        <f>CONCATENATE("Resultat ",C256)</f>
        <v xml:space="preserve">Resultat 117. </v>
      </c>
      <c r="D257" s="118"/>
      <c r="E257" s="118"/>
      <c r="F257" s="118"/>
      <c r="G257" s="118"/>
      <c r="H257" s="231">
        <f>SUM(H253:H256)</f>
        <v>0</v>
      </c>
      <c r="I257" s="231">
        <f>SUM(I253:I256)</f>
        <v>0</v>
      </c>
      <c r="J257" s="231">
        <f>SUM(J253:J256)</f>
        <v>0</v>
      </c>
      <c r="K257" s="231">
        <f>SUM(K253:K256)</f>
        <v>0</v>
      </c>
      <c r="L257" s="231">
        <f>SUM(L253:L256)</f>
        <v>0</v>
      </c>
      <c r="M257" s="182"/>
      <c r="O257" s="125" t="str">
        <f t="shared" si="32"/>
        <v xml:space="preserve">117. </v>
      </c>
      <c r="P257" s="72"/>
    </row>
    <row r="258" spans="2:16" x14ac:dyDescent="0.25">
      <c r="B258" s="72"/>
      <c r="C258" s="72"/>
      <c r="D258" s="72"/>
      <c r="E258" s="72"/>
      <c r="F258" s="72"/>
      <c r="G258" s="72"/>
      <c r="H258" s="233"/>
      <c r="I258" s="233"/>
      <c r="J258" s="233"/>
      <c r="K258" s="233"/>
      <c r="L258" s="233"/>
      <c r="M258" s="72"/>
      <c r="O258" s="124" t="str">
        <f>$C$260</f>
        <v xml:space="preserve">118. </v>
      </c>
      <c r="P258" s="72"/>
    </row>
    <row r="259" spans="2:16" x14ac:dyDescent="0.25">
      <c r="B259" s="72"/>
      <c r="C259" s="84" t="s">
        <v>31</v>
      </c>
      <c r="D259" s="85" t="s">
        <v>60</v>
      </c>
      <c r="E259" s="418" t="s">
        <v>61</v>
      </c>
      <c r="F259" s="85"/>
      <c r="G259" s="85"/>
      <c r="H259" s="418" t="s">
        <v>67</v>
      </c>
      <c r="I259" s="418" t="s">
        <v>68</v>
      </c>
      <c r="J259" s="85" t="s">
        <v>69</v>
      </c>
      <c r="K259" s="85" t="s">
        <v>70</v>
      </c>
      <c r="L259" s="85" t="s">
        <v>21</v>
      </c>
      <c r="M259" s="86" t="s">
        <v>45</v>
      </c>
      <c r="N259" s="120"/>
      <c r="O259" s="124" t="str">
        <f t="shared" ref="O259:O264" si="33">$C$260</f>
        <v xml:space="preserve">118. </v>
      </c>
      <c r="P259" s="72"/>
    </row>
    <row r="260" spans="2:16" x14ac:dyDescent="0.25">
      <c r="B260" s="72"/>
      <c r="C260" s="116" t="str">
        <f>Valideringer!B52</f>
        <v xml:space="preserve">118. </v>
      </c>
      <c r="D260" s="72">
        <f>Valideringer!$B$19</f>
        <v>3999</v>
      </c>
      <c r="E260" s="72" t="s">
        <v>71</v>
      </c>
      <c r="F260" s="72"/>
      <c r="G260" s="72"/>
      <c r="H260" s="183">
        <v>0</v>
      </c>
      <c r="I260" s="183">
        <v>0</v>
      </c>
      <c r="J260" s="183">
        <v>0</v>
      </c>
      <c r="K260" s="183">
        <v>0</v>
      </c>
      <c r="L260" s="233">
        <f>SUM(H260:K260)</f>
        <v>0</v>
      </c>
      <c r="M260" s="181"/>
      <c r="O260" s="124" t="str">
        <f t="shared" si="33"/>
        <v xml:space="preserve">118. </v>
      </c>
      <c r="P260" s="72"/>
    </row>
    <row r="261" spans="2:16" x14ac:dyDescent="0.25">
      <c r="B261" s="72"/>
      <c r="C261" s="116" t="str">
        <f>C260</f>
        <v xml:space="preserve">118. </v>
      </c>
      <c r="D261" s="72">
        <f>Valideringer!$B$20</f>
        <v>4999</v>
      </c>
      <c r="E261" s="72" t="s">
        <v>73</v>
      </c>
      <c r="F261" s="72"/>
      <c r="G261" s="72"/>
      <c r="H261" s="183">
        <v>0</v>
      </c>
      <c r="I261" s="183">
        <v>0</v>
      </c>
      <c r="J261" s="183">
        <v>0</v>
      </c>
      <c r="K261" s="183">
        <v>0</v>
      </c>
      <c r="L261" s="233">
        <f>SUM(H261:K261)</f>
        <v>0</v>
      </c>
      <c r="M261" s="181"/>
      <c r="O261" s="124" t="str">
        <f t="shared" si="33"/>
        <v xml:space="preserve">118. </v>
      </c>
      <c r="P261" s="72"/>
    </row>
    <row r="262" spans="2:16" x14ac:dyDescent="0.25">
      <c r="B262" s="72"/>
      <c r="C262" s="116" t="str">
        <f>C260</f>
        <v xml:space="preserve">118. </v>
      </c>
      <c r="D262" s="72">
        <f>Valideringer!$B$21</f>
        <v>5999</v>
      </c>
      <c r="E262" s="72" t="s">
        <v>74</v>
      </c>
      <c r="F262" s="72"/>
      <c r="G262" s="72"/>
      <c r="H262" s="183">
        <v>0</v>
      </c>
      <c r="I262" s="183">
        <v>0</v>
      </c>
      <c r="J262" s="183">
        <v>0</v>
      </c>
      <c r="K262" s="183">
        <v>0</v>
      </c>
      <c r="L262" s="233">
        <f>SUM(H262:K262)</f>
        <v>0</v>
      </c>
      <c r="M262" s="181"/>
      <c r="O262" s="124" t="str">
        <f t="shared" si="33"/>
        <v xml:space="preserve">118. </v>
      </c>
      <c r="P262" s="72"/>
    </row>
    <row r="263" spans="2:16" x14ac:dyDescent="0.25">
      <c r="B263" s="72"/>
      <c r="C263" s="116" t="str">
        <f>C260</f>
        <v xml:space="preserve">118. </v>
      </c>
      <c r="D263" s="72">
        <f>Valideringer!$B$22</f>
        <v>7999</v>
      </c>
      <c r="E263" s="72" t="s">
        <v>75</v>
      </c>
      <c r="F263" s="72"/>
      <c r="G263" s="72"/>
      <c r="H263" s="183">
        <v>0</v>
      </c>
      <c r="I263" s="183">
        <v>0</v>
      </c>
      <c r="J263" s="183">
        <v>0</v>
      </c>
      <c r="K263" s="183">
        <v>0</v>
      </c>
      <c r="L263" s="233">
        <f>SUM(H263:K263)</f>
        <v>0</v>
      </c>
      <c r="M263" s="181"/>
      <c r="O263" s="124" t="str">
        <f t="shared" si="33"/>
        <v xml:space="preserve">118. </v>
      </c>
      <c r="P263" s="72"/>
    </row>
    <row r="264" spans="2:16" x14ac:dyDescent="0.25">
      <c r="B264" s="72"/>
      <c r="C264" s="119" t="str">
        <f>CONCATENATE("Resultat ",C263)</f>
        <v xml:space="preserve">Resultat 118. </v>
      </c>
      <c r="D264" s="118"/>
      <c r="E264" s="118"/>
      <c r="F264" s="118"/>
      <c r="G264" s="118"/>
      <c r="H264" s="231">
        <f>SUM(H260:H263)</f>
        <v>0</v>
      </c>
      <c r="I264" s="231">
        <f>SUM(I260:I263)</f>
        <v>0</v>
      </c>
      <c r="J264" s="231">
        <f>SUM(J260:J263)</f>
        <v>0</v>
      </c>
      <c r="K264" s="231">
        <f>SUM(K260:K263)</f>
        <v>0</v>
      </c>
      <c r="L264" s="231">
        <f>SUM(L260:L263)</f>
        <v>0</v>
      </c>
      <c r="M264" s="182"/>
      <c r="O264" s="124" t="str">
        <f t="shared" si="33"/>
        <v xml:space="preserve">118. </v>
      </c>
      <c r="P264" s="72"/>
    </row>
    <row r="265" spans="2:16" x14ac:dyDescent="0.25">
      <c r="B265" s="72"/>
      <c r="C265" s="120"/>
      <c r="D265" s="72"/>
      <c r="E265" s="72"/>
      <c r="F265" s="72"/>
      <c r="G265" s="72"/>
      <c r="H265" s="233"/>
      <c r="I265" s="233"/>
      <c r="J265" s="233"/>
      <c r="K265" s="233"/>
      <c r="L265" s="233"/>
      <c r="M265" s="72"/>
      <c r="O265" s="124" t="str">
        <f>$C$267</f>
        <v xml:space="preserve">119. </v>
      </c>
      <c r="P265" s="72"/>
    </row>
    <row r="266" spans="2:16" x14ac:dyDescent="0.25">
      <c r="B266" s="72"/>
      <c r="C266" s="84" t="s">
        <v>31</v>
      </c>
      <c r="D266" s="85" t="s">
        <v>60</v>
      </c>
      <c r="E266" s="418" t="s">
        <v>61</v>
      </c>
      <c r="F266" s="85"/>
      <c r="G266" s="85"/>
      <c r="H266" s="418" t="s">
        <v>67</v>
      </c>
      <c r="I266" s="418" t="s">
        <v>68</v>
      </c>
      <c r="J266" s="85" t="s">
        <v>69</v>
      </c>
      <c r="K266" s="85" t="s">
        <v>70</v>
      </c>
      <c r="L266" s="85" t="s">
        <v>21</v>
      </c>
      <c r="M266" s="86" t="s">
        <v>45</v>
      </c>
      <c r="N266" s="120"/>
      <c r="O266" s="124" t="str">
        <f t="shared" ref="O266:O271" si="34">$C$267</f>
        <v xml:space="preserve">119. </v>
      </c>
      <c r="P266" s="72"/>
    </row>
    <row r="267" spans="2:16" x14ac:dyDescent="0.25">
      <c r="B267" s="72"/>
      <c r="C267" s="116" t="str">
        <f>Valideringer!B53</f>
        <v xml:space="preserve">119. </v>
      </c>
      <c r="D267" s="72">
        <f>Valideringer!$B$19</f>
        <v>3999</v>
      </c>
      <c r="E267" s="72" t="s">
        <v>71</v>
      </c>
      <c r="F267" s="72"/>
      <c r="G267" s="72"/>
      <c r="H267" s="183">
        <v>0</v>
      </c>
      <c r="I267" s="183">
        <v>0</v>
      </c>
      <c r="J267" s="183">
        <v>0</v>
      </c>
      <c r="K267" s="183">
        <v>0</v>
      </c>
      <c r="L267" s="233">
        <f>SUM(H267:K267)</f>
        <v>0</v>
      </c>
      <c r="M267" s="181"/>
      <c r="O267" s="124" t="str">
        <f t="shared" si="34"/>
        <v xml:space="preserve">119. </v>
      </c>
      <c r="P267" s="72"/>
    </row>
    <row r="268" spans="2:16" x14ac:dyDescent="0.25">
      <c r="B268" s="72"/>
      <c r="C268" s="116" t="str">
        <f>C267</f>
        <v xml:space="preserve">119. </v>
      </c>
      <c r="D268" s="72">
        <f>Valideringer!$B$20</f>
        <v>4999</v>
      </c>
      <c r="E268" s="72" t="s">
        <v>73</v>
      </c>
      <c r="F268" s="72"/>
      <c r="G268" s="72"/>
      <c r="H268" s="183">
        <v>0</v>
      </c>
      <c r="I268" s="183">
        <v>0</v>
      </c>
      <c r="J268" s="183">
        <v>0</v>
      </c>
      <c r="K268" s="183">
        <v>0</v>
      </c>
      <c r="L268" s="233">
        <f>SUM(H268:K268)</f>
        <v>0</v>
      </c>
      <c r="M268" s="181"/>
      <c r="O268" s="124" t="str">
        <f t="shared" si="34"/>
        <v xml:space="preserve">119. </v>
      </c>
      <c r="P268" s="72"/>
    </row>
    <row r="269" spans="2:16" x14ac:dyDescent="0.25">
      <c r="B269" s="72"/>
      <c r="C269" s="116" t="str">
        <f>C267</f>
        <v xml:space="preserve">119. </v>
      </c>
      <c r="D269" s="72">
        <f>Valideringer!$B$21</f>
        <v>5999</v>
      </c>
      <c r="E269" s="72" t="s">
        <v>74</v>
      </c>
      <c r="F269" s="72"/>
      <c r="G269" s="72"/>
      <c r="H269" s="183">
        <v>0</v>
      </c>
      <c r="I269" s="183">
        <v>0</v>
      </c>
      <c r="J269" s="183">
        <v>0</v>
      </c>
      <c r="K269" s="183">
        <v>0</v>
      </c>
      <c r="L269" s="233">
        <f>SUM(H269:K269)</f>
        <v>0</v>
      </c>
      <c r="M269" s="181"/>
      <c r="O269" s="124" t="str">
        <f t="shared" si="34"/>
        <v xml:space="preserve">119. </v>
      </c>
      <c r="P269" s="72"/>
    </row>
    <row r="270" spans="2:16" x14ac:dyDescent="0.25">
      <c r="B270" s="72"/>
      <c r="C270" s="116" t="str">
        <f>C267</f>
        <v xml:space="preserve">119. </v>
      </c>
      <c r="D270" s="72">
        <f>Valideringer!$B$22</f>
        <v>7999</v>
      </c>
      <c r="E270" s="72" t="s">
        <v>75</v>
      </c>
      <c r="F270" s="72"/>
      <c r="G270" s="72"/>
      <c r="H270" s="183">
        <v>0</v>
      </c>
      <c r="I270" s="183">
        <v>0</v>
      </c>
      <c r="J270" s="183">
        <v>0</v>
      </c>
      <c r="K270" s="183">
        <v>0</v>
      </c>
      <c r="L270" s="233">
        <f>SUM(H270:K270)</f>
        <v>0</v>
      </c>
      <c r="M270" s="181"/>
      <c r="O270" s="124" t="str">
        <f t="shared" si="34"/>
        <v xml:space="preserve">119. </v>
      </c>
      <c r="P270" s="72"/>
    </row>
    <row r="271" spans="2:16" x14ac:dyDescent="0.25">
      <c r="B271" s="72"/>
      <c r="C271" s="119" t="str">
        <f>CONCATENATE("Resultat ",C270)</f>
        <v xml:space="preserve">Resultat 119. </v>
      </c>
      <c r="D271" s="118"/>
      <c r="E271" s="118"/>
      <c r="F271" s="118"/>
      <c r="G271" s="118"/>
      <c r="H271" s="231">
        <f>SUM(H267:H270)</f>
        <v>0</v>
      </c>
      <c r="I271" s="231">
        <f>SUM(I267:I270)</f>
        <v>0</v>
      </c>
      <c r="J271" s="231">
        <f>SUM(J267:J270)</f>
        <v>0</v>
      </c>
      <c r="K271" s="231">
        <f>SUM(K267:K270)</f>
        <v>0</v>
      </c>
      <c r="L271" s="231">
        <f>SUM(L267:L270)</f>
        <v>0</v>
      </c>
      <c r="M271" s="182"/>
      <c r="O271" s="124" t="str">
        <f t="shared" si="34"/>
        <v xml:space="preserve">119. </v>
      </c>
      <c r="P271" s="72"/>
    </row>
    <row r="272" spans="2:16" x14ac:dyDescent="0.25">
      <c r="B272" s="72"/>
      <c r="C272" s="120"/>
      <c r="D272" s="72"/>
      <c r="E272" s="72"/>
      <c r="F272" s="72"/>
      <c r="G272" s="72"/>
      <c r="H272" s="233"/>
      <c r="I272" s="233"/>
      <c r="J272" s="233"/>
      <c r="K272" s="233"/>
      <c r="L272" s="233"/>
      <c r="M272" s="72"/>
      <c r="O272" s="124" t="str">
        <f>$C$274</f>
        <v xml:space="preserve">120. </v>
      </c>
      <c r="P272" s="72"/>
    </row>
    <row r="273" spans="2:16" x14ac:dyDescent="0.25">
      <c r="B273" s="72"/>
      <c r="C273" s="84" t="s">
        <v>31</v>
      </c>
      <c r="D273" s="85" t="s">
        <v>60</v>
      </c>
      <c r="E273" s="418" t="s">
        <v>61</v>
      </c>
      <c r="F273" s="85"/>
      <c r="G273" s="85"/>
      <c r="H273" s="418" t="s">
        <v>67</v>
      </c>
      <c r="I273" s="418" t="s">
        <v>68</v>
      </c>
      <c r="J273" s="85" t="s">
        <v>69</v>
      </c>
      <c r="K273" s="85" t="s">
        <v>70</v>
      </c>
      <c r="L273" s="85" t="s">
        <v>21</v>
      </c>
      <c r="M273" s="86" t="s">
        <v>45</v>
      </c>
      <c r="N273" s="120"/>
      <c r="O273" s="124" t="str">
        <f t="shared" ref="O273:O278" si="35">$C$274</f>
        <v xml:space="preserve">120. </v>
      </c>
      <c r="P273" s="72"/>
    </row>
    <row r="274" spans="2:16" x14ac:dyDescent="0.25">
      <c r="B274" s="72"/>
      <c r="C274" s="116" t="str">
        <f>Valideringer!B54</f>
        <v xml:space="preserve">120. </v>
      </c>
      <c r="D274" s="72">
        <f>Valideringer!$B$19</f>
        <v>3999</v>
      </c>
      <c r="E274" s="72" t="s">
        <v>71</v>
      </c>
      <c r="F274" s="72"/>
      <c r="G274" s="72"/>
      <c r="H274" s="183">
        <v>0</v>
      </c>
      <c r="I274" s="183">
        <v>0</v>
      </c>
      <c r="J274" s="183">
        <v>0</v>
      </c>
      <c r="K274" s="183">
        <v>0</v>
      </c>
      <c r="L274" s="233">
        <f>SUM(H274:K274)</f>
        <v>0</v>
      </c>
      <c r="M274" s="181"/>
      <c r="O274" s="124" t="str">
        <f t="shared" si="35"/>
        <v xml:space="preserve">120. </v>
      </c>
      <c r="P274" s="72"/>
    </row>
    <row r="275" spans="2:16" x14ac:dyDescent="0.25">
      <c r="B275" s="72"/>
      <c r="C275" s="116" t="str">
        <f>C274</f>
        <v xml:space="preserve">120. </v>
      </c>
      <c r="D275" s="72">
        <f>Valideringer!$B$20</f>
        <v>4999</v>
      </c>
      <c r="E275" s="72" t="s">
        <v>73</v>
      </c>
      <c r="F275" s="72"/>
      <c r="G275" s="72"/>
      <c r="H275" s="183">
        <v>0</v>
      </c>
      <c r="I275" s="183">
        <v>0</v>
      </c>
      <c r="J275" s="183">
        <v>0</v>
      </c>
      <c r="K275" s="183">
        <v>0</v>
      </c>
      <c r="L275" s="233">
        <f>SUM(H275:K275)</f>
        <v>0</v>
      </c>
      <c r="M275" s="181"/>
      <c r="O275" s="124" t="str">
        <f t="shared" si="35"/>
        <v xml:space="preserve">120. </v>
      </c>
      <c r="P275" s="72"/>
    </row>
    <row r="276" spans="2:16" x14ac:dyDescent="0.25">
      <c r="B276" s="72"/>
      <c r="C276" s="116" t="str">
        <f>C274</f>
        <v xml:space="preserve">120. </v>
      </c>
      <c r="D276" s="72">
        <f>Valideringer!$B$21</f>
        <v>5999</v>
      </c>
      <c r="E276" s="72" t="s">
        <v>74</v>
      </c>
      <c r="F276" s="72"/>
      <c r="G276" s="72"/>
      <c r="H276" s="183">
        <v>0</v>
      </c>
      <c r="I276" s="183">
        <v>0</v>
      </c>
      <c r="J276" s="183">
        <v>0</v>
      </c>
      <c r="K276" s="183">
        <v>0</v>
      </c>
      <c r="L276" s="233">
        <f>SUM(H276:K276)</f>
        <v>0</v>
      </c>
      <c r="M276" s="181"/>
      <c r="O276" s="124" t="str">
        <f t="shared" si="35"/>
        <v xml:space="preserve">120. </v>
      </c>
      <c r="P276" s="72"/>
    </row>
    <row r="277" spans="2:16" x14ac:dyDescent="0.25">
      <c r="B277" s="72"/>
      <c r="C277" s="116" t="str">
        <f>C274</f>
        <v xml:space="preserve">120. </v>
      </c>
      <c r="D277" s="72">
        <f>Valideringer!$B$22</f>
        <v>7999</v>
      </c>
      <c r="E277" s="72" t="s">
        <v>75</v>
      </c>
      <c r="F277" s="72"/>
      <c r="G277" s="72"/>
      <c r="H277" s="183">
        <v>0</v>
      </c>
      <c r="I277" s="183">
        <v>0</v>
      </c>
      <c r="J277" s="183">
        <v>0</v>
      </c>
      <c r="K277" s="183">
        <v>0</v>
      </c>
      <c r="L277" s="233">
        <f>SUM(H277:K277)</f>
        <v>0</v>
      </c>
      <c r="M277" s="181"/>
      <c r="O277" s="124" t="str">
        <f t="shared" si="35"/>
        <v xml:space="preserve">120. </v>
      </c>
      <c r="P277" s="72"/>
    </row>
    <row r="278" spans="2:16" x14ac:dyDescent="0.25">
      <c r="B278" s="72"/>
      <c r="C278" s="119" t="str">
        <f>CONCATENATE("Resultat ",C277)</f>
        <v xml:space="preserve">Resultat 120. </v>
      </c>
      <c r="D278" s="118"/>
      <c r="E278" s="118"/>
      <c r="F278" s="118"/>
      <c r="G278" s="118"/>
      <c r="H278" s="231">
        <f>SUM(H274:H277)</f>
        <v>0</v>
      </c>
      <c r="I278" s="231">
        <f>SUM(I274:I277)</f>
        <v>0</v>
      </c>
      <c r="J278" s="231">
        <f>SUM(J274:J277)</f>
        <v>0</v>
      </c>
      <c r="K278" s="231">
        <f>SUM(K274:K277)</f>
        <v>0</v>
      </c>
      <c r="L278" s="231">
        <f>SUM(L274:L277)</f>
        <v>0</v>
      </c>
      <c r="M278" s="182"/>
      <c r="O278" s="124" t="str">
        <f t="shared" si="35"/>
        <v xml:space="preserve">120. </v>
      </c>
      <c r="P278" s="72"/>
    </row>
    <row r="279" spans="2:16" x14ac:dyDescent="0.25">
      <c r="B279" s="72"/>
      <c r="C279" s="120"/>
      <c r="D279" s="72"/>
      <c r="E279" s="72"/>
      <c r="F279" s="72"/>
      <c r="G279" s="72"/>
      <c r="H279" s="233"/>
      <c r="I279" s="233"/>
      <c r="J279" s="233"/>
      <c r="K279" s="233"/>
      <c r="L279" s="233"/>
      <c r="M279" s="72"/>
      <c r="O279" s="124" t="str">
        <f>$C$281</f>
        <v xml:space="preserve">121. </v>
      </c>
      <c r="P279" s="72"/>
    </row>
    <row r="280" spans="2:16" x14ac:dyDescent="0.25">
      <c r="B280" s="72"/>
      <c r="C280" s="84" t="s">
        <v>31</v>
      </c>
      <c r="D280" s="85" t="s">
        <v>60</v>
      </c>
      <c r="E280" s="418" t="s">
        <v>61</v>
      </c>
      <c r="F280" s="85"/>
      <c r="G280" s="85"/>
      <c r="H280" s="418" t="s">
        <v>67</v>
      </c>
      <c r="I280" s="418" t="s">
        <v>68</v>
      </c>
      <c r="J280" s="85" t="s">
        <v>69</v>
      </c>
      <c r="K280" s="85" t="s">
        <v>70</v>
      </c>
      <c r="L280" s="85" t="s">
        <v>21</v>
      </c>
      <c r="M280" s="86" t="s">
        <v>45</v>
      </c>
      <c r="N280" s="120"/>
      <c r="O280" s="124" t="str">
        <f t="shared" ref="O280:O285" si="36">$C$281</f>
        <v xml:space="preserve">121. </v>
      </c>
      <c r="P280" s="72"/>
    </row>
    <row r="281" spans="2:16" x14ac:dyDescent="0.25">
      <c r="B281" s="72"/>
      <c r="C281" s="116" t="str">
        <f>Valideringer!B55</f>
        <v xml:space="preserve">121. </v>
      </c>
      <c r="D281" s="72">
        <f>Valideringer!$B$19</f>
        <v>3999</v>
      </c>
      <c r="E281" s="72" t="s">
        <v>71</v>
      </c>
      <c r="F281" s="72"/>
      <c r="G281" s="72"/>
      <c r="H281" s="183">
        <v>0</v>
      </c>
      <c r="I281" s="183">
        <v>0</v>
      </c>
      <c r="J281" s="183">
        <v>0</v>
      </c>
      <c r="K281" s="183">
        <v>0</v>
      </c>
      <c r="L281" s="233">
        <f>SUM(H281:K281)</f>
        <v>0</v>
      </c>
      <c r="M281" s="181"/>
      <c r="O281" s="124" t="str">
        <f t="shared" si="36"/>
        <v xml:space="preserve">121. </v>
      </c>
      <c r="P281" s="72"/>
    </row>
    <row r="282" spans="2:16" x14ac:dyDescent="0.25">
      <c r="B282" s="72"/>
      <c r="C282" s="116" t="str">
        <f>C281</f>
        <v xml:space="preserve">121. </v>
      </c>
      <c r="D282" s="72">
        <f>Valideringer!$B$20</f>
        <v>4999</v>
      </c>
      <c r="E282" s="72" t="s">
        <v>73</v>
      </c>
      <c r="F282" s="72"/>
      <c r="G282" s="72"/>
      <c r="H282" s="183">
        <v>0</v>
      </c>
      <c r="I282" s="183">
        <v>0</v>
      </c>
      <c r="J282" s="183">
        <v>0</v>
      </c>
      <c r="K282" s="183">
        <v>0</v>
      </c>
      <c r="L282" s="233">
        <f>SUM(H282:K282)</f>
        <v>0</v>
      </c>
      <c r="M282" s="181"/>
      <c r="O282" s="124" t="str">
        <f t="shared" si="36"/>
        <v xml:space="preserve">121. </v>
      </c>
      <c r="P282" s="72"/>
    </row>
    <row r="283" spans="2:16" x14ac:dyDescent="0.25">
      <c r="B283" s="72"/>
      <c r="C283" s="116" t="str">
        <f>C281</f>
        <v xml:space="preserve">121. </v>
      </c>
      <c r="D283" s="72">
        <f>Valideringer!$B$21</f>
        <v>5999</v>
      </c>
      <c r="E283" s="72" t="s">
        <v>74</v>
      </c>
      <c r="F283" s="72"/>
      <c r="G283" s="72"/>
      <c r="H283" s="183">
        <v>0</v>
      </c>
      <c r="I283" s="183">
        <v>0</v>
      </c>
      <c r="J283" s="183">
        <v>0</v>
      </c>
      <c r="K283" s="183">
        <v>0</v>
      </c>
      <c r="L283" s="233">
        <f>SUM(H283:K283)</f>
        <v>0</v>
      </c>
      <c r="M283" s="181"/>
      <c r="O283" s="124" t="str">
        <f t="shared" si="36"/>
        <v xml:space="preserve">121. </v>
      </c>
      <c r="P283" s="72"/>
    </row>
    <row r="284" spans="2:16" x14ac:dyDescent="0.25">
      <c r="B284" s="72"/>
      <c r="C284" s="116" t="str">
        <f>C281</f>
        <v xml:space="preserve">121. </v>
      </c>
      <c r="D284" s="72">
        <f>Valideringer!$B$22</f>
        <v>7999</v>
      </c>
      <c r="E284" s="72" t="s">
        <v>75</v>
      </c>
      <c r="F284" s="72"/>
      <c r="G284" s="72"/>
      <c r="H284" s="183">
        <v>0</v>
      </c>
      <c r="I284" s="183">
        <v>0</v>
      </c>
      <c r="J284" s="183">
        <v>0</v>
      </c>
      <c r="K284" s="183">
        <v>0</v>
      </c>
      <c r="L284" s="233">
        <f>SUM(H284:K284)</f>
        <v>0</v>
      </c>
      <c r="M284" s="181"/>
      <c r="O284" s="124" t="str">
        <f t="shared" si="36"/>
        <v xml:space="preserve">121. </v>
      </c>
      <c r="P284" s="72"/>
    </row>
    <row r="285" spans="2:16" x14ac:dyDescent="0.25">
      <c r="B285" s="72"/>
      <c r="C285" s="119" t="str">
        <f>CONCATENATE("Resultat ",C284)</f>
        <v xml:space="preserve">Resultat 121. </v>
      </c>
      <c r="D285" s="118"/>
      <c r="E285" s="118"/>
      <c r="F285" s="118"/>
      <c r="G285" s="118"/>
      <c r="H285" s="231">
        <f>SUM(H281:H284)</f>
        <v>0</v>
      </c>
      <c r="I285" s="231">
        <f>SUM(I281:I284)</f>
        <v>0</v>
      </c>
      <c r="J285" s="231">
        <f>SUM(J281:J284)</f>
        <v>0</v>
      </c>
      <c r="K285" s="231">
        <f>SUM(K281:K284)</f>
        <v>0</v>
      </c>
      <c r="L285" s="231">
        <f>SUM(L281:L284)</f>
        <v>0</v>
      </c>
      <c r="M285" s="182"/>
      <c r="O285" s="124" t="str">
        <f t="shared" si="36"/>
        <v xml:space="preserve">121. </v>
      </c>
      <c r="P285" s="72"/>
    </row>
    <row r="286" spans="2:16" x14ac:dyDescent="0.25">
      <c r="B286" s="72"/>
      <c r="C286" s="120"/>
      <c r="D286" s="72"/>
      <c r="E286" s="72"/>
      <c r="F286" s="72"/>
      <c r="G286" s="72"/>
      <c r="H286" s="233"/>
      <c r="I286" s="233"/>
      <c r="J286" s="233"/>
      <c r="K286" s="233"/>
      <c r="L286" s="233"/>
      <c r="M286" s="72"/>
      <c r="O286" s="124" t="str">
        <f>$C$288</f>
        <v xml:space="preserve">122. </v>
      </c>
      <c r="P286" s="72"/>
    </row>
    <row r="287" spans="2:16" x14ac:dyDescent="0.25">
      <c r="B287" s="72"/>
      <c r="C287" s="84" t="s">
        <v>31</v>
      </c>
      <c r="D287" s="85" t="s">
        <v>60</v>
      </c>
      <c r="E287" s="418" t="s">
        <v>61</v>
      </c>
      <c r="F287" s="85"/>
      <c r="G287" s="85"/>
      <c r="H287" s="418" t="s">
        <v>67</v>
      </c>
      <c r="I287" s="418" t="s">
        <v>68</v>
      </c>
      <c r="J287" s="85" t="s">
        <v>69</v>
      </c>
      <c r="K287" s="85" t="s">
        <v>70</v>
      </c>
      <c r="L287" s="85" t="s">
        <v>21</v>
      </c>
      <c r="M287" s="86" t="s">
        <v>45</v>
      </c>
      <c r="N287" s="120"/>
      <c r="O287" s="124" t="str">
        <f t="shared" ref="O287:O292" si="37">$C$288</f>
        <v xml:space="preserve">122. </v>
      </c>
      <c r="P287" s="72"/>
    </row>
    <row r="288" spans="2:16" x14ac:dyDescent="0.25">
      <c r="B288" s="72"/>
      <c r="C288" s="116" t="str">
        <f>Valideringer!B56</f>
        <v xml:space="preserve">122. </v>
      </c>
      <c r="D288" s="72">
        <f>Valideringer!$B$19</f>
        <v>3999</v>
      </c>
      <c r="E288" s="72" t="s">
        <v>71</v>
      </c>
      <c r="F288" s="72"/>
      <c r="G288" s="72"/>
      <c r="H288" s="183">
        <v>0</v>
      </c>
      <c r="I288" s="183">
        <v>0</v>
      </c>
      <c r="J288" s="183">
        <v>0</v>
      </c>
      <c r="K288" s="183">
        <v>0</v>
      </c>
      <c r="L288" s="233">
        <f>SUM(H288:K288)</f>
        <v>0</v>
      </c>
      <c r="M288" s="181"/>
      <c r="O288" s="124" t="str">
        <f t="shared" si="37"/>
        <v xml:space="preserve">122. </v>
      </c>
      <c r="P288" s="72"/>
    </row>
    <row r="289" spans="2:16" x14ac:dyDescent="0.25">
      <c r="B289" s="72"/>
      <c r="C289" s="116" t="str">
        <f>C288</f>
        <v xml:space="preserve">122. </v>
      </c>
      <c r="D289" s="72">
        <f>Valideringer!$B$20</f>
        <v>4999</v>
      </c>
      <c r="E289" s="72" t="s">
        <v>73</v>
      </c>
      <c r="F289" s="72"/>
      <c r="G289" s="72"/>
      <c r="H289" s="183">
        <v>0</v>
      </c>
      <c r="I289" s="183">
        <v>0</v>
      </c>
      <c r="J289" s="183">
        <v>0</v>
      </c>
      <c r="K289" s="183">
        <v>0</v>
      </c>
      <c r="L289" s="233">
        <f>SUM(H289:K289)</f>
        <v>0</v>
      </c>
      <c r="M289" s="181"/>
      <c r="O289" s="124" t="str">
        <f t="shared" si="37"/>
        <v xml:space="preserve">122. </v>
      </c>
      <c r="P289" s="72"/>
    </row>
    <row r="290" spans="2:16" x14ac:dyDescent="0.25">
      <c r="B290" s="72"/>
      <c r="C290" s="116" t="str">
        <f>C288</f>
        <v xml:space="preserve">122. </v>
      </c>
      <c r="D290" s="72">
        <f>Valideringer!$B$21</f>
        <v>5999</v>
      </c>
      <c r="E290" s="72" t="s">
        <v>74</v>
      </c>
      <c r="F290" s="72"/>
      <c r="G290" s="72"/>
      <c r="H290" s="183">
        <v>0</v>
      </c>
      <c r="I290" s="183">
        <v>0</v>
      </c>
      <c r="J290" s="183">
        <v>0</v>
      </c>
      <c r="K290" s="183">
        <v>0</v>
      </c>
      <c r="L290" s="233">
        <f>SUM(H290:K290)</f>
        <v>0</v>
      </c>
      <c r="M290" s="181"/>
      <c r="O290" s="124" t="str">
        <f t="shared" si="37"/>
        <v xml:space="preserve">122. </v>
      </c>
      <c r="P290" s="72"/>
    </row>
    <row r="291" spans="2:16" x14ac:dyDescent="0.25">
      <c r="B291" s="72"/>
      <c r="C291" s="116" t="str">
        <f>C288</f>
        <v xml:space="preserve">122. </v>
      </c>
      <c r="D291" s="72">
        <f>Valideringer!$B$22</f>
        <v>7999</v>
      </c>
      <c r="E291" s="72" t="s">
        <v>75</v>
      </c>
      <c r="F291" s="72"/>
      <c r="G291" s="72"/>
      <c r="H291" s="183">
        <v>0</v>
      </c>
      <c r="I291" s="183">
        <v>0</v>
      </c>
      <c r="J291" s="183">
        <v>0</v>
      </c>
      <c r="K291" s="183">
        <v>0</v>
      </c>
      <c r="L291" s="233">
        <f>SUM(H291:K291)</f>
        <v>0</v>
      </c>
      <c r="M291" s="181"/>
      <c r="O291" s="124" t="str">
        <f t="shared" si="37"/>
        <v xml:space="preserve">122. </v>
      </c>
      <c r="P291" s="72"/>
    </row>
    <row r="292" spans="2:16" x14ac:dyDescent="0.25">
      <c r="B292" s="72"/>
      <c r="C292" s="119" t="str">
        <f>CONCATENATE("Resultat ",C291)</f>
        <v xml:space="preserve">Resultat 122. </v>
      </c>
      <c r="D292" s="118"/>
      <c r="E292" s="118"/>
      <c r="F292" s="118"/>
      <c r="G292" s="118"/>
      <c r="H292" s="231">
        <f>SUM(H288:H291)</f>
        <v>0</v>
      </c>
      <c r="I292" s="231">
        <f>SUM(I288:I291)</f>
        <v>0</v>
      </c>
      <c r="J292" s="231">
        <f>SUM(J288:J291)</f>
        <v>0</v>
      </c>
      <c r="K292" s="231">
        <f>SUM(K288:K291)</f>
        <v>0</v>
      </c>
      <c r="L292" s="231">
        <f>SUM(L288:L291)</f>
        <v>0</v>
      </c>
      <c r="M292" s="182"/>
      <c r="O292" s="124" t="str">
        <f t="shared" si="37"/>
        <v xml:space="preserve">122. </v>
      </c>
      <c r="P292" s="72"/>
    </row>
    <row r="293" spans="2:16" x14ac:dyDescent="0.25">
      <c r="B293" s="72"/>
      <c r="C293" s="120"/>
      <c r="D293" s="72"/>
      <c r="E293" s="72"/>
      <c r="F293" s="72"/>
      <c r="G293" s="72"/>
      <c r="H293" s="233"/>
      <c r="I293" s="233"/>
      <c r="J293" s="233"/>
      <c r="K293" s="233"/>
      <c r="L293" s="233"/>
      <c r="M293" s="72"/>
      <c r="O293" s="124" t="str">
        <f>$C$295</f>
        <v xml:space="preserve">123. </v>
      </c>
      <c r="P293" s="72"/>
    </row>
    <row r="294" spans="2:16" x14ac:dyDescent="0.25">
      <c r="B294" s="72"/>
      <c r="C294" s="84" t="s">
        <v>31</v>
      </c>
      <c r="D294" s="85" t="s">
        <v>60</v>
      </c>
      <c r="E294" s="418" t="s">
        <v>61</v>
      </c>
      <c r="F294" s="85"/>
      <c r="G294" s="85"/>
      <c r="H294" s="418" t="s">
        <v>67</v>
      </c>
      <c r="I294" s="418" t="s">
        <v>68</v>
      </c>
      <c r="J294" s="85" t="s">
        <v>69</v>
      </c>
      <c r="K294" s="85" t="s">
        <v>70</v>
      </c>
      <c r="L294" s="85" t="s">
        <v>21</v>
      </c>
      <c r="M294" s="86" t="s">
        <v>45</v>
      </c>
      <c r="N294" s="120"/>
      <c r="O294" s="124" t="str">
        <f t="shared" ref="O294:O299" si="38">$C$295</f>
        <v xml:space="preserve">123. </v>
      </c>
      <c r="P294" s="72"/>
    </row>
    <row r="295" spans="2:16" x14ac:dyDescent="0.25">
      <c r="B295" s="72"/>
      <c r="C295" s="116" t="str">
        <f>Valideringer!B57</f>
        <v xml:space="preserve">123. </v>
      </c>
      <c r="D295" s="72">
        <f>Valideringer!$B$19</f>
        <v>3999</v>
      </c>
      <c r="E295" s="72" t="s">
        <v>71</v>
      </c>
      <c r="F295" s="72"/>
      <c r="G295" s="72"/>
      <c r="H295" s="183">
        <v>0</v>
      </c>
      <c r="I295" s="183">
        <v>0</v>
      </c>
      <c r="J295" s="183">
        <v>0</v>
      </c>
      <c r="K295" s="183">
        <v>0</v>
      </c>
      <c r="L295" s="233">
        <f>SUM(H295:K295)</f>
        <v>0</v>
      </c>
      <c r="M295" s="181"/>
      <c r="O295" s="124" t="str">
        <f t="shared" si="38"/>
        <v xml:space="preserve">123. </v>
      </c>
      <c r="P295" s="72"/>
    </row>
    <row r="296" spans="2:16" x14ac:dyDescent="0.25">
      <c r="B296" s="72"/>
      <c r="C296" s="116" t="str">
        <f>C295</f>
        <v xml:space="preserve">123. </v>
      </c>
      <c r="D296" s="72">
        <f>Valideringer!$B$20</f>
        <v>4999</v>
      </c>
      <c r="E296" s="72" t="s">
        <v>73</v>
      </c>
      <c r="F296" s="72"/>
      <c r="G296" s="72"/>
      <c r="H296" s="183">
        <v>0</v>
      </c>
      <c r="I296" s="183">
        <v>0</v>
      </c>
      <c r="J296" s="183">
        <v>0</v>
      </c>
      <c r="K296" s="183">
        <v>0</v>
      </c>
      <c r="L296" s="233">
        <f>SUM(H296:K296)</f>
        <v>0</v>
      </c>
      <c r="M296" s="181"/>
      <c r="O296" s="124" t="str">
        <f t="shared" si="38"/>
        <v xml:space="preserve">123. </v>
      </c>
      <c r="P296" s="72"/>
    </row>
    <row r="297" spans="2:16" x14ac:dyDescent="0.25">
      <c r="B297" s="72"/>
      <c r="C297" s="116" t="str">
        <f>C295</f>
        <v xml:space="preserve">123. </v>
      </c>
      <c r="D297" s="72">
        <f>Valideringer!$B$21</f>
        <v>5999</v>
      </c>
      <c r="E297" s="72" t="s">
        <v>74</v>
      </c>
      <c r="F297" s="72"/>
      <c r="G297" s="72"/>
      <c r="H297" s="183">
        <v>0</v>
      </c>
      <c r="I297" s="183">
        <v>0</v>
      </c>
      <c r="J297" s="183">
        <v>0</v>
      </c>
      <c r="K297" s="183">
        <v>0</v>
      </c>
      <c r="L297" s="233">
        <f>SUM(H297:K297)</f>
        <v>0</v>
      </c>
      <c r="M297" s="181"/>
      <c r="O297" s="124" t="str">
        <f t="shared" si="38"/>
        <v xml:space="preserve">123. </v>
      </c>
      <c r="P297" s="72"/>
    </row>
    <row r="298" spans="2:16" x14ac:dyDescent="0.25">
      <c r="B298" s="72"/>
      <c r="C298" s="116" t="str">
        <f>C295</f>
        <v xml:space="preserve">123. </v>
      </c>
      <c r="D298" s="72">
        <f>Valideringer!$B$22</f>
        <v>7999</v>
      </c>
      <c r="E298" s="72" t="s">
        <v>75</v>
      </c>
      <c r="F298" s="72"/>
      <c r="G298" s="72"/>
      <c r="H298" s="183">
        <v>0</v>
      </c>
      <c r="I298" s="183">
        <v>0</v>
      </c>
      <c r="J298" s="183">
        <v>0</v>
      </c>
      <c r="K298" s="183">
        <v>0</v>
      </c>
      <c r="L298" s="233">
        <f>SUM(H298:K298)</f>
        <v>0</v>
      </c>
      <c r="M298" s="181"/>
      <c r="O298" s="124" t="str">
        <f t="shared" si="38"/>
        <v xml:space="preserve">123. </v>
      </c>
      <c r="P298" s="72"/>
    </row>
    <row r="299" spans="2:16" x14ac:dyDescent="0.25">
      <c r="B299" s="72"/>
      <c r="C299" s="119" t="str">
        <f>CONCATENATE("Resultat ",C298)</f>
        <v xml:space="preserve">Resultat 123. </v>
      </c>
      <c r="D299" s="118"/>
      <c r="E299" s="118"/>
      <c r="F299" s="118"/>
      <c r="G299" s="118"/>
      <c r="H299" s="231">
        <f>SUM(H295:H298)</f>
        <v>0</v>
      </c>
      <c r="I299" s="231">
        <f>SUM(I295:I298)</f>
        <v>0</v>
      </c>
      <c r="J299" s="231">
        <f>SUM(J295:J298)</f>
        <v>0</v>
      </c>
      <c r="K299" s="231">
        <f>SUM(K295:K298)</f>
        <v>0</v>
      </c>
      <c r="L299" s="231">
        <f>SUM(L295:L298)</f>
        <v>0</v>
      </c>
      <c r="M299" s="182"/>
      <c r="O299" s="124" t="str">
        <f t="shared" si="38"/>
        <v xml:space="preserve">123. </v>
      </c>
      <c r="P299" s="72"/>
    </row>
    <row r="300" spans="2:16" x14ac:dyDescent="0.25">
      <c r="B300" s="72"/>
      <c r="C300" s="72"/>
      <c r="D300" s="72"/>
      <c r="E300" s="72"/>
      <c r="F300" s="72"/>
      <c r="G300" s="72"/>
      <c r="H300" s="233"/>
      <c r="I300" s="233"/>
      <c r="J300" s="233"/>
      <c r="K300" s="233"/>
      <c r="L300" s="233"/>
      <c r="M300" s="72"/>
      <c r="O300" s="124" t="str">
        <f>$C$302</f>
        <v xml:space="preserve">124. </v>
      </c>
      <c r="P300" s="72"/>
    </row>
    <row r="301" spans="2:16" x14ac:dyDescent="0.25">
      <c r="B301" s="72"/>
      <c r="C301" s="84" t="s">
        <v>31</v>
      </c>
      <c r="D301" s="85" t="s">
        <v>60</v>
      </c>
      <c r="E301" s="418" t="s">
        <v>61</v>
      </c>
      <c r="F301" s="85"/>
      <c r="G301" s="85"/>
      <c r="H301" s="418" t="s">
        <v>67</v>
      </c>
      <c r="I301" s="418" t="s">
        <v>68</v>
      </c>
      <c r="J301" s="85" t="s">
        <v>69</v>
      </c>
      <c r="K301" s="85" t="s">
        <v>70</v>
      </c>
      <c r="L301" s="85" t="s">
        <v>21</v>
      </c>
      <c r="M301" s="86" t="s">
        <v>45</v>
      </c>
      <c r="N301" s="120"/>
      <c r="O301" s="124" t="str">
        <f t="shared" ref="O301:O306" si="39">$C$302</f>
        <v xml:space="preserve">124. </v>
      </c>
      <c r="P301" s="72"/>
    </row>
    <row r="302" spans="2:16" x14ac:dyDescent="0.25">
      <c r="B302" s="72"/>
      <c r="C302" s="116" t="str">
        <f>Valideringer!B58</f>
        <v xml:space="preserve">124. </v>
      </c>
      <c r="D302" s="72">
        <f>Valideringer!$B$19</f>
        <v>3999</v>
      </c>
      <c r="E302" s="72" t="s">
        <v>71</v>
      </c>
      <c r="F302" s="72"/>
      <c r="G302" s="72"/>
      <c r="H302" s="183">
        <v>0</v>
      </c>
      <c r="I302" s="183">
        <v>0</v>
      </c>
      <c r="J302" s="183">
        <v>0</v>
      </c>
      <c r="K302" s="183">
        <v>0</v>
      </c>
      <c r="L302" s="233">
        <f>SUM(H302:K302)</f>
        <v>0</v>
      </c>
      <c r="M302" s="181"/>
      <c r="O302" s="124" t="str">
        <f t="shared" si="39"/>
        <v xml:space="preserve">124. </v>
      </c>
      <c r="P302" s="72"/>
    </row>
    <row r="303" spans="2:16" x14ac:dyDescent="0.25">
      <c r="B303" s="72"/>
      <c r="C303" s="116" t="str">
        <f>C302</f>
        <v xml:space="preserve">124. </v>
      </c>
      <c r="D303" s="72">
        <f>Valideringer!$B$20</f>
        <v>4999</v>
      </c>
      <c r="E303" s="72" t="s">
        <v>73</v>
      </c>
      <c r="F303" s="72"/>
      <c r="G303" s="72"/>
      <c r="H303" s="183">
        <v>0</v>
      </c>
      <c r="I303" s="183">
        <v>0</v>
      </c>
      <c r="J303" s="183">
        <v>0</v>
      </c>
      <c r="K303" s="183">
        <v>0</v>
      </c>
      <c r="L303" s="233">
        <f>SUM(H303:K303)</f>
        <v>0</v>
      </c>
      <c r="M303" s="181"/>
      <c r="O303" s="124" t="str">
        <f t="shared" si="39"/>
        <v xml:space="preserve">124. </v>
      </c>
      <c r="P303" s="72"/>
    </row>
    <row r="304" spans="2:16" x14ac:dyDescent="0.25">
      <c r="B304" s="72"/>
      <c r="C304" s="116" t="str">
        <f>C302</f>
        <v xml:space="preserve">124. </v>
      </c>
      <c r="D304" s="72">
        <f>Valideringer!$B$21</f>
        <v>5999</v>
      </c>
      <c r="E304" s="72" t="s">
        <v>74</v>
      </c>
      <c r="F304" s="72"/>
      <c r="G304" s="72"/>
      <c r="H304" s="183">
        <v>0</v>
      </c>
      <c r="I304" s="183">
        <v>0</v>
      </c>
      <c r="J304" s="183">
        <v>0</v>
      </c>
      <c r="K304" s="183">
        <v>0</v>
      </c>
      <c r="L304" s="233">
        <f>SUM(H304:K304)</f>
        <v>0</v>
      </c>
      <c r="M304" s="181"/>
      <c r="O304" s="124" t="str">
        <f t="shared" si="39"/>
        <v xml:space="preserve">124. </v>
      </c>
      <c r="P304" s="72"/>
    </row>
    <row r="305" spans="2:16" x14ac:dyDescent="0.25">
      <c r="B305" s="72"/>
      <c r="C305" s="116" t="str">
        <f>C302</f>
        <v xml:space="preserve">124. </v>
      </c>
      <c r="D305" s="72">
        <f>Valideringer!$B$22</f>
        <v>7999</v>
      </c>
      <c r="E305" s="72" t="s">
        <v>75</v>
      </c>
      <c r="F305" s="72"/>
      <c r="G305" s="72"/>
      <c r="H305" s="183">
        <v>0</v>
      </c>
      <c r="I305" s="183">
        <v>0</v>
      </c>
      <c r="J305" s="183">
        <v>0</v>
      </c>
      <c r="K305" s="183">
        <v>0</v>
      </c>
      <c r="L305" s="233">
        <f>SUM(H305:K305)</f>
        <v>0</v>
      </c>
      <c r="M305" s="181"/>
      <c r="O305" s="124" t="str">
        <f t="shared" si="39"/>
        <v xml:space="preserve">124. </v>
      </c>
      <c r="P305" s="72"/>
    </row>
    <row r="306" spans="2:16" x14ac:dyDescent="0.25">
      <c r="B306" s="72"/>
      <c r="C306" s="119" t="str">
        <f>CONCATENATE("Resultat ",C305)</f>
        <v xml:space="preserve">Resultat 124. </v>
      </c>
      <c r="D306" s="118"/>
      <c r="E306" s="118"/>
      <c r="F306" s="118"/>
      <c r="G306" s="118"/>
      <c r="H306" s="231">
        <f>SUM(H302:H305)</f>
        <v>0</v>
      </c>
      <c r="I306" s="231">
        <f>SUM(I302:I305)</f>
        <v>0</v>
      </c>
      <c r="J306" s="231">
        <f>SUM(J302:J305)</f>
        <v>0</v>
      </c>
      <c r="K306" s="231">
        <f>SUM(K302:K305)</f>
        <v>0</v>
      </c>
      <c r="L306" s="231">
        <f>SUM(L302:L305)</f>
        <v>0</v>
      </c>
      <c r="M306" s="182"/>
      <c r="O306" s="124" t="str">
        <f t="shared" si="39"/>
        <v xml:space="preserve">124. </v>
      </c>
      <c r="P306" s="72"/>
    </row>
    <row r="307" spans="2:16" x14ac:dyDescent="0.25">
      <c r="B307" s="72"/>
      <c r="C307" s="120"/>
      <c r="D307" s="72"/>
      <c r="E307" s="72"/>
      <c r="F307" s="72"/>
      <c r="G307" s="72"/>
      <c r="H307" s="233"/>
      <c r="I307" s="233"/>
      <c r="J307" s="233"/>
      <c r="K307" s="233"/>
      <c r="L307" s="233"/>
      <c r="M307" s="72"/>
      <c r="O307" s="124" t="str">
        <f>$C$309</f>
        <v xml:space="preserve">125. </v>
      </c>
      <c r="P307" s="72"/>
    </row>
    <row r="308" spans="2:16" x14ac:dyDescent="0.25">
      <c r="B308" s="72"/>
      <c r="C308" s="84" t="s">
        <v>31</v>
      </c>
      <c r="D308" s="85" t="s">
        <v>60</v>
      </c>
      <c r="E308" s="418" t="s">
        <v>61</v>
      </c>
      <c r="F308" s="85"/>
      <c r="G308" s="85"/>
      <c r="H308" s="418" t="s">
        <v>67</v>
      </c>
      <c r="I308" s="418" t="s">
        <v>68</v>
      </c>
      <c r="J308" s="85" t="s">
        <v>69</v>
      </c>
      <c r="K308" s="85" t="s">
        <v>70</v>
      </c>
      <c r="L308" s="85" t="s">
        <v>21</v>
      </c>
      <c r="M308" s="86" t="s">
        <v>45</v>
      </c>
      <c r="N308" s="120"/>
      <c r="O308" s="124" t="str">
        <f t="shared" ref="O308:O313" si="40">$C$309</f>
        <v xml:space="preserve">125. </v>
      </c>
      <c r="P308" s="72"/>
    </row>
    <row r="309" spans="2:16" x14ac:dyDescent="0.25">
      <c r="B309" s="72"/>
      <c r="C309" s="116" t="str">
        <f>Valideringer!B59</f>
        <v xml:space="preserve">125. </v>
      </c>
      <c r="D309" s="72">
        <f>Valideringer!$B$19</f>
        <v>3999</v>
      </c>
      <c r="E309" s="72" t="s">
        <v>71</v>
      </c>
      <c r="F309" s="72"/>
      <c r="G309" s="72"/>
      <c r="H309" s="183">
        <v>0</v>
      </c>
      <c r="I309" s="183">
        <v>0</v>
      </c>
      <c r="J309" s="183">
        <v>0</v>
      </c>
      <c r="K309" s="183">
        <v>0</v>
      </c>
      <c r="L309" s="233">
        <f>SUM(H309:K309)</f>
        <v>0</v>
      </c>
      <c r="M309" s="181"/>
      <c r="O309" s="124" t="str">
        <f t="shared" si="40"/>
        <v xml:space="preserve">125. </v>
      </c>
      <c r="P309" s="72"/>
    </row>
    <row r="310" spans="2:16" x14ac:dyDescent="0.25">
      <c r="B310" s="72"/>
      <c r="C310" s="116" t="str">
        <f>C309</f>
        <v xml:space="preserve">125. </v>
      </c>
      <c r="D310" s="72">
        <f>Valideringer!$B$20</f>
        <v>4999</v>
      </c>
      <c r="E310" s="72" t="s">
        <v>73</v>
      </c>
      <c r="F310" s="72"/>
      <c r="G310" s="72"/>
      <c r="H310" s="183">
        <v>0</v>
      </c>
      <c r="I310" s="183">
        <v>0</v>
      </c>
      <c r="J310" s="183">
        <v>0</v>
      </c>
      <c r="K310" s="183">
        <v>0</v>
      </c>
      <c r="L310" s="233">
        <f>SUM(H310:K310)</f>
        <v>0</v>
      </c>
      <c r="M310" s="181"/>
      <c r="O310" s="124" t="str">
        <f t="shared" si="40"/>
        <v xml:space="preserve">125. </v>
      </c>
      <c r="P310" s="72"/>
    </row>
    <row r="311" spans="2:16" x14ac:dyDescent="0.25">
      <c r="B311" s="72"/>
      <c r="C311" s="116" t="str">
        <f>C309</f>
        <v xml:space="preserve">125. </v>
      </c>
      <c r="D311" s="72">
        <f>Valideringer!$B$21</f>
        <v>5999</v>
      </c>
      <c r="E311" s="72" t="s">
        <v>74</v>
      </c>
      <c r="F311" s="72"/>
      <c r="G311" s="72"/>
      <c r="H311" s="183">
        <v>0</v>
      </c>
      <c r="I311" s="183">
        <v>0</v>
      </c>
      <c r="J311" s="183">
        <v>0</v>
      </c>
      <c r="K311" s="183">
        <v>0</v>
      </c>
      <c r="L311" s="233">
        <f>SUM(H311:K311)</f>
        <v>0</v>
      </c>
      <c r="M311" s="181"/>
      <c r="O311" s="124" t="str">
        <f t="shared" si="40"/>
        <v xml:space="preserve">125. </v>
      </c>
      <c r="P311" s="72"/>
    </row>
    <row r="312" spans="2:16" x14ac:dyDescent="0.25">
      <c r="B312" s="72"/>
      <c r="C312" s="116" t="str">
        <f>C309</f>
        <v xml:space="preserve">125. </v>
      </c>
      <c r="D312" s="72">
        <f>Valideringer!$B$22</f>
        <v>7999</v>
      </c>
      <c r="E312" s="72" t="s">
        <v>75</v>
      </c>
      <c r="F312" s="72"/>
      <c r="G312" s="72"/>
      <c r="H312" s="183">
        <v>0</v>
      </c>
      <c r="I312" s="183">
        <v>0</v>
      </c>
      <c r="J312" s="183">
        <v>0</v>
      </c>
      <c r="K312" s="183">
        <v>0</v>
      </c>
      <c r="L312" s="233">
        <f>SUM(H312:K312)</f>
        <v>0</v>
      </c>
      <c r="M312" s="181"/>
      <c r="O312" s="124" t="str">
        <f t="shared" si="40"/>
        <v xml:space="preserve">125. </v>
      </c>
      <c r="P312" s="72"/>
    </row>
    <row r="313" spans="2:16" x14ac:dyDescent="0.25">
      <c r="B313" s="72"/>
      <c r="C313" s="119" t="str">
        <f>CONCATENATE("Resultat ",C312)</f>
        <v xml:space="preserve">Resultat 125. </v>
      </c>
      <c r="D313" s="118"/>
      <c r="E313" s="118"/>
      <c r="F313" s="118"/>
      <c r="G313" s="118"/>
      <c r="H313" s="231">
        <f>SUM(H309:H312)</f>
        <v>0</v>
      </c>
      <c r="I313" s="231">
        <f>SUM(I309:I312)</f>
        <v>0</v>
      </c>
      <c r="J313" s="231">
        <f>SUM(J309:J312)</f>
        <v>0</v>
      </c>
      <c r="K313" s="231">
        <f>SUM(K309:K312)</f>
        <v>0</v>
      </c>
      <c r="L313" s="231">
        <f>SUM(L309:L312)</f>
        <v>0</v>
      </c>
      <c r="M313" s="182"/>
      <c r="O313" s="124" t="str">
        <f t="shared" si="40"/>
        <v xml:space="preserve">125. </v>
      </c>
      <c r="P313" s="72"/>
    </row>
    <row r="314" spans="2:16" x14ac:dyDescent="0.25">
      <c r="B314" s="72"/>
      <c r="C314" s="120"/>
      <c r="D314" s="72"/>
      <c r="E314" s="72"/>
      <c r="F314" s="72"/>
      <c r="G314" s="72"/>
      <c r="H314" s="233"/>
      <c r="I314" s="233"/>
      <c r="J314" s="233"/>
      <c r="K314" s="233"/>
      <c r="L314" s="233"/>
      <c r="M314" s="72"/>
      <c r="O314" s="124" t="str">
        <f>$C$316</f>
        <v xml:space="preserve">126. </v>
      </c>
      <c r="P314" s="72"/>
    </row>
    <row r="315" spans="2:16" x14ac:dyDescent="0.25">
      <c r="B315" s="72"/>
      <c r="C315" s="84" t="s">
        <v>31</v>
      </c>
      <c r="D315" s="85" t="s">
        <v>60</v>
      </c>
      <c r="E315" s="418" t="s">
        <v>61</v>
      </c>
      <c r="F315" s="85"/>
      <c r="G315" s="85"/>
      <c r="H315" s="418" t="s">
        <v>67</v>
      </c>
      <c r="I315" s="418" t="s">
        <v>68</v>
      </c>
      <c r="J315" s="85" t="s">
        <v>69</v>
      </c>
      <c r="K315" s="85" t="s">
        <v>70</v>
      </c>
      <c r="L315" s="85" t="s">
        <v>21</v>
      </c>
      <c r="M315" s="86" t="s">
        <v>45</v>
      </c>
      <c r="N315" s="120"/>
      <c r="O315" s="124" t="str">
        <f t="shared" ref="O315:O320" si="41">$C$316</f>
        <v xml:space="preserve">126. </v>
      </c>
      <c r="P315" s="72"/>
    </row>
    <row r="316" spans="2:16" x14ac:dyDescent="0.25">
      <c r="B316" s="72"/>
      <c r="C316" s="116" t="str">
        <f>Valideringer!B60</f>
        <v xml:space="preserve">126. </v>
      </c>
      <c r="D316" s="72">
        <f>Valideringer!$B$19</f>
        <v>3999</v>
      </c>
      <c r="E316" s="72" t="s">
        <v>71</v>
      </c>
      <c r="F316" s="72"/>
      <c r="G316" s="72"/>
      <c r="H316" s="183">
        <v>0</v>
      </c>
      <c r="I316" s="183">
        <v>0</v>
      </c>
      <c r="J316" s="183">
        <v>0</v>
      </c>
      <c r="K316" s="183">
        <v>0</v>
      </c>
      <c r="L316" s="233">
        <f>SUM(H316:K316)</f>
        <v>0</v>
      </c>
      <c r="M316" s="181"/>
      <c r="O316" s="124" t="str">
        <f t="shared" si="41"/>
        <v xml:space="preserve">126. </v>
      </c>
      <c r="P316" s="72"/>
    </row>
    <row r="317" spans="2:16" x14ac:dyDescent="0.25">
      <c r="B317" s="72"/>
      <c r="C317" s="116" t="str">
        <f>C316</f>
        <v xml:space="preserve">126. </v>
      </c>
      <c r="D317" s="72">
        <f>Valideringer!$B$20</f>
        <v>4999</v>
      </c>
      <c r="E317" s="72" t="s">
        <v>73</v>
      </c>
      <c r="F317" s="72"/>
      <c r="G317" s="72"/>
      <c r="H317" s="183">
        <v>0</v>
      </c>
      <c r="I317" s="183">
        <v>0</v>
      </c>
      <c r="J317" s="183">
        <v>0</v>
      </c>
      <c r="K317" s="183">
        <v>0</v>
      </c>
      <c r="L317" s="233">
        <f>SUM(H317:K317)</f>
        <v>0</v>
      </c>
      <c r="M317" s="181"/>
      <c r="O317" s="124" t="str">
        <f t="shared" si="41"/>
        <v xml:space="preserve">126. </v>
      </c>
      <c r="P317" s="72"/>
    </row>
    <row r="318" spans="2:16" x14ac:dyDescent="0.25">
      <c r="B318" s="72"/>
      <c r="C318" s="116" t="str">
        <f>C316</f>
        <v xml:space="preserve">126. </v>
      </c>
      <c r="D318" s="72">
        <f>Valideringer!$B$21</f>
        <v>5999</v>
      </c>
      <c r="E318" s="72" t="s">
        <v>74</v>
      </c>
      <c r="F318" s="72"/>
      <c r="G318" s="72"/>
      <c r="H318" s="183">
        <v>0</v>
      </c>
      <c r="I318" s="183">
        <v>0</v>
      </c>
      <c r="J318" s="183">
        <v>0</v>
      </c>
      <c r="K318" s="183">
        <v>0</v>
      </c>
      <c r="L318" s="233">
        <f>SUM(H318:K318)</f>
        <v>0</v>
      </c>
      <c r="M318" s="181"/>
      <c r="O318" s="124" t="str">
        <f t="shared" si="41"/>
        <v xml:space="preserve">126. </v>
      </c>
      <c r="P318" s="72"/>
    </row>
    <row r="319" spans="2:16" x14ac:dyDescent="0.25">
      <c r="B319" s="72"/>
      <c r="C319" s="116" t="str">
        <f>C316</f>
        <v xml:space="preserve">126. </v>
      </c>
      <c r="D319" s="72">
        <f>Valideringer!$B$22</f>
        <v>7999</v>
      </c>
      <c r="E319" s="72" t="s">
        <v>75</v>
      </c>
      <c r="F319" s="72"/>
      <c r="G319" s="72"/>
      <c r="H319" s="183">
        <v>0</v>
      </c>
      <c r="I319" s="183">
        <v>0</v>
      </c>
      <c r="J319" s="183">
        <v>0</v>
      </c>
      <c r="K319" s="183">
        <v>0</v>
      </c>
      <c r="L319" s="233">
        <f>SUM(H319:K319)</f>
        <v>0</v>
      </c>
      <c r="M319" s="181"/>
      <c r="O319" s="124" t="str">
        <f t="shared" si="41"/>
        <v xml:space="preserve">126. </v>
      </c>
      <c r="P319" s="72"/>
    </row>
    <row r="320" spans="2:16" x14ac:dyDescent="0.25">
      <c r="B320" s="72"/>
      <c r="C320" s="119" t="str">
        <f>CONCATENATE("Resultat ",C319)</f>
        <v xml:space="preserve">Resultat 126. </v>
      </c>
      <c r="D320" s="118"/>
      <c r="E320" s="118"/>
      <c r="F320" s="118"/>
      <c r="G320" s="118"/>
      <c r="H320" s="231">
        <f>SUM(H316:H319)</f>
        <v>0</v>
      </c>
      <c r="I320" s="231">
        <f>SUM(I316:I319)</f>
        <v>0</v>
      </c>
      <c r="J320" s="231">
        <f>SUM(J316:J319)</f>
        <v>0</v>
      </c>
      <c r="K320" s="231">
        <f>SUM(K316:K319)</f>
        <v>0</v>
      </c>
      <c r="L320" s="231">
        <f>SUM(L316:L319)</f>
        <v>0</v>
      </c>
      <c r="M320" s="182"/>
      <c r="O320" s="124" t="str">
        <f t="shared" si="41"/>
        <v xml:space="preserve">126. </v>
      </c>
      <c r="P320" s="72"/>
    </row>
    <row r="321" spans="2:16" x14ac:dyDescent="0.25">
      <c r="B321" s="72"/>
      <c r="C321" s="120"/>
      <c r="D321" s="72"/>
      <c r="E321" s="72"/>
      <c r="F321" s="72"/>
      <c r="G321" s="72"/>
      <c r="H321" s="233"/>
      <c r="I321" s="233"/>
      <c r="J321" s="233"/>
      <c r="K321" s="233"/>
      <c r="L321" s="233"/>
      <c r="M321" s="72"/>
      <c r="O321" s="124" t="str">
        <f>$C$323</f>
        <v xml:space="preserve">127. </v>
      </c>
      <c r="P321" s="72"/>
    </row>
    <row r="322" spans="2:16" x14ac:dyDescent="0.25">
      <c r="B322" s="72"/>
      <c r="C322" s="84" t="s">
        <v>31</v>
      </c>
      <c r="D322" s="85" t="s">
        <v>60</v>
      </c>
      <c r="E322" s="418" t="s">
        <v>61</v>
      </c>
      <c r="F322" s="85"/>
      <c r="G322" s="85"/>
      <c r="H322" s="418" t="s">
        <v>67</v>
      </c>
      <c r="I322" s="418" t="s">
        <v>68</v>
      </c>
      <c r="J322" s="85" t="s">
        <v>69</v>
      </c>
      <c r="K322" s="85" t="s">
        <v>70</v>
      </c>
      <c r="L322" s="85" t="s">
        <v>21</v>
      </c>
      <c r="M322" s="86" t="s">
        <v>45</v>
      </c>
      <c r="N322" s="120"/>
      <c r="O322" s="124" t="str">
        <f t="shared" ref="O322:O327" si="42">$C$323</f>
        <v xml:space="preserve">127. </v>
      </c>
      <c r="P322" s="72"/>
    </row>
    <row r="323" spans="2:16" x14ac:dyDescent="0.25">
      <c r="B323" s="72"/>
      <c r="C323" s="116" t="str">
        <f>Valideringer!B61</f>
        <v xml:space="preserve">127. </v>
      </c>
      <c r="D323" s="72">
        <f>Valideringer!$B$19</f>
        <v>3999</v>
      </c>
      <c r="E323" s="72" t="s">
        <v>71</v>
      </c>
      <c r="F323" s="72"/>
      <c r="G323" s="72"/>
      <c r="H323" s="183">
        <v>0</v>
      </c>
      <c r="I323" s="183">
        <v>0</v>
      </c>
      <c r="J323" s="183">
        <v>0</v>
      </c>
      <c r="K323" s="183">
        <v>0</v>
      </c>
      <c r="L323" s="233">
        <f>SUM(H323:K323)</f>
        <v>0</v>
      </c>
      <c r="M323" s="181"/>
      <c r="O323" s="124" t="str">
        <f t="shared" si="42"/>
        <v xml:space="preserve">127. </v>
      </c>
      <c r="P323" s="72"/>
    </row>
    <row r="324" spans="2:16" x14ac:dyDescent="0.25">
      <c r="B324" s="72"/>
      <c r="C324" s="116" t="str">
        <f>C323</f>
        <v xml:space="preserve">127. </v>
      </c>
      <c r="D324" s="72">
        <f>Valideringer!$B$20</f>
        <v>4999</v>
      </c>
      <c r="E324" s="72" t="s">
        <v>73</v>
      </c>
      <c r="F324" s="72"/>
      <c r="G324" s="72"/>
      <c r="H324" s="183">
        <v>0</v>
      </c>
      <c r="I324" s="183">
        <v>0</v>
      </c>
      <c r="J324" s="183">
        <v>0</v>
      </c>
      <c r="K324" s="183">
        <v>0</v>
      </c>
      <c r="L324" s="233">
        <f>SUM(H324:K324)</f>
        <v>0</v>
      </c>
      <c r="M324" s="181"/>
      <c r="O324" s="124" t="str">
        <f t="shared" si="42"/>
        <v xml:space="preserve">127. </v>
      </c>
      <c r="P324" s="72"/>
    </row>
    <row r="325" spans="2:16" x14ac:dyDescent="0.25">
      <c r="B325" s="72"/>
      <c r="C325" s="116" t="str">
        <f>C323</f>
        <v xml:space="preserve">127. </v>
      </c>
      <c r="D325" s="72">
        <f>Valideringer!$B$21</f>
        <v>5999</v>
      </c>
      <c r="E325" s="72" t="s">
        <v>74</v>
      </c>
      <c r="F325" s="72"/>
      <c r="G325" s="72"/>
      <c r="H325" s="183">
        <v>0</v>
      </c>
      <c r="I325" s="183">
        <v>0</v>
      </c>
      <c r="J325" s="183">
        <v>0</v>
      </c>
      <c r="K325" s="183">
        <v>0</v>
      </c>
      <c r="L325" s="233">
        <f>SUM(H325:K325)</f>
        <v>0</v>
      </c>
      <c r="M325" s="181"/>
      <c r="O325" s="124" t="str">
        <f t="shared" si="42"/>
        <v xml:space="preserve">127. </v>
      </c>
      <c r="P325" s="72"/>
    </row>
    <row r="326" spans="2:16" x14ac:dyDescent="0.25">
      <c r="B326" s="72"/>
      <c r="C326" s="116" t="str">
        <f>C323</f>
        <v xml:space="preserve">127. </v>
      </c>
      <c r="D326" s="72">
        <f>Valideringer!$B$22</f>
        <v>7999</v>
      </c>
      <c r="E326" s="72" t="s">
        <v>75</v>
      </c>
      <c r="F326" s="72"/>
      <c r="G326" s="72"/>
      <c r="H326" s="183">
        <v>0</v>
      </c>
      <c r="I326" s="183">
        <v>0</v>
      </c>
      <c r="J326" s="183">
        <v>0</v>
      </c>
      <c r="K326" s="183">
        <v>0</v>
      </c>
      <c r="L326" s="233">
        <f>SUM(H326:K326)</f>
        <v>0</v>
      </c>
      <c r="M326" s="181"/>
      <c r="O326" s="124" t="str">
        <f t="shared" si="42"/>
        <v xml:space="preserve">127. </v>
      </c>
      <c r="P326" s="72"/>
    </row>
    <row r="327" spans="2:16" x14ac:dyDescent="0.25">
      <c r="B327" s="72"/>
      <c r="C327" s="119" t="str">
        <f>CONCATENATE("Resultat ",C326)</f>
        <v xml:space="preserve">Resultat 127. </v>
      </c>
      <c r="D327" s="118"/>
      <c r="E327" s="118"/>
      <c r="F327" s="118"/>
      <c r="G327" s="118"/>
      <c r="H327" s="231">
        <f>SUM(H323:H326)</f>
        <v>0</v>
      </c>
      <c r="I327" s="231">
        <f>SUM(I323:I326)</f>
        <v>0</v>
      </c>
      <c r="J327" s="231">
        <f>SUM(J323:J326)</f>
        <v>0</v>
      </c>
      <c r="K327" s="231">
        <f>SUM(K323:K326)</f>
        <v>0</v>
      </c>
      <c r="L327" s="231">
        <f>SUM(L323:L326)</f>
        <v>0</v>
      </c>
      <c r="M327" s="182"/>
      <c r="O327" s="124" t="str">
        <f t="shared" si="42"/>
        <v xml:space="preserve">127. </v>
      </c>
      <c r="P327" s="72"/>
    </row>
    <row r="328" spans="2:16" x14ac:dyDescent="0.25">
      <c r="B328" s="72"/>
      <c r="C328" s="72"/>
      <c r="D328" s="72"/>
      <c r="E328" s="72"/>
      <c r="F328" s="72"/>
      <c r="G328" s="72"/>
      <c r="H328" s="233"/>
      <c r="I328" s="233"/>
      <c r="J328" s="233"/>
      <c r="K328" s="233"/>
      <c r="L328" s="233"/>
      <c r="M328" s="72"/>
      <c r="O328" s="124" t="str">
        <f>$C$330</f>
        <v xml:space="preserve">128. </v>
      </c>
      <c r="P328" s="72"/>
    </row>
    <row r="329" spans="2:16" x14ac:dyDescent="0.25">
      <c r="B329" s="72"/>
      <c r="C329" s="84" t="s">
        <v>31</v>
      </c>
      <c r="D329" s="85" t="s">
        <v>60</v>
      </c>
      <c r="E329" s="418" t="s">
        <v>61</v>
      </c>
      <c r="F329" s="85"/>
      <c r="G329" s="85"/>
      <c r="H329" s="418" t="s">
        <v>67</v>
      </c>
      <c r="I329" s="418" t="s">
        <v>68</v>
      </c>
      <c r="J329" s="85" t="s">
        <v>69</v>
      </c>
      <c r="K329" s="85" t="s">
        <v>70</v>
      </c>
      <c r="L329" s="85" t="s">
        <v>21</v>
      </c>
      <c r="M329" s="86" t="s">
        <v>45</v>
      </c>
      <c r="N329" s="120"/>
      <c r="O329" s="124" t="str">
        <f t="shared" ref="O329:O334" si="43">$C$330</f>
        <v xml:space="preserve">128. </v>
      </c>
      <c r="P329" s="72"/>
    </row>
    <row r="330" spans="2:16" x14ac:dyDescent="0.25">
      <c r="B330" s="72"/>
      <c r="C330" s="116" t="str">
        <f>Valideringer!B62</f>
        <v xml:space="preserve">128. </v>
      </c>
      <c r="D330" s="72">
        <f>Valideringer!$B$19</f>
        <v>3999</v>
      </c>
      <c r="E330" s="72" t="s">
        <v>71</v>
      </c>
      <c r="F330" s="72"/>
      <c r="G330" s="72"/>
      <c r="H330" s="183">
        <v>0</v>
      </c>
      <c r="I330" s="183">
        <v>0</v>
      </c>
      <c r="J330" s="183">
        <v>0</v>
      </c>
      <c r="K330" s="183">
        <v>0</v>
      </c>
      <c r="L330" s="233">
        <f>SUM(H330:K330)</f>
        <v>0</v>
      </c>
      <c r="M330" s="181"/>
      <c r="O330" s="124" t="str">
        <f t="shared" si="43"/>
        <v xml:space="preserve">128. </v>
      </c>
      <c r="P330" s="72"/>
    </row>
    <row r="331" spans="2:16" x14ac:dyDescent="0.25">
      <c r="B331" s="72"/>
      <c r="C331" s="116" t="str">
        <f>C330</f>
        <v xml:space="preserve">128. </v>
      </c>
      <c r="D331" s="72">
        <f>Valideringer!$B$20</f>
        <v>4999</v>
      </c>
      <c r="E331" s="72" t="s">
        <v>73</v>
      </c>
      <c r="F331" s="72"/>
      <c r="G331" s="72"/>
      <c r="H331" s="183">
        <v>0</v>
      </c>
      <c r="I331" s="183">
        <v>0</v>
      </c>
      <c r="J331" s="183">
        <v>0</v>
      </c>
      <c r="K331" s="183">
        <v>0</v>
      </c>
      <c r="L331" s="233">
        <f>SUM(H331:K331)</f>
        <v>0</v>
      </c>
      <c r="M331" s="181"/>
      <c r="O331" s="124" t="str">
        <f t="shared" si="43"/>
        <v xml:space="preserve">128. </v>
      </c>
      <c r="P331" s="72"/>
    </row>
    <row r="332" spans="2:16" x14ac:dyDescent="0.25">
      <c r="B332" s="72"/>
      <c r="C332" s="116" t="str">
        <f>C330</f>
        <v xml:space="preserve">128. </v>
      </c>
      <c r="D332" s="72">
        <f>Valideringer!$B$21</f>
        <v>5999</v>
      </c>
      <c r="E332" s="72" t="s">
        <v>74</v>
      </c>
      <c r="F332" s="72"/>
      <c r="G332" s="72"/>
      <c r="H332" s="183">
        <v>0</v>
      </c>
      <c r="I332" s="183">
        <v>0</v>
      </c>
      <c r="J332" s="183">
        <v>0</v>
      </c>
      <c r="K332" s="183">
        <v>0</v>
      </c>
      <c r="L332" s="233">
        <f>SUM(H332:K332)</f>
        <v>0</v>
      </c>
      <c r="M332" s="181"/>
      <c r="O332" s="124" t="str">
        <f t="shared" si="43"/>
        <v xml:space="preserve">128. </v>
      </c>
      <c r="P332" s="72"/>
    </row>
    <row r="333" spans="2:16" x14ac:dyDescent="0.25">
      <c r="B333" s="72"/>
      <c r="C333" s="116" t="str">
        <f>C330</f>
        <v xml:space="preserve">128. </v>
      </c>
      <c r="D333" s="72">
        <f>Valideringer!$B$22</f>
        <v>7999</v>
      </c>
      <c r="E333" s="72" t="s">
        <v>75</v>
      </c>
      <c r="F333" s="72"/>
      <c r="G333" s="72"/>
      <c r="H333" s="183">
        <v>0</v>
      </c>
      <c r="I333" s="183">
        <v>0</v>
      </c>
      <c r="J333" s="183">
        <v>0</v>
      </c>
      <c r="K333" s="183">
        <v>0</v>
      </c>
      <c r="L333" s="233">
        <f>SUM(H333:K333)</f>
        <v>0</v>
      </c>
      <c r="M333" s="181"/>
      <c r="O333" s="124" t="str">
        <f t="shared" si="43"/>
        <v xml:space="preserve">128. </v>
      </c>
      <c r="P333" s="72"/>
    </row>
    <row r="334" spans="2:16" x14ac:dyDescent="0.25">
      <c r="B334" s="72"/>
      <c r="C334" s="119" t="str">
        <f>CONCATENATE("Resultat ",C333)</f>
        <v xml:space="preserve">Resultat 128. </v>
      </c>
      <c r="D334" s="118"/>
      <c r="E334" s="118"/>
      <c r="F334" s="118"/>
      <c r="G334" s="118"/>
      <c r="H334" s="231">
        <f>SUM(H330:H333)</f>
        <v>0</v>
      </c>
      <c r="I334" s="231">
        <f>SUM(I330:I333)</f>
        <v>0</v>
      </c>
      <c r="J334" s="231">
        <f>SUM(J330:J333)</f>
        <v>0</v>
      </c>
      <c r="K334" s="231">
        <f>SUM(K330:K333)</f>
        <v>0</v>
      </c>
      <c r="L334" s="231">
        <f>SUM(L330:L333)</f>
        <v>0</v>
      </c>
      <c r="M334" s="182"/>
      <c r="O334" s="124" t="str">
        <f t="shared" si="43"/>
        <v xml:space="preserve">128. </v>
      </c>
      <c r="P334" s="72"/>
    </row>
    <row r="335" spans="2:16" x14ac:dyDescent="0.25">
      <c r="B335" s="72"/>
      <c r="C335" s="120"/>
      <c r="D335" s="72"/>
      <c r="E335" s="72"/>
      <c r="F335" s="72"/>
      <c r="G335" s="72"/>
      <c r="H335" s="233"/>
      <c r="I335" s="233"/>
      <c r="J335" s="233"/>
      <c r="K335" s="233"/>
      <c r="L335" s="233"/>
      <c r="M335" s="72"/>
      <c r="O335" s="124" t="str">
        <f>$C$337</f>
        <v xml:space="preserve">129. </v>
      </c>
      <c r="P335" s="72"/>
    </row>
    <row r="336" spans="2:16" x14ac:dyDescent="0.25">
      <c r="B336" s="72"/>
      <c r="C336" s="84" t="s">
        <v>31</v>
      </c>
      <c r="D336" s="85" t="s">
        <v>60</v>
      </c>
      <c r="E336" s="418" t="s">
        <v>61</v>
      </c>
      <c r="F336" s="85"/>
      <c r="G336" s="85"/>
      <c r="H336" s="418" t="s">
        <v>67</v>
      </c>
      <c r="I336" s="418" t="s">
        <v>68</v>
      </c>
      <c r="J336" s="85" t="s">
        <v>69</v>
      </c>
      <c r="K336" s="85" t="s">
        <v>70</v>
      </c>
      <c r="L336" s="85" t="s">
        <v>21</v>
      </c>
      <c r="M336" s="86" t="s">
        <v>45</v>
      </c>
      <c r="N336" s="120"/>
      <c r="O336" s="124" t="str">
        <f t="shared" ref="O336:O341" si="44">$C$337</f>
        <v xml:space="preserve">129. </v>
      </c>
      <c r="P336" s="72"/>
    </row>
    <row r="337" spans="2:16" x14ac:dyDescent="0.25">
      <c r="B337" s="72"/>
      <c r="C337" s="116" t="str">
        <f>Valideringer!B63</f>
        <v xml:space="preserve">129. </v>
      </c>
      <c r="D337" s="72">
        <f>Valideringer!$B$19</f>
        <v>3999</v>
      </c>
      <c r="E337" s="72" t="s">
        <v>71</v>
      </c>
      <c r="F337" s="72"/>
      <c r="G337" s="72"/>
      <c r="H337" s="183">
        <v>0</v>
      </c>
      <c r="I337" s="183">
        <v>0</v>
      </c>
      <c r="J337" s="183">
        <v>0</v>
      </c>
      <c r="K337" s="183">
        <v>0</v>
      </c>
      <c r="L337" s="233">
        <f>SUM(H337:K337)</f>
        <v>0</v>
      </c>
      <c r="M337" s="181"/>
      <c r="O337" s="124" t="str">
        <f t="shared" si="44"/>
        <v xml:space="preserve">129. </v>
      </c>
      <c r="P337" s="72"/>
    </row>
    <row r="338" spans="2:16" x14ac:dyDescent="0.25">
      <c r="B338" s="72"/>
      <c r="C338" s="116" t="str">
        <f>C337</f>
        <v xml:space="preserve">129. </v>
      </c>
      <c r="D338" s="72">
        <f>Valideringer!$B$20</f>
        <v>4999</v>
      </c>
      <c r="E338" s="72" t="s">
        <v>73</v>
      </c>
      <c r="F338" s="72"/>
      <c r="G338" s="72"/>
      <c r="H338" s="183">
        <v>0</v>
      </c>
      <c r="I338" s="183">
        <v>0</v>
      </c>
      <c r="J338" s="183">
        <v>0</v>
      </c>
      <c r="K338" s="183">
        <v>0</v>
      </c>
      <c r="L338" s="233">
        <f>SUM(H338:K338)</f>
        <v>0</v>
      </c>
      <c r="M338" s="181"/>
      <c r="O338" s="124" t="str">
        <f t="shared" si="44"/>
        <v xml:space="preserve">129. </v>
      </c>
      <c r="P338" s="72"/>
    </row>
    <row r="339" spans="2:16" x14ac:dyDescent="0.25">
      <c r="B339" s="72"/>
      <c r="C339" s="116" t="str">
        <f>C337</f>
        <v xml:space="preserve">129. </v>
      </c>
      <c r="D339" s="72">
        <f>Valideringer!$B$21</f>
        <v>5999</v>
      </c>
      <c r="E339" s="72" t="s">
        <v>74</v>
      </c>
      <c r="F339" s="72"/>
      <c r="G339" s="72"/>
      <c r="H339" s="183">
        <v>0</v>
      </c>
      <c r="I339" s="183">
        <v>0</v>
      </c>
      <c r="J339" s="183">
        <v>0</v>
      </c>
      <c r="K339" s="183">
        <v>0</v>
      </c>
      <c r="L339" s="233">
        <f>SUM(H339:K339)</f>
        <v>0</v>
      </c>
      <c r="M339" s="181"/>
      <c r="O339" s="124" t="str">
        <f t="shared" si="44"/>
        <v xml:space="preserve">129. </v>
      </c>
      <c r="P339" s="72"/>
    </row>
    <row r="340" spans="2:16" x14ac:dyDescent="0.25">
      <c r="B340" s="72"/>
      <c r="C340" s="116" t="str">
        <f>C337</f>
        <v xml:space="preserve">129. </v>
      </c>
      <c r="D340" s="72">
        <f>Valideringer!$B$22</f>
        <v>7999</v>
      </c>
      <c r="E340" s="72" t="s">
        <v>75</v>
      </c>
      <c r="F340" s="72"/>
      <c r="G340" s="72"/>
      <c r="H340" s="183">
        <v>0</v>
      </c>
      <c r="I340" s="183">
        <v>0</v>
      </c>
      <c r="J340" s="183">
        <v>0</v>
      </c>
      <c r="K340" s="183">
        <v>0</v>
      </c>
      <c r="L340" s="233">
        <f>SUM(H340:K340)</f>
        <v>0</v>
      </c>
      <c r="M340" s="181"/>
      <c r="O340" s="124" t="str">
        <f t="shared" si="44"/>
        <v xml:space="preserve">129. </v>
      </c>
      <c r="P340" s="72"/>
    </row>
    <row r="341" spans="2:16" x14ac:dyDescent="0.25">
      <c r="B341" s="72"/>
      <c r="C341" s="119" t="str">
        <f>CONCATENATE("Resultat ",C340)</f>
        <v xml:space="preserve">Resultat 129. </v>
      </c>
      <c r="D341" s="118"/>
      <c r="E341" s="118"/>
      <c r="F341" s="118"/>
      <c r="G341" s="118"/>
      <c r="H341" s="231">
        <f>SUM(H337:H340)</f>
        <v>0</v>
      </c>
      <c r="I341" s="231">
        <f>SUM(I337:I340)</f>
        <v>0</v>
      </c>
      <c r="J341" s="231">
        <f>SUM(J337:J340)</f>
        <v>0</v>
      </c>
      <c r="K341" s="231">
        <f>SUM(K337:K340)</f>
        <v>0</v>
      </c>
      <c r="L341" s="231">
        <f>SUM(L337:L340)</f>
        <v>0</v>
      </c>
      <c r="M341" s="182"/>
      <c r="O341" s="124" t="str">
        <f t="shared" si="44"/>
        <v xml:space="preserve">129. </v>
      </c>
      <c r="P341" s="72"/>
    </row>
    <row r="342" spans="2:16" x14ac:dyDescent="0.25">
      <c r="B342" s="72"/>
      <c r="C342" s="72"/>
      <c r="D342" s="72"/>
      <c r="E342" s="72"/>
      <c r="F342" s="72"/>
      <c r="G342" s="72"/>
      <c r="H342" s="233"/>
      <c r="I342" s="233"/>
      <c r="J342" s="233"/>
      <c r="K342" s="233"/>
      <c r="L342" s="233"/>
      <c r="M342" s="72"/>
      <c r="O342" s="124" t="str">
        <f>$C$344</f>
        <v xml:space="preserve">130. </v>
      </c>
      <c r="P342" s="72"/>
    </row>
    <row r="343" spans="2:16" x14ac:dyDescent="0.25">
      <c r="B343" s="72"/>
      <c r="C343" s="84" t="s">
        <v>31</v>
      </c>
      <c r="D343" s="85" t="s">
        <v>60</v>
      </c>
      <c r="E343" s="418" t="s">
        <v>61</v>
      </c>
      <c r="F343" s="85"/>
      <c r="G343" s="85"/>
      <c r="H343" s="418" t="s">
        <v>67</v>
      </c>
      <c r="I343" s="418" t="s">
        <v>68</v>
      </c>
      <c r="J343" s="85" t="s">
        <v>69</v>
      </c>
      <c r="K343" s="85" t="s">
        <v>70</v>
      </c>
      <c r="L343" s="85" t="s">
        <v>21</v>
      </c>
      <c r="M343" s="86" t="s">
        <v>45</v>
      </c>
      <c r="N343" s="120"/>
      <c r="O343" s="124" t="str">
        <f t="shared" ref="O343:O348" si="45">$C$344</f>
        <v xml:space="preserve">130. </v>
      </c>
      <c r="P343" s="72"/>
    </row>
    <row r="344" spans="2:16" x14ac:dyDescent="0.25">
      <c r="B344" s="72"/>
      <c r="C344" s="116" t="str">
        <f>Valideringer!B64</f>
        <v xml:space="preserve">130. </v>
      </c>
      <c r="D344" s="72">
        <f>Valideringer!$B$19</f>
        <v>3999</v>
      </c>
      <c r="E344" s="72" t="s">
        <v>71</v>
      </c>
      <c r="F344" s="72"/>
      <c r="G344" s="72"/>
      <c r="H344" s="183">
        <v>0</v>
      </c>
      <c r="I344" s="183">
        <v>0</v>
      </c>
      <c r="J344" s="183">
        <v>0</v>
      </c>
      <c r="K344" s="183">
        <v>0</v>
      </c>
      <c r="L344" s="233">
        <f>SUM(H344:K344)</f>
        <v>0</v>
      </c>
      <c r="M344" s="181"/>
      <c r="O344" s="124" t="str">
        <f t="shared" si="45"/>
        <v xml:space="preserve">130. </v>
      </c>
      <c r="P344" s="72"/>
    </row>
    <row r="345" spans="2:16" x14ac:dyDescent="0.25">
      <c r="B345" s="72"/>
      <c r="C345" s="116" t="str">
        <f>C344</f>
        <v xml:space="preserve">130. </v>
      </c>
      <c r="D345" s="72">
        <f>Valideringer!$B$20</f>
        <v>4999</v>
      </c>
      <c r="E345" s="72" t="s">
        <v>73</v>
      </c>
      <c r="F345" s="72"/>
      <c r="G345" s="72"/>
      <c r="H345" s="183">
        <v>0</v>
      </c>
      <c r="I345" s="183">
        <v>0</v>
      </c>
      <c r="J345" s="183">
        <v>0</v>
      </c>
      <c r="K345" s="183">
        <v>0</v>
      </c>
      <c r="L345" s="233">
        <f>SUM(H345:K345)</f>
        <v>0</v>
      </c>
      <c r="M345" s="181"/>
      <c r="O345" s="124" t="str">
        <f t="shared" si="45"/>
        <v xml:space="preserve">130. </v>
      </c>
      <c r="P345" s="72"/>
    </row>
    <row r="346" spans="2:16" x14ac:dyDescent="0.25">
      <c r="B346" s="72"/>
      <c r="C346" s="116" t="str">
        <f>C344</f>
        <v xml:space="preserve">130. </v>
      </c>
      <c r="D346" s="72">
        <f>Valideringer!$B$21</f>
        <v>5999</v>
      </c>
      <c r="E346" s="72" t="s">
        <v>74</v>
      </c>
      <c r="F346" s="72"/>
      <c r="G346" s="72"/>
      <c r="H346" s="183">
        <v>0</v>
      </c>
      <c r="I346" s="183">
        <v>0</v>
      </c>
      <c r="J346" s="183">
        <v>0</v>
      </c>
      <c r="K346" s="183">
        <v>0</v>
      </c>
      <c r="L346" s="233">
        <f>SUM(H346:K346)</f>
        <v>0</v>
      </c>
      <c r="M346" s="181"/>
      <c r="O346" s="124" t="str">
        <f t="shared" si="45"/>
        <v xml:space="preserve">130. </v>
      </c>
      <c r="P346" s="72"/>
    </row>
    <row r="347" spans="2:16" x14ac:dyDescent="0.25">
      <c r="B347" s="72"/>
      <c r="C347" s="116" t="str">
        <f>C344</f>
        <v xml:space="preserve">130. </v>
      </c>
      <c r="D347" s="72">
        <f>Valideringer!$B$22</f>
        <v>7999</v>
      </c>
      <c r="E347" s="72" t="s">
        <v>75</v>
      </c>
      <c r="F347" s="72"/>
      <c r="G347" s="72"/>
      <c r="H347" s="183">
        <v>0</v>
      </c>
      <c r="I347" s="183">
        <v>0</v>
      </c>
      <c r="J347" s="183">
        <v>0</v>
      </c>
      <c r="K347" s="183">
        <v>0</v>
      </c>
      <c r="L347" s="233">
        <f>SUM(H347:K347)</f>
        <v>0</v>
      </c>
      <c r="M347" s="181"/>
      <c r="O347" s="124" t="str">
        <f t="shared" si="45"/>
        <v xml:space="preserve">130. </v>
      </c>
      <c r="P347" s="72"/>
    </row>
    <row r="348" spans="2:16" x14ac:dyDescent="0.25">
      <c r="B348" s="72"/>
      <c r="C348" s="119" t="str">
        <f>CONCATENATE("Resultat ",C347)</f>
        <v xml:space="preserve">Resultat 130. </v>
      </c>
      <c r="D348" s="118"/>
      <c r="E348" s="118"/>
      <c r="F348" s="118"/>
      <c r="G348" s="118"/>
      <c r="H348" s="231">
        <f>SUM(H344:H347)</f>
        <v>0</v>
      </c>
      <c r="I348" s="231">
        <f>SUM(I344:I347)</f>
        <v>0</v>
      </c>
      <c r="J348" s="231">
        <f>SUM(J344:J347)</f>
        <v>0</v>
      </c>
      <c r="K348" s="231">
        <f>SUM(K344:K347)</f>
        <v>0</v>
      </c>
      <c r="L348" s="231">
        <f>SUM(L344:L347)</f>
        <v>0</v>
      </c>
      <c r="M348" s="182"/>
      <c r="O348" s="124" t="str">
        <f t="shared" si="45"/>
        <v xml:space="preserve">130. </v>
      </c>
      <c r="P348" s="72"/>
    </row>
    <row r="349" spans="2:16" x14ac:dyDescent="0.25">
      <c r="B349" s="72"/>
      <c r="C349" s="72"/>
      <c r="D349" s="72"/>
      <c r="E349" s="72"/>
      <c r="F349" s="72"/>
      <c r="G349" s="72"/>
      <c r="H349" s="232"/>
      <c r="I349" s="232"/>
      <c r="J349" s="232"/>
      <c r="K349" s="232"/>
      <c r="L349" s="232"/>
      <c r="M349" s="72"/>
      <c r="O349" s="124" t="str">
        <f>$C$351</f>
        <v xml:space="preserve">131. </v>
      </c>
      <c r="P349" s="72"/>
    </row>
    <row r="350" spans="2:16" x14ac:dyDescent="0.25">
      <c r="B350" s="72"/>
      <c r="C350" s="84" t="s">
        <v>31</v>
      </c>
      <c r="D350" s="85" t="s">
        <v>60</v>
      </c>
      <c r="E350" s="418" t="s">
        <v>61</v>
      </c>
      <c r="F350" s="85"/>
      <c r="G350" s="85"/>
      <c r="H350" s="418" t="s">
        <v>67</v>
      </c>
      <c r="I350" s="418" t="s">
        <v>68</v>
      </c>
      <c r="J350" s="85" t="s">
        <v>69</v>
      </c>
      <c r="K350" s="85" t="s">
        <v>70</v>
      </c>
      <c r="L350" s="85" t="s">
        <v>21</v>
      </c>
      <c r="M350" s="86" t="s">
        <v>45</v>
      </c>
      <c r="N350" s="120"/>
      <c r="O350" s="124" t="str">
        <f t="shared" ref="O350:O355" si="46">$C$351</f>
        <v xml:space="preserve">131. </v>
      </c>
      <c r="P350" s="72"/>
    </row>
    <row r="351" spans="2:16" x14ac:dyDescent="0.25">
      <c r="B351" s="72"/>
      <c r="C351" s="116" t="str">
        <f>Valideringer!B65</f>
        <v xml:space="preserve">131. </v>
      </c>
      <c r="D351" s="72">
        <f>Valideringer!$B$19</f>
        <v>3999</v>
      </c>
      <c r="E351" s="72" t="s">
        <v>71</v>
      </c>
      <c r="F351" s="72"/>
      <c r="G351" s="72"/>
      <c r="H351" s="183">
        <v>0</v>
      </c>
      <c r="I351" s="183">
        <v>0</v>
      </c>
      <c r="J351" s="183">
        <v>0</v>
      </c>
      <c r="K351" s="183">
        <v>0</v>
      </c>
      <c r="L351" s="233">
        <f>SUM(H351:K351)</f>
        <v>0</v>
      </c>
      <c r="M351" s="181"/>
      <c r="O351" s="124" t="str">
        <f t="shared" si="46"/>
        <v xml:space="preserve">131. </v>
      </c>
      <c r="P351" s="72"/>
    </row>
    <row r="352" spans="2:16" x14ac:dyDescent="0.25">
      <c r="B352" s="72"/>
      <c r="C352" s="116" t="str">
        <f>C351</f>
        <v xml:space="preserve">131. </v>
      </c>
      <c r="D352" s="72">
        <f>Valideringer!$B$20</f>
        <v>4999</v>
      </c>
      <c r="E352" s="72" t="s">
        <v>73</v>
      </c>
      <c r="F352" s="72"/>
      <c r="G352" s="72"/>
      <c r="H352" s="183">
        <v>0</v>
      </c>
      <c r="I352" s="183">
        <v>0</v>
      </c>
      <c r="J352" s="183">
        <v>0</v>
      </c>
      <c r="K352" s="183">
        <v>0</v>
      </c>
      <c r="L352" s="233">
        <f>SUM(H352:K352)</f>
        <v>0</v>
      </c>
      <c r="M352" s="181"/>
      <c r="O352" s="124" t="str">
        <f t="shared" si="46"/>
        <v xml:space="preserve">131. </v>
      </c>
      <c r="P352" s="72"/>
    </row>
    <row r="353" spans="2:16" x14ac:dyDescent="0.25">
      <c r="B353" s="72"/>
      <c r="C353" s="116" t="str">
        <f>C351</f>
        <v xml:space="preserve">131. </v>
      </c>
      <c r="D353" s="72">
        <f>Valideringer!$B$21</f>
        <v>5999</v>
      </c>
      <c r="E353" s="72" t="s">
        <v>74</v>
      </c>
      <c r="F353" s="72"/>
      <c r="G353" s="72"/>
      <c r="H353" s="183">
        <v>0</v>
      </c>
      <c r="I353" s="183">
        <v>0</v>
      </c>
      <c r="J353" s="183">
        <v>0</v>
      </c>
      <c r="K353" s="183">
        <v>0</v>
      </c>
      <c r="L353" s="233">
        <f>SUM(H353:K353)</f>
        <v>0</v>
      </c>
      <c r="M353" s="181"/>
      <c r="O353" s="124" t="str">
        <f t="shared" si="46"/>
        <v xml:space="preserve">131. </v>
      </c>
      <c r="P353" s="72"/>
    </row>
    <row r="354" spans="2:16" x14ac:dyDescent="0.25">
      <c r="B354" s="72"/>
      <c r="C354" s="116" t="str">
        <f>C351</f>
        <v xml:space="preserve">131. </v>
      </c>
      <c r="D354" s="72">
        <f>Valideringer!$B$22</f>
        <v>7999</v>
      </c>
      <c r="E354" s="72" t="s">
        <v>75</v>
      </c>
      <c r="F354" s="72"/>
      <c r="G354" s="72"/>
      <c r="H354" s="183">
        <v>0</v>
      </c>
      <c r="I354" s="183">
        <v>0</v>
      </c>
      <c r="J354" s="183">
        <v>0</v>
      </c>
      <c r="K354" s="183">
        <v>0</v>
      </c>
      <c r="L354" s="233">
        <f>SUM(H354:K354)</f>
        <v>0</v>
      </c>
      <c r="M354" s="181"/>
      <c r="O354" s="124" t="str">
        <f t="shared" si="46"/>
        <v xml:space="preserve">131. </v>
      </c>
      <c r="P354" s="72"/>
    </row>
    <row r="355" spans="2:16" x14ac:dyDescent="0.25">
      <c r="B355" s="72"/>
      <c r="C355" s="119" t="str">
        <f>CONCATENATE("Resultat ",C354)</f>
        <v xml:space="preserve">Resultat 131. </v>
      </c>
      <c r="D355" s="118"/>
      <c r="E355" s="118"/>
      <c r="F355" s="118"/>
      <c r="G355" s="118"/>
      <c r="H355" s="231">
        <f>SUM(H351:H354)</f>
        <v>0</v>
      </c>
      <c r="I355" s="231">
        <f>SUM(I351:I354)</f>
        <v>0</v>
      </c>
      <c r="J355" s="231">
        <f>SUM(J351:J354)</f>
        <v>0</v>
      </c>
      <c r="K355" s="231">
        <f>SUM(K351:K354)</f>
        <v>0</v>
      </c>
      <c r="L355" s="231">
        <f>SUM(L351:L354)</f>
        <v>0</v>
      </c>
      <c r="M355" s="182"/>
      <c r="O355" s="124" t="str">
        <f t="shared" si="46"/>
        <v xml:space="preserve">131. </v>
      </c>
      <c r="P355" s="72"/>
    </row>
    <row r="356" spans="2:16" x14ac:dyDescent="0.25">
      <c r="B356" s="72"/>
      <c r="C356" s="72"/>
      <c r="D356" s="72"/>
      <c r="E356" s="72"/>
      <c r="F356" s="72"/>
      <c r="G356" s="72"/>
      <c r="H356" s="233"/>
      <c r="I356" s="233"/>
      <c r="J356" s="233"/>
      <c r="K356" s="233"/>
      <c r="L356" s="233"/>
      <c r="M356" s="72"/>
      <c r="O356" s="124" t="str">
        <f>$C$358</f>
        <v xml:space="preserve">132. </v>
      </c>
      <c r="P356" s="72"/>
    </row>
    <row r="357" spans="2:16" x14ac:dyDescent="0.25">
      <c r="B357" s="72"/>
      <c r="C357" s="84" t="s">
        <v>31</v>
      </c>
      <c r="D357" s="85" t="s">
        <v>60</v>
      </c>
      <c r="E357" s="418" t="s">
        <v>61</v>
      </c>
      <c r="F357" s="85"/>
      <c r="G357" s="85"/>
      <c r="H357" s="418" t="s">
        <v>67</v>
      </c>
      <c r="I357" s="418" t="s">
        <v>68</v>
      </c>
      <c r="J357" s="85" t="s">
        <v>69</v>
      </c>
      <c r="K357" s="85" t="s">
        <v>70</v>
      </c>
      <c r="L357" s="85" t="s">
        <v>21</v>
      </c>
      <c r="M357" s="86" t="s">
        <v>45</v>
      </c>
      <c r="N357" s="120"/>
      <c r="O357" s="124" t="str">
        <f t="shared" ref="O357:O362" si="47">$C$358</f>
        <v xml:space="preserve">132. </v>
      </c>
      <c r="P357" s="72"/>
    </row>
    <row r="358" spans="2:16" x14ac:dyDescent="0.25">
      <c r="B358" s="72"/>
      <c r="C358" s="116" t="str">
        <f>Valideringer!B66</f>
        <v xml:space="preserve">132. </v>
      </c>
      <c r="D358" s="72">
        <f>Valideringer!$B$19</f>
        <v>3999</v>
      </c>
      <c r="E358" s="72" t="s">
        <v>71</v>
      </c>
      <c r="F358" s="72"/>
      <c r="G358" s="72"/>
      <c r="H358" s="183">
        <v>0</v>
      </c>
      <c r="I358" s="183">
        <v>0</v>
      </c>
      <c r="J358" s="183">
        <v>0</v>
      </c>
      <c r="K358" s="183">
        <v>0</v>
      </c>
      <c r="L358" s="233">
        <f>SUM(H358:K358)</f>
        <v>0</v>
      </c>
      <c r="M358" s="181"/>
      <c r="O358" s="124" t="str">
        <f t="shared" si="47"/>
        <v xml:space="preserve">132. </v>
      </c>
      <c r="P358" s="72"/>
    </row>
    <row r="359" spans="2:16" x14ac:dyDescent="0.25">
      <c r="B359" s="72"/>
      <c r="C359" s="116" t="str">
        <f>C358</f>
        <v xml:space="preserve">132. </v>
      </c>
      <c r="D359" s="72">
        <f>Valideringer!$B$20</f>
        <v>4999</v>
      </c>
      <c r="E359" s="72" t="s">
        <v>73</v>
      </c>
      <c r="F359" s="72"/>
      <c r="G359" s="72"/>
      <c r="H359" s="183">
        <v>0</v>
      </c>
      <c r="I359" s="183">
        <v>0</v>
      </c>
      <c r="J359" s="183">
        <v>0</v>
      </c>
      <c r="K359" s="183">
        <v>0</v>
      </c>
      <c r="L359" s="233">
        <f>SUM(H359:K359)</f>
        <v>0</v>
      </c>
      <c r="M359" s="181"/>
      <c r="O359" s="124" t="str">
        <f t="shared" si="47"/>
        <v xml:space="preserve">132. </v>
      </c>
      <c r="P359" s="72"/>
    </row>
    <row r="360" spans="2:16" x14ac:dyDescent="0.25">
      <c r="B360" s="72"/>
      <c r="C360" s="116" t="str">
        <f>C358</f>
        <v xml:space="preserve">132. </v>
      </c>
      <c r="D360" s="72">
        <f>Valideringer!$B$21</f>
        <v>5999</v>
      </c>
      <c r="E360" s="72" t="s">
        <v>74</v>
      </c>
      <c r="F360" s="72"/>
      <c r="G360" s="72"/>
      <c r="H360" s="183">
        <v>0</v>
      </c>
      <c r="I360" s="183">
        <v>0</v>
      </c>
      <c r="J360" s="183">
        <v>0</v>
      </c>
      <c r="K360" s="183">
        <v>0</v>
      </c>
      <c r="L360" s="233">
        <f>SUM(H360:K360)</f>
        <v>0</v>
      </c>
      <c r="M360" s="181"/>
      <c r="O360" s="124" t="str">
        <f t="shared" si="47"/>
        <v xml:space="preserve">132. </v>
      </c>
      <c r="P360" s="72"/>
    </row>
    <row r="361" spans="2:16" x14ac:dyDescent="0.25">
      <c r="B361" s="72"/>
      <c r="C361" s="116" t="str">
        <f>C358</f>
        <v xml:space="preserve">132. </v>
      </c>
      <c r="D361" s="72">
        <f>Valideringer!$B$22</f>
        <v>7999</v>
      </c>
      <c r="E361" s="72" t="s">
        <v>75</v>
      </c>
      <c r="F361" s="72"/>
      <c r="G361" s="72"/>
      <c r="H361" s="183">
        <v>0</v>
      </c>
      <c r="I361" s="183">
        <v>0</v>
      </c>
      <c r="J361" s="183">
        <v>0</v>
      </c>
      <c r="K361" s="183">
        <v>0</v>
      </c>
      <c r="L361" s="233">
        <f>SUM(H361:K361)</f>
        <v>0</v>
      </c>
      <c r="M361" s="181"/>
      <c r="O361" s="124" t="str">
        <f t="shared" si="47"/>
        <v xml:space="preserve">132. </v>
      </c>
      <c r="P361" s="72"/>
    </row>
    <row r="362" spans="2:16" x14ac:dyDescent="0.25">
      <c r="B362" s="72"/>
      <c r="C362" s="119" t="str">
        <f>CONCATENATE("Resultat ",C361)</f>
        <v xml:space="preserve">Resultat 132. </v>
      </c>
      <c r="D362" s="118"/>
      <c r="E362" s="118"/>
      <c r="F362" s="118"/>
      <c r="G362" s="118"/>
      <c r="H362" s="231">
        <f>SUM(H358:H361)</f>
        <v>0</v>
      </c>
      <c r="I362" s="231">
        <f>SUM(I358:I361)</f>
        <v>0</v>
      </c>
      <c r="J362" s="231">
        <f>SUM(J358:J361)</f>
        <v>0</v>
      </c>
      <c r="K362" s="231">
        <f>SUM(K358:K361)</f>
        <v>0</v>
      </c>
      <c r="L362" s="231">
        <f>SUM(L358:L361)</f>
        <v>0</v>
      </c>
      <c r="M362" s="182"/>
      <c r="O362" s="124" t="str">
        <f t="shared" si="47"/>
        <v xml:space="preserve">132. </v>
      </c>
      <c r="P362" s="72"/>
    </row>
    <row r="363" spans="2:16" x14ac:dyDescent="0.25">
      <c r="B363" s="72"/>
      <c r="C363" s="120"/>
      <c r="D363" s="72"/>
      <c r="E363" s="72"/>
      <c r="F363" s="72"/>
      <c r="G363" s="72"/>
      <c r="H363" s="233"/>
      <c r="I363" s="233"/>
      <c r="J363" s="233"/>
      <c r="K363" s="233"/>
      <c r="L363" s="233"/>
      <c r="M363" s="72"/>
      <c r="O363" s="124" t="str">
        <f>$C$365</f>
        <v xml:space="preserve">133. </v>
      </c>
      <c r="P363" s="72"/>
    </row>
    <row r="364" spans="2:16" x14ac:dyDescent="0.25">
      <c r="B364" s="72"/>
      <c r="C364" s="84" t="s">
        <v>31</v>
      </c>
      <c r="D364" s="85" t="s">
        <v>60</v>
      </c>
      <c r="E364" s="418" t="s">
        <v>61</v>
      </c>
      <c r="F364" s="85"/>
      <c r="G364" s="85"/>
      <c r="H364" s="418" t="s">
        <v>67</v>
      </c>
      <c r="I364" s="418" t="s">
        <v>68</v>
      </c>
      <c r="J364" s="85" t="s">
        <v>69</v>
      </c>
      <c r="K364" s="85" t="s">
        <v>70</v>
      </c>
      <c r="L364" s="85" t="s">
        <v>21</v>
      </c>
      <c r="M364" s="86" t="s">
        <v>45</v>
      </c>
      <c r="N364" s="120"/>
      <c r="O364" s="124" t="str">
        <f t="shared" ref="O364:O369" si="48">$C$365</f>
        <v xml:space="preserve">133. </v>
      </c>
      <c r="P364" s="72"/>
    </row>
    <row r="365" spans="2:16" x14ac:dyDescent="0.25">
      <c r="B365" s="72"/>
      <c r="C365" s="116" t="str">
        <f>Valideringer!B67</f>
        <v xml:space="preserve">133. </v>
      </c>
      <c r="D365" s="72">
        <f>Valideringer!$B$19</f>
        <v>3999</v>
      </c>
      <c r="E365" s="72" t="s">
        <v>71</v>
      </c>
      <c r="F365" s="72"/>
      <c r="G365" s="72"/>
      <c r="H365" s="183">
        <v>0</v>
      </c>
      <c r="I365" s="183">
        <v>0</v>
      </c>
      <c r="J365" s="183">
        <v>0</v>
      </c>
      <c r="K365" s="183">
        <v>0</v>
      </c>
      <c r="L365" s="233">
        <f>SUM(H365:K365)</f>
        <v>0</v>
      </c>
      <c r="M365" s="181"/>
      <c r="O365" s="124" t="str">
        <f t="shared" si="48"/>
        <v xml:space="preserve">133. </v>
      </c>
      <c r="P365" s="72"/>
    </row>
    <row r="366" spans="2:16" x14ac:dyDescent="0.25">
      <c r="B366" s="72"/>
      <c r="C366" s="116" t="str">
        <f>C365</f>
        <v xml:space="preserve">133. </v>
      </c>
      <c r="D366" s="72">
        <f>Valideringer!$B$20</f>
        <v>4999</v>
      </c>
      <c r="E366" s="72" t="s">
        <v>73</v>
      </c>
      <c r="F366" s="72"/>
      <c r="G366" s="72"/>
      <c r="H366" s="183">
        <v>0</v>
      </c>
      <c r="I366" s="183">
        <v>0</v>
      </c>
      <c r="J366" s="183">
        <v>0</v>
      </c>
      <c r="K366" s="183">
        <v>0</v>
      </c>
      <c r="L366" s="233">
        <f>SUM(H366:K366)</f>
        <v>0</v>
      </c>
      <c r="M366" s="181"/>
      <c r="O366" s="124" t="str">
        <f t="shared" si="48"/>
        <v xml:space="preserve">133. </v>
      </c>
      <c r="P366" s="72"/>
    </row>
    <row r="367" spans="2:16" x14ac:dyDescent="0.25">
      <c r="B367" s="72"/>
      <c r="C367" s="116" t="str">
        <f>C365</f>
        <v xml:space="preserve">133. </v>
      </c>
      <c r="D367" s="72">
        <f>Valideringer!$B$21</f>
        <v>5999</v>
      </c>
      <c r="E367" s="72" t="s">
        <v>74</v>
      </c>
      <c r="F367" s="72"/>
      <c r="G367" s="72"/>
      <c r="H367" s="183">
        <v>0</v>
      </c>
      <c r="I367" s="183">
        <v>0</v>
      </c>
      <c r="J367" s="183">
        <v>0</v>
      </c>
      <c r="K367" s="183">
        <v>0</v>
      </c>
      <c r="L367" s="233">
        <f>SUM(H367:K367)</f>
        <v>0</v>
      </c>
      <c r="M367" s="181"/>
      <c r="O367" s="124" t="str">
        <f t="shared" si="48"/>
        <v xml:space="preserve">133. </v>
      </c>
      <c r="P367" s="72"/>
    </row>
    <row r="368" spans="2:16" x14ac:dyDescent="0.25">
      <c r="B368" s="72"/>
      <c r="C368" s="116" t="str">
        <f>C365</f>
        <v xml:space="preserve">133. </v>
      </c>
      <c r="D368" s="72">
        <f>Valideringer!$B$22</f>
        <v>7999</v>
      </c>
      <c r="E368" s="72" t="s">
        <v>75</v>
      </c>
      <c r="F368" s="72"/>
      <c r="G368" s="72"/>
      <c r="H368" s="183">
        <v>0</v>
      </c>
      <c r="I368" s="183">
        <v>0</v>
      </c>
      <c r="J368" s="183">
        <v>0</v>
      </c>
      <c r="K368" s="183">
        <v>0</v>
      </c>
      <c r="L368" s="233">
        <f>SUM(H368:K368)</f>
        <v>0</v>
      </c>
      <c r="M368" s="181"/>
      <c r="O368" s="124" t="str">
        <f t="shared" si="48"/>
        <v xml:space="preserve">133. </v>
      </c>
      <c r="P368" s="72"/>
    </row>
    <row r="369" spans="2:16" x14ac:dyDescent="0.25">
      <c r="B369" s="72"/>
      <c r="C369" s="119" t="str">
        <f>CONCATENATE("Resultat ",C368)</f>
        <v xml:space="preserve">Resultat 133. </v>
      </c>
      <c r="D369" s="118"/>
      <c r="E369" s="118"/>
      <c r="F369" s="118"/>
      <c r="G369" s="118"/>
      <c r="H369" s="231">
        <f>SUM(H365:H368)</f>
        <v>0</v>
      </c>
      <c r="I369" s="231">
        <f>SUM(I365:I368)</f>
        <v>0</v>
      </c>
      <c r="J369" s="231">
        <f>SUM(J365:J368)</f>
        <v>0</v>
      </c>
      <c r="K369" s="231">
        <f>SUM(K365:K368)</f>
        <v>0</v>
      </c>
      <c r="L369" s="231">
        <f>SUM(L365:L368)</f>
        <v>0</v>
      </c>
      <c r="M369" s="182"/>
      <c r="O369" s="124" t="str">
        <f t="shared" si="48"/>
        <v xml:space="preserve">133. </v>
      </c>
      <c r="P369" s="72"/>
    </row>
    <row r="370" spans="2:16" x14ac:dyDescent="0.25">
      <c r="B370" s="72"/>
      <c r="C370" s="120"/>
      <c r="D370" s="72"/>
      <c r="E370" s="72"/>
      <c r="F370" s="72"/>
      <c r="G370" s="72"/>
      <c r="H370" s="233"/>
      <c r="I370" s="233"/>
      <c r="J370" s="233"/>
      <c r="K370" s="233"/>
      <c r="L370" s="233"/>
      <c r="M370" s="72"/>
      <c r="O370" s="124" t="str">
        <f>$C$372</f>
        <v xml:space="preserve">134. </v>
      </c>
      <c r="P370" s="72"/>
    </row>
    <row r="371" spans="2:16" x14ac:dyDescent="0.25">
      <c r="B371" s="72"/>
      <c r="C371" s="84" t="s">
        <v>31</v>
      </c>
      <c r="D371" s="85" t="s">
        <v>60</v>
      </c>
      <c r="E371" s="418" t="s">
        <v>61</v>
      </c>
      <c r="F371" s="85"/>
      <c r="G371" s="85"/>
      <c r="H371" s="418" t="s">
        <v>67</v>
      </c>
      <c r="I371" s="418" t="s">
        <v>68</v>
      </c>
      <c r="J371" s="85" t="s">
        <v>69</v>
      </c>
      <c r="K371" s="85" t="s">
        <v>70</v>
      </c>
      <c r="L371" s="85" t="s">
        <v>21</v>
      </c>
      <c r="M371" s="86" t="s">
        <v>45</v>
      </c>
      <c r="N371" s="120"/>
      <c r="O371" s="124" t="str">
        <f t="shared" ref="O371:O376" si="49">$C$372</f>
        <v xml:space="preserve">134. </v>
      </c>
      <c r="P371" s="72"/>
    </row>
    <row r="372" spans="2:16" x14ac:dyDescent="0.25">
      <c r="B372" s="72"/>
      <c r="C372" s="116" t="str">
        <f>Valideringer!B68</f>
        <v xml:space="preserve">134. </v>
      </c>
      <c r="D372" s="72">
        <f>Valideringer!$B$19</f>
        <v>3999</v>
      </c>
      <c r="E372" s="72" t="s">
        <v>71</v>
      </c>
      <c r="F372" s="72"/>
      <c r="G372" s="72"/>
      <c r="H372" s="183">
        <v>0</v>
      </c>
      <c r="I372" s="183">
        <v>0</v>
      </c>
      <c r="J372" s="183">
        <v>0</v>
      </c>
      <c r="K372" s="183">
        <v>0</v>
      </c>
      <c r="L372" s="233">
        <f>SUM(H372:K372)</f>
        <v>0</v>
      </c>
      <c r="M372" s="181"/>
      <c r="O372" s="124" t="str">
        <f t="shared" si="49"/>
        <v xml:space="preserve">134. </v>
      </c>
      <c r="P372" s="72"/>
    </row>
    <row r="373" spans="2:16" x14ac:dyDescent="0.25">
      <c r="B373" s="72"/>
      <c r="C373" s="116" t="str">
        <f>C372</f>
        <v xml:space="preserve">134. </v>
      </c>
      <c r="D373" s="72">
        <f>Valideringer!$B$20</f>
        <v>4999</v>
      </c>
      <c r="E373" s="72" t="s">
        <v>73</v>
      </c>
      <c r="F373" s="72"/>
      <c r="G373" s="72"/>
      <c r="H373" s="183">
        <v>0</v>
      </c>
      <c r="I373" s="183">
        <v>0</v>
      </c>
      <c r="J373" s="183">
        <v>0</v>
      </c>
      <c r="K373" s="183">
        <v>0</v>
      </c>
      <c r="L373" s="233">
        <f>SUM(H373:K373)</f>
        <v>0</v>
      </c>
      <c r="M373" s="181"/>
      <c r="O373" s="124" t="str">
        <f t="shared" si="49"/>
        <v xml:space="preserve">134. </v>
      </c>
      <c r="P373" s="72"/>
    </row>
    <row r="374" spans="2:16" x14ac:dyDescent="0.25">
      <c r="B374" s="72"/>
      <c r="C374" s="116" t="str">
        <f>C372</f>
        <v xml:space="preserve">134. </v>
      </c>
      <c r="D374" s="72">
        <f>Valideringer!$B$21</f>
        <v>5999</v>
      </c>
      <c r="E374" s="72" t="s">
        <v>74</v>
      </c>
      <c r="F374" s="72"/>
      <c r="G374" s="72"/>
      <c r="H374" s="183">
        <v>0</v>
      </c>
      <c r="I374" s="183">
        <v>0</v>
      </c>
      <c r="J374" s="183">
        <v>0</v>
      </c>
      <c r="K374" s="183">
        <v>0</v>
      </c>
      <c r="L374" s="233">
        <f>SUM(H374:K374)</f>
        <v>0</v>
      </c>
      <c r="M374" s="181"/>
      <c r="O374" s="124" t="str">
        <f t="shared" si="49"/>
        <v xml:space="preserve">134. </v>
      </c>
      <c r="P374" s="72"/>
    </row>
    <row r="375" spans="2:16" x14ac:dyDescent="0.25">
      <c r="B375" s="72"/>
      <c r="C375" s="116" t="str">
        <f>C372</f>
        <v xml:space="preserve">134. </v>
      </c>
      <c r="D375" s="72">
        <f>Valideringer!$B$22</f>
        <v>7999</v>
      </c>
      <c r="E375" s="72" t="s">
        <v>75</v>
      </c>
      <c r="F375" s="72"/>
      <c r="G375" s="72"/>
      <c r="H375" s="183">
        <v>0</v>
      </c>
      <c r="I375" s="183">
        <v>0</v>
      </c>
      <c r="J375" s="183">
        <v>0</v>
      </c>
      <c r="K375" s="183">
        <v>0</v>
      </c>
      <c r="L375" s="233">
        <f>SUM(H375:K375)</f>
        <v>0</v>
      </c>
      <c r="M375" s="181"/>
      <c r="O375" s="124" t="str">
        <f t="shared" si="49"/>
        <v xml:space="preserve">134. </v>
      </c>
      <c r="P375" s="72"/>
    </row>
    <row r="376" spans="2:16" x14ac:dyDescent="0.25">
      <c r="B376" s="72"/>
      <c r="C376" s="119" t="str">
        <f>CONCATENATE("Resultat ",C375)</f>
        <v xml:space="preserve">Resultat 134. </v>
      </c>
      <c r="D376" s="118"/>
      <c r="E376" s="118"/>
      <c r="F376" s="118"/>
      <c r="G376" s="118"/>
      <c r="H376" s="231">
        <f>SUM(H372:H375)</f>
        <v>0</v>
      </c>
      <c r="I376" s="231">
        <f>SUM(I372:I375)</f>
        <v>0</v>
      </c>
      <c r="J376" s="231">
        <f>SUM(J372:J375)</f>
        <v>0</v>
      </c>
      <c r="K376" s="231">
        <f>SUM(K372:K375)</f>
        <v>0</v>
      </c>
      <c r="L376" s="231">
        <f>SUM(L372:L375)</f>
        <v>0</v>
      </c>
      <c r="M376" s="182"/>
      <c r="O376" s="124" t="str">
        <f t="shared" si="49"/>
        <v xml:space="preserve">134. </v>
      </c>
      <c r="P376" s="72"/>
    </row>
    <row r="377" spans="2:16" x14ac:dyDescent="0.25">
      <c r="B377" s="72"/>
      <c r="C377" s="72"/>
      <c r="D377" s="72"/>
      <c r="E377" s="72"/>
      <c r="F377" s="72"/>
      <c r="G377" s="72"/>
      <c r="H377" s="232"/>
      <c r="I377" s="232"/>
      <c r="J377" s="232"/>
      <c r="K377" s="232"/>
      <c r="L377" s="232"/>
      <c r="M377" s="72"/>
      <c r="O377" s="124" t="str">
        <f>$C$379</f>
        <v xml:space="preserve">135. </v>
      </c>
      <c r="P377" s="72"/>
    </row>
    <row r="378" spans="2:16" x14ac:dyDescent="0.25">
      <c r="B378" s="72"/>
      <c r="C378" s="84" t="s">
        <v>31</v>
      </c>
      <c r="D378" s="85" t="s">
        <v>60</v>
      </c>
      <c r="E378" s="418" t="s">
        <v>61</v>
      </c>
      <c r="F378" s="85"/>
      <c r="G378" s="85"/>
      <c r="H378" s="418" t="s">
        <v>67</v>
      </c>
      <c r="I378" s="418" t="s">
        <v>68</v>
      </c>
      <c r="J378" s="85" t="s">
        <v>69</v>
      </c>
      <c r="K378" s="85" t="s">
        <v>70</v>
      </c>
      <c r="L378" s="85" t="s">
        <v>21</v>
      </c>
      <c r="M378" s="86" t="s">
        <v>45</v>
      </c>
      <c r="N378" s="120"/>
      <c r="O378" s="124" t="str">
        <f t="shared" ref="O378:O383" si="50">$C$379</f>
        <v xml:space="preserve">135. </v>
      </c>
      <c r="P378" s="72"/>
    </row>
    <row r="379" spans="2:16" x14ac:dyDescent="0.25">
      <c r="B379" s="72"/>
      <c r="C379" s="116" t="str">
        <f>Valideringer!B69</f>
        <v xml:space="preserve">135. </v>
      </c>
      <c r="D379" s="72">
        <f>Valideringer!$B$19</f>
        <v>3999</v>
      </c>
      <c r="E379" s="72" t="s">
        <v>71</v>
      </c>
      <c r="F379" s="72"/>
      <c r="G379" s="72"/>
      <c r="H379" s="183">
        <v>0</v>
      </c>
      <c r="I379" s="183">
        <v>0</v>
      </c>
      <c r="J379" s="183">
        <v>0</v>
      </c>
      <c r="K379" s="183">
        <v>0</v>
      </c>
      <c r="L379" s="233">
        <f>SUM(H379:K379)</f>
        <v>0</v>
      </c>
      <c r="M379" s="181"/>
      <c r="O379" s="124" t="str">
        <f t="shared" si="50"/>
        <v xml:space="preserve">135. </v>
      </c>
      <c r="P379" s="72"/>
    </row>
    <row r="380" spans="2:16" x14ac:dyDescent="0.25">
      <c r="B380" s="72"/>
      <c r="C380" s="116" t="str">
        <f>C379</f>
        <v xml:space="preserve">135. </v>
      </c>
      <c r="D380" s="72">
        <f>Valideringer!$B$20</f>
        <v>4999</v>
      </c>
      <c r="E380" s="72" t="s">
        <v>73</v>
      </c>
      <c r="F380" s="72"/>
      <c r="G380" s="72"/>
      <c r="H380" s="183">
        <v>0</v>
      </c>
      <c r="I380" s="183">
        <v>0</v>
      </c>
      <c r="J380" s="183">
        <v>0</v>
      </c>
      <c r="K380" s="183">
        <v>0</v>
      </c>
      <c r="L380" s="233">
        <f>SUM(H380:K380)</f>
        <v>0</v>
      </c>
      <c r="M380" s="181"/>
      <c r="O380" s="124" t="str">
        <f t="shared" si="50"/>
        <v xml:space="preserve">135. </v>
      </c>
      <c r="P380" s="72"/>
    </row>
    <row r="381" spans="2:16" x14ac:dyDescent="0.25">
      <c r="B381" s="72"/>
      <c r="C381" s="116" t="str">
        <f>C379</f>
        <v xml:space="preserve">135. </v>
      </c>
      <c r="D381" s="72">
        <f>Valideringer!$B$21</f>
        <v>5999</v>
      </c>
      <c r="E381" s="72" t="s">
        <v>74</v>
      </c>
      <c r="F381" s="72"/>
      <c r="G381" s="72"/>
      <c r="H381" s="183">
        <v>0</v>
      </c>
      <c r="I381" s="183">
        <v>0</v>
      </c>
      <c r="J381" s="183">
        <v>0</v>
      </c>
      <c r="K381" s="183">
        <v>0</v>
      </c>
      <c r="L381" s="233">
        <f>SUM(H381:K381)</f>
        <v>0</v>
      </c>
      <c r="M381" s="181"/>
      <c r="O381" s="124" t="str">
        <f t="shared" si="50"/>
        <v xml:space="preserve">135. </v>
      </c>
      <c r="P381" s="72"/>
    </row>
    <row r="382" spans="2:16" x14ac:dyDescent="0.25">
      <c r="B382" s="72"/>
      <c r="C382" s="116" t="str">
        <f>C379</f>
        <v xml:space="preserve">135. </v>
      </c>
      <c r="D382" s="72">
        <f>Valideringer!$B$22</f>
        <v>7999</v>
      </c>
      <c r="E382" s="72" t="s">
        <v>75</v>
      </c>
      <c r="F382" s="72"/>
      <c r="G382" s="72"/>
      <c r="H382" s="183">
        <v>0</v>
      </c>
      <c r="I382" s="183">
        <v>0</v>
      </c>
      <c r="J382" s="183">
        <v>0</v>
      </c>
      <c r="K382" s="183">
        <v>0</v>
      </c>
      <c r="L382" s="233">
        <f>SUM(H382:K382)</f>
        <v>0</v>
      </c>
      <c r="M382" s="181"/>
      <c r="O382" s="124" t="str">
        <f t="shared" si="50"/>
        <v xml:space="preserve">135. </v>
      </c>
      <c r="P382" s="72"/>
    </row>
    <row r="383" spans="2:16" x14ac:dyDescent="0.25">
      <c r="B383" s="72"/>
      <c r="C383" s="119" t="str">
        <f>CONCATENATE("Resultat ",C382)</f>
        <v xml:space="preserve">Resultat 135. </v>
      </c>
      <c r="D383" s="118"/>
      <c r="E383" s="118"/>
      <c r="F383" s="118"/>
      <c r="G383" s="118"/>
      <c r="H383" s="231">
        <f>SUM(H379:H382)</f>
        <v>0</v>
      </c>
      <c r="I383" s="231">
        <f>SUM(I379:I382)</f>
        <v>0</v>
      </c>
      <c r="J383" s="231">
        <f>SUM(J379:J382)</f>
        <v>0</v>
      </c>
      <c r="K383" s="231">
        <f>SUM(K379:K382)</f>
        <v>0</v>
      </c>
      <c r="L383" s="231">
        <f>SUM(L379:L382)</f>
        <v>0</v>
      </c>
      <c r="M383" s="182"/>
      <c r="O383" s="124" t="str">
        <f t="shared" si="50"/>
        <v xml:space="preserve">135. </v>
      </c>
      <c r="P383" s="72"/>
    </row>
    <row r="384" spans="2:16" x14ac:dyDescent="0.25">
      <c r="B384" s="72"/>
      <c r="C384" s="120"/>
      <c r="D384" s="72"/>
      <c r="E384" s="72"/>
      <c r="F384" s="72"/>
      <c r="G384" s="72"/>
      <c r="H384" s="233"/>
      <c r="I384" s="233"/>
      <c r="J384" s="233"/>
      <c r="K384" s="233"/>
      <c r="L384" s="233"/>
      <c r="M384" s="72"/>
      <c r="O384" s="124" t="str">
        <f>$C$386</f>
        <v xml:space="preserve">136. </v>
      </c>
      <c r="P384" s="72"/>
    </row>
    <row r="385" spans="2:16" x14ac:dyDescent="0.25">
      <c r="B385" s="72"/>
      <c r="C385" s="84" t="s">
        <v>31</v>
      </c>
      <c r="D385" s="85" t="s">
        <v>60</v>
      </c>
      <c r="E385" s="418" t="s">
        <v>61</v>
      </c>
      <c r="F385" s="85"/>
      <c r="G385" s="85"/>
      <c r="H385" s="418" t="s">
        <v>67</v>
      </c>
      <c r="I385" s="418" t="s">
        <v>68</v>
      </c>
      <c r="J385" s="85" t="s">
        <v>69</v>
      </c>
      <c r="K385" s="85" t="s">
        <v>70</v>
      </c>
      <c r="L385" s="85" t="s">
        <v>21</v>
      </c>
      <c r="M385" s="86" t="s">
        <v>45</v>
      </c>
      <c r="N385" s="120"/>
      <c r="O385" s="124" t="str">
        <f t="shared" ref="O385:O390" si="51">$C$386</f>
        <v xml:space="preserve">136. </v>
      </c>
      <c r="P385" s="72"/>
    </row>
    <row r="386" spans="2:16" x14ac:dyDescent="0.25">
      <c r="B386" s="72"/>
      <c r="C386" s="116" t="str">
        <f>Valideringer!B70</f>
        <v xml:space="preserve">136. </v>
      </c>
      <c r="D386" s="72">
        <f>Valideringer!$B$19</f>
        <v>3999</v>
      </c>
      <c r="E386" s="72" t="s">
        <v>71</v>
      </c>
      <c r="F386" s="72"/>
      <c r="G386" s="72"/>
      <c r="H386" s="183">
        <v>0</v>
      </c>
      <c r="I386" s="183">
        <v>0</v>
      </c>
      <c r="J386" s="183">
        <v>0</v>
      </c>
      <c r="K386" s="183">
        <v>0</v>
      </c>
      <c r="L386" s="233">
        <f>SUM(H386:K386)</f>
        <v>0</v>
      </c>
      <c r="M386" s="181"/>
      <c r="O386" s="124" t="str">
        <f t="shared" si="51"/>
        <v xml:space="preserve">136. </v>
      </c>
      <c r="P386" s="72"/>
    </row>
    <row r="387" spans="2:16" x14ac:dyDescent="0.25">
      <c r="B387" s="72"/>
      <c r="C387" s="116" t="str">
        <f>C386</f>
        <v xml:space="preserve">136. </v>
      </c>
      <c r="D387" s="72">
        <f>Valideringer!$B$20</f>
        <v>4999</v>
      </c>
      <c r="E387" s="72" t="s">
        <v>73</v>
      </c>
      <c r="F387" s="72"/>
      <c r="G387" s="72"/>
      <c r="H387" s="183">
        <v>0</v>
      </c>
      <c r="I387" s="183">
        <v>0</v>
      </c>
      <c r="J387" s="183">
        <v>0</v>
      </c>
      <c r="K387" s="183">
        <v>0</v>
      </c>
      <c r="L387" s="233">
        <f>SUM(H387:K387)</f>
        <v>0</v>
      </c>
      <c r="M387" s="181"/>
      <c r="O387" s="124" t="str">
        <f t="shared" si="51"/>
        <v xml:space="preserve">136. </v>
      </c>
      <c r="P387" s="72"/>
    </row>
    <row r="388" spans="2:16" x14ac:dyDescent="0.25">
      <c r="B388" s="72"/>
      <c r="C388" s="116" t="str">
        <f>C386</f>
        <v xml:space="preserve">136. </v>
      </c>
      <c r="D388" s="72">
        <f>Valideringer!$B$21</f>
        <v>5999</v>
      </c>
      <c r="E388" s="72" t="s">
        <v>74</v>
      </c>
      <c r="F388" s="72"/>
      <c r="G388" s="72"/>
      <c r="H388" s="183">
        <v>0</v>
      </c>
      <c r="I388" s="183">
        <v>0</v>
      </c>
      <c r="J388" s="183">
        <v>0</v>
      </c>
      <c r="K388" s="183">
        <v>0</v>
      </c>
      <c r="L388" s="233">
        <f>SUM(H388:K388)</f>
        <v>0</v>
      </c>
      <c r="M388" s="181"/>
      <c r="O388" s="124" t="str">
        <f t="shared" si="51"/>
        <v xml:space="preserve">136. </v>
      </c>
      <c r="P388" s="72"/>
    </row>
    <row r="389" spans="2:16" x14ac:dyDescent="0.25">
      <c r="B389" s="72"/>
      <c r="C389" s="116" t="str">
        <f>C386</f>
        <v xml:space="preserve">136. </v>
      </c>
      <c r="D389" s="72">
        <f>Valideringer!$B$22</f>
        <v>7999</v>
      </c>
      <c r="E389" s="72" t="s">
        <v>75</v>
      </c>
      <c r="F389" s="72"/>
      <c r="G389" s="72"/>
      <c r="H389" s="183">
        <v>0</v>
      </c>
      <c r="I389" s="183">
        <v>0</v>
      </c>
      <c r="J389" s="183">
        <v>0</v>
      </c>
      <c r="K389" s="183">
        <v>0</v>
      </c>
      <c r="L389" s="233">
        <f>SUM(H389:K389)</f>
        <v>0</v>
      </c>
      <c r="M389" s="181"/>
      <c r="O389" s="124" t="str">
        <f t="shared" si="51"/>
        <v xml:space="preserve">136. </v>
      </c>
      <c r="P389" s="72"/>
    </row>
    <row r="390" spans="2:16" x14ac:dyDescent="0.25">
      <c r="B390" s="72"/>
      <c r="C390" s="119" t="str">
        <f>CONCATENATE("Resultat ",C389)</f>
        <v xml:space="preserve">Resultat 136. </v>
      </c>
      <c r="D390" s="118"/>
      <c r="E390" s="118"/>
      <c r="F390" s="118"/>
      <c r="G390" s="118"/>
      <c r="H390" s="231">
        <f>SUM(H386:H389)</f>
        <v>0</v>
      </c>
      <c r="I390" s="231">
        <f>SUM(I386:I389)</f>
        <v>0</v>
      </c>
      <c r="J390" s="231">
        <f>SUM(J386:J389)</f>
        <v>0</v>
      </c>
      <c r="K390" s="231">
        <f>SUM(K386:K389)</f>
        <v>0</v>
      </c>
      <c r="L390" s="231">
        <f>SUM(L386:L389)</f>
        <v>0</v>
      </c>
      <c r="M390" s="182"/>
      <c r="O390" s="124" t="str">
        <f t="shared" si="51"/>
        <v xml:space="preserve">136. </v>
      </c>
      <c r="P390" s="72"/>
    </row>
    <row r="391" spans="2:16" x14ac:dyDescent="0.25">
      <c r="B391" s="72"/>
      <c r="C391" s="120"/>
      <c r="D391" s="72"/>
      <c r="E391" s="72"/>
      <c r="F391" s="72"/>
      <c r="G391" s="72"/>
      <c r="H391" s="233"/>
      <c r="I391" s="233"/>
      <c r="J391" s="233"/>
      <c r="K391" s="233"/>
      <c r="L391" s="233"/>
      <c r="M391" s="72"/>
      <c r="O391" s="124" t="str">
        <f>$C$393</f>
        <v xml:space="preserve">137. </v>
      </c>
      <c r="P391" s="72"/>
    </row>
    <row r="392" spans="2:16" x14ac:dyDescent="0.25">
      <c r="B392" s="72"/>
      <c r="C392" s="84" t="s">
        <v>31</v>
      </c>
      <c r="D392" s="85" t="s">
        <v>60</v>
      </c>
      <c r="E392" s="418" t="s">
        <v>61</v>
      </c>
      <c r="F392" s="85"/>
      <c r="G392" s="85"/>
      <c r="H392" s="418" t="s">
        <v>67</v>
      </c>
      <c r="I392" s="418" t="s">
        <v>68</v>
      </c>
      <c r="J392" s="85" t="s">
        <v>69</v>
      </c>
      <c r="K392" s="85" t="s">
        <v>70</v>
      </c>
      <c r="L392" s="85" t="s">
        <v>21</v>
      </c>
      <c r="M392" s="86" t="s">
        <v>45</v>
      </c>
      <c r="N392" s="120"/>
      <c r="O392" s="124" t="str">
        <f t="shared" ref="O392:O397" si="52">$C$393</f>
        <v xml:space="preserve">137. </v>
      </c>
      <c r="P392" s="72"/>
    </row>
    <row r="393" spans="2:16" x14ac:dyDescent="0.25">
      <c r="B393" s="72"/>
      <c r="C393" s="116" t="str">
        <f>Valideringer!B71</f>
        <v xml:space="preserve">137. </v>
      </c>
      <c r="D393" s="72">
        <f>Valideringer!$B$19</f>
        <v>3999</v>
      </c>
      <c r="E393" s="72" t="s">
        <v>71</v>
      </c>
      <c r="F393" s="72"/>
      <c r="G393" s="72"/>
      <c r="H393" s="183">
        <v>0</v>
      </c>
      <c r="I393" s="183">
        <v>0</v>
      </c>
      <c r="J393" s="183">
        <v>0</v>
      </c>
      <c r="K393" s="183">
        <v>0</v>
      </c>
      <c r="L393" s="233">
        <f>SUM(H393:K393)</f>
        <v>0</v>
      </c>
      <c r="M393" s="181"/>
      <c r="O393" s="124" t="str">
        <f t="shared" si="52"/>
        <v xml:space="preserve">137. </v>
      </c>
      <c r="P393" s="72"/>
    </row>
    <row r="394" spans="2:16" x14ac:dyDescent="0.25">
      <c r="B394" s="72"/>
      <c r="C394" s="116" t="str">
        <f>C393</f>
        <v xml:space="preserve">137. </v>
      </c>
      <c r="D394" s="72">
        <f>Valideringer!$B$20</f>
        <v>4999</v>
      </c>
      <c r="E394" s="72" t="s">
        <v>73</v>
      </c>
      <c r="F394" s="72"/>
      <c r="G394" s="72"/>
      <c r="H394" s="183">
        <v>0</v>
      </c>
      <c r="I394" s="183">
        <v>0</v>
      </c>
      <c r="J394" s="183">
        <v>0</v>
      </c>
      <c r="K394" s="183">
        <v>0</v>
      </c>
      <c r="L394" s="233">
        <f>SUM(H394:K394)</f>
        <v>0</v>
      </c>
      <c r="M394" s="181"/>
      <c r="O394" s="124" t="str">
        <f t="shared" si="52"/>
        <v xml:space="preserve">137. </v>
      </c>
      <c r="P394" s="72"/>
    </row>
    <row r="395" spans="2:16" x14ac:dyDescent="0.25">
      <c r="B395" s="72"/>
      <c r="C395" s="116" t="str">
        <f>C393</f>
        <v xml:space="preserve">137. </v>
      </c>
      <c r="D395" s="72">
        <f>Valideringer!$B$21</f>
        <v>5999</v>
      </c>
      <c r="E395" s="72" t="s">
        <v>74</v>
      </c>
      <c r="F395" s="72"/>
      <c r="G395" s="72"/>
      <c r="H395" s="183">
        <v>0</v>
      </c>
      <c r="I395" s="183">
        <v>0</v>
      </c>
      <c r="J395" s="183">
        <v>0</v>
      </c>
      <c r="K395" s="183">
        <v>0</v>
      </c>
      <c r="L395" s="233">
        <f>SUM(H395:K395)</f>
        <v>0</v>
      </c>
      <c r="M395" s="181"/>
      <c r="O395" s="124" t="str">
        <f t="shared" si="52"/>
        <v xml:space="preserve">137. </v>
      </c>
      <c r="P395" s="72"/>
    </row>
    <row r="396" spans="2:16" x14ac:dyDescent="0.25">
      <c r="B396" s="72"/>
      <c r="C396" s="116" t="str">
        <f>C393</f>
        <v xml:space="preserve">137. </v>
      </c>
      <c r="D396" s="72">
        <f>Valideringer!$B$22</f>
        <v>7999</v>
      </c>
      <c r="E396" s="72" t="s">
        <v>75</v>
      </c>
      <c r="F396" s="72"/>
      <c r="G396" s="72"/>
      <c r="H396" s="183">
        <v>0</v>
      </c>
      <c r="I396" s="183">
        <v>0</v>
      </c>
      <c r="J396" s="183">
        <v>0</v>
      </c>
      <c r="K396" s="183">
        <v>0</v>
      </c>
      <c r="L396" s="233">
        <f>SUM(H396:K396)</f>
        <v>0</v>
      </c>
      <c r="M396" s="181"/>
      <c r="O396" s="124" t="str">
        <f t="shared" si="52"/>
        <v xml:space="preserve">137. </v>
      </c>
      <c r="P396" s="72"/>
    </row>
    <row r="397" spans="2:16" x14ac:dyDescent="0.25">
      <c r="B397" s="72"/>
      <c r="C397" s="119" t="str">
        <f>CONCATENATE("Resultat ",C396)</f>
        <v xml:space="preserve">Resultat 137. </v>
      </c>
      <c r="D397" s="118"/>
      <c r="E397" s="118"/>
      <c r="F397" s="118"/>
      <c r="G397" s="118"/>
      <c r="H397" s="231">
        <f>SUM(H393:H396)</f>
        <v>0</v>
      </c>
      <c r="I397" s="231">
        <f>SUM(I393:I396)</f>
        <v>0</v>
      </c>
      <c r="J397" s="231">
        <f>SUM(J393:J396)</f>
        <v>0</v>
      </c>
      <c r="K397" s="231">
        <f>SUM(K393:K396)</f>
        <v>0</v>
      </c>
      <c r="L397" s="231">
        <f>SUM(L393:L396)</f>
        <v>0</v>
      </c>
      <c r="M397" s="182"/>
      <c r="O397" s="124" t="str">
        <f t="shared" si="52"/>
        <v xml:space="preserve">137. </v>
      </c>
      <c r="P397" s="72"/>
    </row>
    <row r="398" spans="2:16" x14ac:dyDescent="0.25">
      <c r="B398" s="72"/>
      <c r="C398" s="120"/>
      <c r="D398" s="72"/>
      <c r="E398" s="72"/>
      <c r="F398" s="72"/>
      <c r="G398" s="72"/>
      <c r="H398" s="233"/>
      <c r="I398" s="233"/>
      <c r="J398" s="233"/>
      <c r="K398" s="233"/>
      <c r="L398" s="233"/>
      <c r="M398" s="72"/>
      <c r="O398" s="124" t="str">
        <f>$C$400</f>
        <v xml:space="preserve">138. </v>
      </c>
      <c r="P398" s="72"/>
    </row>
    <row r="399" spans="2:16" x14ac:dyDescent="0.25">
      <c r="B399" s="72"/>
      <c r="C399" s="84" t="s">
        <v>31</v>
      </c>
      <c r="D399" s="85" t="s">
        <v>60</v>
      </c>
      <c r="E399" s="418" t="s">
        <v>61</v>
      </c>
      <c r="F399" s="85"/>
      <c r="G399" s="85"/>
      <c r="H399" s="418" t="s">
        <v>67</v>
      </c>
      <c r="I399" s="418" t="s">
        <v>68</v>
      </c>
      <c r="J399" s="85" t="s">
        <v>69</v>
      </c>
      <c r="K399" s="85" t="s">
        <v>70</v>
      </c>
      <c r="L399" s="85" t="s">
        <v>21</v>
      </c>
      <c r="M399" s="86" t="s">
        <v>45</v>
      </c>
      <c r="N399" s="120"/>
      <c r="O399" s="124" t="str">
        <f t="shared" ref="O399:O404" si="53">$C$400</f>
        <v xml:space="preserve">138. </v>
      </c>
      <c r="P399" s="72"/>
    </row>
    <row r="400" spans="2:16" x14ac:dyDescent="0.25">
      <c r="B400" s="72"/>
      <c r="C400" s="116" t="str">
        <f>Valideringer!B72</f>
        <v xml:space="preserve">138. </v>
      </c>
      <c r="D400" s="72">
        <f>Valideringer!$B$19</f>
        <v>3999</v>
      </c>
      <c r="E400" s="72" t="s">
        <v>71</v>
      </c>
      <c r="F400" s="72"/>
      <c r="G400" s="72"/>
      <c r="H400" s="183">
        <v>0</v>
      </c>
      <c r="I400" s="183">
        <v>0</v>
      </c>
      <c r="J400" s="183">
        <v>0</v>
      </c>
      <c r="K400" s="183">
        <v>0</v>
      </c>
      <c r="L400" s="233">
        <f>SUM(H400:K400)</f>
        <v>0</v>
      </c>
      <c r="M400" s="181"/>
      <c r="O400" s="124" t="str">
        <f t="shared" si="53"/>
        <v xml:space="preserve">138. </v>
      </c>
      <c r="P400" s="72"/>
    </row>
    <row r="401" spans="2:16" x14ac:dyDescent="0.25">
      <c r="B401" s="72"/>
      <c r="C401" s="116" t="str">
        <f>C400</f>
        <v xml:space="preserve">138. </v>
      </c>
      <c r="D401" s="72">
        <f>Valideringer!$B$20</f>
        <v>4999</v>
      </c>
      <c r="E401" s="72" t="s">
        <v>73</v>
      </c>
      <c r="F401" s="72"/>
      <c r="G401" s="72"/>
      <c r="H401" s="183">
        <v>0</v>
      </c>
      <c r="I401" s="183">
        <v>0</v>
      </c>
      <c r="J401" s="183">
        <v>0</v>
      </c>
      <c r="K401" s="183">
        <v>0</v>
      </c>
      <c r="L401" s="233">
        <f>SUM(H401:K401)</f>
        <v>0</v>
      </c>
      <c r="M401" s="181"/>
      <c r="O401" s="124" t="str">
        <f t="shared" si="53"/>
        <v xml:space="preserve">138. </v>
      </c>
      <c r="P401" s="72"/>
    </row>
    <row r="402" spans="2:16" x14ac:dyDescent="0.25">
      <c r="B402" s="72"/>
      <c r="C402" s="116" t="str">
        <f>C400</f>
        <v xml:space="preserve">138. </v>
      </c>
      <c r="D402" s="72">
        <f>Valideringer!$B$21</f>
        <v>5999</v>
      </c>
      <c r="E402" s="72" t="s">
        <v>74</v>
      </c>
      <c r="F402" s="72"/>
      <c r="G402" s="72"/>
      <c r="H402" s="183">
        <v>0</v>
      </c>
      <c r="I402" s="183">
        <v>0</v>
      </c>
      <c r="J402" s="183">
        <v>0</v>
      </c>
      <c r="K402" s="183">
        <v>0</v>
      </c>
      <c r="L402" s="233">
        <f>SUM(H402:K402)</f>
        <v>0</v>
      </c>
      <c r="M402" s="181"/>
      <c r="O402" s="124" t="str">
        <f t="shared" si="53"/>
        <v xml:space="preserve">138. </v>
      </c>
      <c r="P402" s="72"/>
    </row>
    <row r="403" spans="2:16" x14ac:dyDescent="0.25">
      <c r="B403" s="72"/>
      <c r="C403" s="116" t="str">
        <f>C400</f>
        <v xml:space="preserve">138. </v>
      </c>
      <c r="D403" s="72">
        <f>Valideringer!$B$22</f>
        <v>7999</v>
      </c>
      <c r="E403" s="72" t="s">
        <v>75</v>
      </c>
      <c r="F403" s="72"/>
      <c r="G403" s="72"/>
      <c r="H403" s="183">
        <v>0</v>
      </c>
      <c r="I403" s="183">
        <v>0</v>
      </c>
      <c r="J403" s="183">
        <v>0</v>
      </c>
      <c r="K403" s="183">
        <v>0</v>
      </c>
      <c r="L403" s="233">
        <f>SUM(H403:K403)</f>
        <v>0</v>
      </c>
      <c r="M403" s="181"/>
      <c r="O403" s="124" t="str">
        <f t="shared" si="53"/>
        <v xml:space="preserve">138. </v>
      </c>
      <c r="P403" s="72"/>
    </row>
    <row r="404" spans="2:16" x14ac:dyDescent="0.25">
      <c r="B404" s="72"/>
      <c r="C404" s="119" t="str">
        <f>CONCATENATE("Resultat ",C403)</f>
        <v xml:space="preserve">Resultat 138. </v>
      </c>
      <c r="D404" s="118"/>
      <c r="E404" s="118"/>
      <c r="F404" s="118"/>
      <c r="G404" s="118"/>
      <c r="H404" s="231">
        <f>SUM(H400:H403)</f>
        <v>0</v>
      </c>
      <c r="I404" s="231">
        <f>SUM(I400:I403)</f>
        <v>0</v>
      </c>
      <c r="J404" s="231">
        <f>SUM(J400:J403)</f>
        <v>0</v>
      </c>
      <c r="K404" s="231">
        <f>SUM(K400:K403)</f>
        <v>0</v>
      </c>
      <c r="L404" s="231">
        <f>SUM(L400:L403)</f>
        <v>0</v>
      </c>
      <c r="M404" s="182"/>
      <c r="O404" s="124" t="str">
        <f t="shared" si="53"/>
        <v xml:space="preserve">138. </v>
      </c>
      <c r="P404" s="72"/>
    </row>
    <row r="405" spans="2:16" x14ac:dyDescent="0.25">
      <c r="B405" s="72"/>
      <c r="C405" s="72"/>
      <c r="D405" s="72"/>
      <c r="E405" s="72"/>
      <c r="F405" s="72"/>
      <c r="G405" s="72"/>
      <c r="H405" s="232"/>
      <c r="I405" s="232"/>
      <c r="J405" s="232"/>
      <c r="K405" s="232"/>
      <c r="L405" s="232"/>
      <c r="M405" s="72"/>
      <c r="O405" s="124" t="str">
        <f>$C$407</f>
        <v xml:space="preserve">139. </v>
      </c>
      <c r="P405" s="72"/>
    </row>
    <row r="406" spans="2:16" x14ac:dyDescent="0.25">
      <c r="B406" s="72"/>
      <c r="C406" s="84" t="s">
        <v>31</v>
      </c>
      <c r="D406" s="85" t="s">
        <v>60</v>
      </c>
      <c r="E406" s="418" t="s">
        <v>61</v>
      </c>
      <c r="F406" s="85"/>
      <c r="G406" s="85"/>
      <c r="H406" s="418" t="s">
        <v>67</v>
      </c>
      <c r="I406" s="418" t="s">
        <v>68</v>
      </c>
      <c r="J406" s="85" t="s">
        <v>69</v>
      </c>
      <c r="K406" s="85" t="s">
        <v>70</v>
      </c>
      <c r="L406" s="85" t="s">
        <v>21</v>
      </c>
      <c r="M406" s="86" t="s">
        <v>45</v>
      </c>
      <c r="N406" s="120"/>
      <c r="O406" s="124" t="str">
        <f t="shared" ref="O406:O411" si="54">$C$407</f>
        <v xml:space="preserve">139. </v>
      </c>
      <c r="P406" s="72"/>
    </row>
    <row r="407" spans="2:16" x14ac:dyDescent="0.25">
      <c r="B407" s="72"/>
      <c r="C407" s="116" t="str">
        <f>Valideringer!B73</f>
        <v xml:space="preserve">139. </v>
      </c>
      <c r="D407" s="72">
        <f>Valideringer!$B$19</f>
        <v>3999</v>
      </c>
      <c r="E407" s="72" t="s">
        <v>71</v>
      </c>
      <c r="F407" s="72"/>
      <c r="G407" s="72"/>
      <c r="H407" s="183">
        <v>0</v>
      </c>
      <c r="I407" s="183">
        <v>0</v>
      </c>
      <c r="J407" s="183">
        <v>0</v>
      </c>
      <c r="K407" s="183">
        <v>0</v>
      </c>
      <c r="L407" s="233">
        <f>SUM(H407:K407)</f>
        <v>0</v>
      </c>
      <c r="M407" s="181"/>
      <c r="O407" s="124" t="str">
        <f t="shared" si="54"/>
        <v xml:space="preserve">139. </v>
      </c>
      <c r="P407" s="72"/>
    </row>
    <row r="408" spans="2:16" x14ac:dyDescent="0.25">
      <c r="B408" s="72"/>
      <c r="C408" s="116" t="str">
        <f>C407</f>
        <v xml:space="preserve">139. </v>
      </c>
      <c r="D408" s="72">
        <f>Valideringer!$B$20</f>
        <v>4999</v>
      </c>
      <c r="E408" s="72" t="s">
        <v>73</v>
      </c>
      <c r="F408" s="72"/>
      <c r="G408" s="72"/>
      <c r="H408" s="183">
        <v>0</v>
      </c>
      <c r="I408" s="183">
        <v>0</v>
      </c>
      <c r="J408" s="183"/>
      <c r="K408" s="183">
        <v>0</v>
      </c>
      <c r="L408" s="233">
        <f>SUM(H408:K408)</f>
        <v>0</v>
      </c>
      <c r="M408" s="181"/>
      <c r="O408" s="124" t="str">
        <f t="shared" si="54"/>
        <v xml:space="preserve">139. </v>
      </c>
      <c r="P408" s="72"/>
    </row>
    <row r="409" spans="2:16" x14ac:dyDescent="0.25">
      <c r="B409" s="72"/>
      <c r="C409" s="116" t="str">
        <f>C407</f>
        <v xml:space="preserve">139. </v>
      </c>
      <c r="D409" s="72">
        <f>Valideringer!$B$21</f>
        <v>5999</v>
      </c>
      <c r="E409" s="72" t="s">
        <v>74</v>
      </c>
      <c r="F409" s="72"/>
      <c r="G409" s="72"/>
      <c r="H409" s="183">
        <v>0</v>
      </c>
      <c r="I409" s="183">
        <v>0</v>
      </c>
      <c r="J409" s="183">
        <v>0</v>
      </c>
      <c r="K409" s="183">
        <v>0</v>
      </c>
      <c r="L409" s="233">
        <f>SUM(H409:K409)</f>
        <v>0</v>
      </c>
      <c r="M409" s="181"/>
      <c r="O409" s="124" t="str">
        <f t="shared" si="54"/>
        <v xml:space="preserve">139. </v>
      </c>
      <c r="P409" s="72"/>
    </row>
    <row r="410" spans="2:16" x14ac:dyDescent="0.25">
      <c r="B410" s="72"/>
      <c r="C410" s="116" t="str">
        <f>C407</f>
        <v xml:space="preserve">139. </v>
      </c>
      <c r="D410" s="72">
        <f>Valideringer!$B$22</f>
        <v>7999</v>
      </c>
      <c r="E410" s="72" t="s">
        <v>75</v>
      </c>
      <c r="F410" s="72"/>
      <c r="G410" s="72"/>
      <c r="H410" s="183">
        <v>0</v>
      </c>
      <c r="I410" s="183">
        <v>0</v>
      </c>
      <c r="J410" s="183">
        <v>0</v>
      </c>
      <c r="K410" s="183">
        <v>0</v>
      </c>
      <c r="L410" s="233">
        <f>SUM(H410:K410)</f>
        <v>0</v>
      </c>
      <c r="M410" s="181"/>
      <c r="O410" s="124" t="str">
        <f t="shared" si="54"/>
        <v xml:space="preserve">139. </v>
      </c>
      <c r="P410" s="72"/>
    </row>
    <row r="411" spans="2:16" x14ac:dyDescent="0.25">
      <c r="B411" s="72"/>
      <c r="C411" s="119" t="str">
        <f>CONCATENATE("Resultat ",C410)</f>
        <v xml:space="preserve">Resultat 139. </v>
      </c>
      <c r="D411" s="118"/>
      <c r="E411" s="118"/>
      <c r="F411" s="118"/>
      <c r="G411" s="118"/>
      <c r="H411" s="231">
        <f>SUM(H407:H410)</f>
        <v>0</v>
      </c>
      <c r="I411" s="231">
        <f>SUM(I407:I410)</f>
        <v>0</v>
      </c>
      <c r="J411" s="231">
        <f>SUM(J407:J410)</f>
        <v>0</v>
      </c>
      <c r="K411" s="231">
        <f>SUM(K407:K410)</f>
        <v>0</v>
      </c>
      <c r="L411" s="231">
        <f>SUM(L407:L410)</f>
        <v>0</v>
      </c>
      <c r="M411" s="182"/>
      <c r="O411" s="124" t="str">
        <f t="shared" si="54"/>
        <v xml:space="preserve">139. </v>
      </c>
      <c r="P411" s="72"/>
    </row>
    <row r="412" spans="2:16" x14ac:dyDescent="0.25">
      <c r="B412" s="72"/>
      <c r="C412" s="72"/>
      <c r="D412" s="72"/>
      <c r="E412" s="72"/>
      <c r="F412" s="72"/>
      <c r="G412" s="72"/>
      <c r="H412" s="232"/>
      <c r="I412" s="232"/>
      <c r="J412" s="232"/>
      <c r="K412" s="232"/>
      <c r="L412" s="232"/>
      <c r="M412" s="72"/>
      <c r="O412" s="124" t="str">
        <f>$C$414</f>
        <v xml:space="preserve">140. </v>
      </c>
      <c r="P412" s="72"/>
    </row>
    <row r="413" spans="2:16" x14ac:dyDescent="0.25">
      <c r="B413" s="72"/>
      <c r="C413" s="84" t="s">
        <v>31</v>
      </c>
      <c r="D413" s="85" t="s">
        <v>60</v>
      </c>
      <c r="E413" s="418" t="s">
        <v>61</v>
      </c>
      <c r="F413" s="85"/>
      <c r="G413" s="85"/>
      <c r="H413" s="418" t="s">
        <v>67</v>
      </c>
      <c r="I413" s="418" t="s">
        <v>68</v>
      </c>
      <c r="J413" s="85" t="s">
        <v>69</v>
      </c>
      <c r="K413" s="85" t="s">
        <v>70</v>
      </c>
      <c r="L413" s="85" t="s">
        <v>21</v>
      </c>
      <c r="M413" s="86" t="s">
        <v>45</v>
      </c>
      <c r="N413" s="120"/>
      <c r="O413" s="124" t="str">
        <f t="shared" ref="O413:O418" si="55">$C$414</f>
        <v xml:space="preserve">140. </v>
      </c>
      <c r="P413" s="72"/>
    </row>
    <row r="414" spans="2:16" x14ac:dyDescent="0.25">
      <c r="B414" s="72"/>
      <c r="C414" s="116" t="str">
        <f>Valideringer!B74</f>
        <v xml:space="preserve">140. </v>
      </c>
      <c r="D414" s="72">
        <f>Valideringer!$B$19</f>
        <v>3999</v>
      </c>
      <c r="E414" s="72" t="s">
        <v>71</v>
      </c>
      <c r="F414" s="72"/>
      <c r="G414" s="72"/>
      <c r="H414" s="183">
        <v>0</v>
      </c>
      <c r="I414" s="183">
        <v>0</v>
      </c>
      <c r="J414" s="183">
        <v>0</v>
      </c>
      <c r="K414" s="183">
        <v>0</v>
      </c>
      <c r="L414" s="233">
        <f>SUM(H414:K414)</f>
        <v>0</v>
      </c>
      <c r="M414" s="181"/>
      <c r="O414" s="124" t="str">
        <f t="shared" si="55"/>
        <v xml:space="preserve">140. </v>
      </c>
      <c r="P414" s="72"/>
    </row>
    <row r="415" spans="2:16" x14ac:dyDescent="0.25">
      <c r="B415" s="72"/>
      <c r="C415" s="116" t="str">
        <f>C414</f>
        <v xml:space="preserve">140. </v>
      </c>
      <c r="D415" s="72">
        <f>Valideringer!$B$20</f>
        <v>4999</v>
      </c>
      <c r="E415" s="72" t="s">
        <v>73</v>
      </c>
      <c r="F415" s="72"/>
      <c r="G415" s="72"/>
      <c r="H415" s="183">
        <v>0</v>
      </c>
      <c r="I415" s="183">
        <v>0</v>
      </c>
      <c r="J415" s="183">
        <v>0</v>
      </c>
      <c r="K415" s="183">
        <v>0</v>
      </c>
      <c r="L415" s="233">
        <f>SUM(H415:K415)</f>
        <v>0</v>
      </c>
      <c r="M415" s="181"/>
      <c r="O415" s="124" t="str">
        <f t="shared" si="55"/>
        <v xml:space="preserve">140. </v>
      </c>
      <c r="P415" s="72"/>
    </row>
    <row r="416" spans="2:16" x14ac:dyDescent="0.25">
      <c r="B416" s="72"/>
      <c r="C416" s="116" t="str">
        <f>C414</f>
        <v xml:space="preserve">140. </v>
      </c>
      <c r="D416" s="72">
        <f>Valideringer!$B$21</f>
        <v>5999</v>
      </c>
      <c r="E416" s="72" t="s">
        <v>74</v>
      </c>
      <c r="F416" s="72"/>
      <c r="G416" s="72"/>
      <c r="H416" s="183">
        <v>0</v>
      </c>
      <c r="I416" s="183">
        <v>0</v>
      </c>
      <c r="J416" s="183">
        <v>0</v>
      </c>
      <c r="K416" s="183">
        <v>0</v>
      </c>
      <c r="L416" s="233">
        <f>SUM(H416:K416)</f>
        <v>0</v>
      </c>
      <c r="M416" s="181"/>
      <c r="O416" s="124" t="str">
        <f t="shared" si="55"/>
        <v xml:space="preserve">140. </v>
      </c>
      <c r="P416" s="72"/>
    </row>
    <row r="417" spans="2:16" x14ac:dyDescent="0.25">
      <c r="B417" s="72"/>
      <c r="C417" s="116" t="str">
        <f>C414</f>
        <v xml:space="preserve">140. </v>
      </c>
      <c r="D417" s="72">
        <f>Valideringer!$B$22</f>
        <v>7999</v>
      </c>
      <c r="E417" s="72" t="s">
        <v>75</v>
      </c>
      <c r="F417" s="72"/>
      <c r="G417" s="72"/>
      <c r="H417" s="183">
        <v>0</v>
      </c>
      <c r="I417" s="183">
        <v>0</v>
      </c>
      <c r="J417" s="183">
        <v>0</v>
      </c>
      <c r="K417" s="183">
        <v>0</v>
      </c>
      <c r="L417" s="233">
        <f>SUM(H417:K417)</f>
        <v>0</v>
      </c>
      <c r="M417" s="181"/>
      <c r="O417" s="124" t="str">
        <f t="shared" si="55"/>
        <v xml:space="preserve">140. </v>
      </c>
      <c r="P417" s="72"/>
    </row>
    <row r="418" spans="2:16" x14ac:dyDescent="0.25">
      <c r="B418" s="72"/>
      <c r="C418" s="119" t="str">
        <f>CONCATENATE("Resultat ",C417)</f>
        <v xml:space="preserve">Resultat 140. </v>
      </c>
      <c r="D418" s="118"/>
      <c r="E418" s="118"/>
      <c r="F418" s="118"/>
      <c r="G418" s="118"/>
      <c r="H418" s="231">
        <f>SUM(H414:H417)</f>
        <v>0</v>
      </c>
      <c r="I418" s="231">
        <f>SUM(I414:I417)</f>
        <v>0</v>
      </c>
      <c r="J418" s="231">
        <f>SUM(J414:J417)</f>
        <v>0</v>
      </c>
      <c r="K418" s="231">
        <f>SUM(K414:K417)</f>
        <v>0</v>
      </c>
      <c r="L418" s="231">
        <f>SUM(L414:L417)</f>
        <v>0</v>
      </c>
      <c r="M418" s="182"/>
      <c r="O418" s="124" t="str">
        <f t="shared" si="55"/>
        <v xml:space="preserve">140. </v>
      </c>
      <c r="P418" s="72"/>
    </row>
    <row r="419" spans="2:16" x14ac:dyDescent="0.25">
      <c r="B419" s="72"/>
      <c r="C419" s="72"/>
      <c r="D419" s="72"/>
      <c r="E419" s="72"/>
      <c r="F419" s="72"/>
      <c r="G419" s="72"/>
      <c r="H419" s="232"/>
      <c r="I419" s="232"/>
      <c r="J419" s="232"/>
      <c r="K419" s="232"/>
      <c r="L419" s="232"/>
      <c r="M419" s="72"/>
      <c r="O419" s="124" t="str">
        <f>$C$421</f>
        <v xml:space="preserve">141. </v>
      </c>
      <c r="P419" s="72"/>
    </row>
    <row r="420" spans="2:16" x14ac:dyDescent="0.25">
      <c r="B420" s="72"/>
      <c r="C420" s="84" t="s">
        <v>31</v>
      </c>
      <c r="D420" s="85" t="s">
        <v>60</v>
      </c>
      <c r="E420" s="418" t="s">
        <v>61</v>
      </c>
      <c r="F420" s="85"/>
      <c r="G420" s="85"/>
      <c r="H420" s="418" t="s">
        <v>67</v>
      </c>
      <c r="I420" s="418" t="s">
        <v>68</v>
      </c>
      <c r="J420" s="85" t="s">
        <v>69</v>
      </c>
      <c r="K420" s="85" t="s">
        <v>70</v>
      </c>
      <c r="L420" s="85" t="s">
        <v>21</v>
      </c>
      <c r="M420" s="86" t="s">
        <v>45</v>
      </c>
      <c r="N420" s="120"/>
      <c r="O420" s="124" t="str">
        <f t="shared" ref="O420:O425" si="56">$C$421</f>
        <v xml:space="preserve">141. </v>
      </c>
      <c r="P420" s="72"/>
    </row>
    <row r="421" spans="2:16" x14ac:dyDescent="0.25">
      <c r="B421" s="72"/>
      <c r="C421" s="116" t="str">
        <f>Valideringer!B75</f>
        <v xml:space="preserve">141. </v>
      </c>
      <c r="D421" s="72">
        <f>Valideringer!$B$19</f>
        <v>3999</v>
      </c>
      <c r="E421" s="72" t="s">
        <v>71</v>
      </c>
      <c r="F421" s="72"/>
      <c r="G421" s="72"/>
      <c r="H421" s="183">
        <v>0</v>
      </c>
      <c r="I421" s="183">
        <v>0</v>
      </c>
      <c r="J421" s="183">
        <v>0</v>
      </c>
      <c r="K421" s="183">
        <v>0</v>
      </c>
      <c r="L421" s="233">
        <f>SUM(H421:K421)</f>
        <v>0</v>
      </c>
      <c r="M421" s="181"/>
      <c r="O421" s="124" t="str">
        <f t="shared" si="56"/>
        <v xml:space="preserve">141. </v>
      </c>
      <c r="P421" s="72"/>
    </row>
    <row r="422" spans="2:16" x14ac:dyDescent="0.25">
      <c r="B422" s="72"/>
      <c r="C422" s="116" t="str">
        <f>C421</f>
        <v xml:space="preserve">141. </v>
      </c>
      <c r="D422" s="72">
        <f>Valideringer!$B$20</f>
        <v>4999</v>
      </c>
      <c r="E422" s="72" t="s">
        <v>73</v>
      </c>
      <c r="F422" s="72"/>
      <c r="G422" s="72"/>
      <c r="H422" s="183">
        <v>0</v>
      </c>
      <c r="I422" s="183">
        <v>0</v>
      </c>
      <c r="J422" s="183">
        <v>0</v>
      </c>
      <c r="K422" s="183">
        <v>0</v>
      </c>
      <c r="L422" s="233">
        <f>SUM(H422:K422)</f>
        <v>0</v>
      </c>
      <c r="M422" s="181"/>
      <c r="O422" s="124" t="str">
        <f t="shared" si="56"/>
        <v xml:space="preserve">141. </v>
      </c>
      <c r="P422" s="72"/>
    </row>
    <row r="423" spans="2:16" x14ac:dyDescent="0.25">
      <c r="B423" s="72"/>
      <c r="C423" s="116" t="str">
        <f>C421</f>
        <v xml:space="preserve">141. </v>
      </c>
      <c r="D423" s="72">
        <f>Valideringer!$B$21</f>
        <v>5999</v>
      </c>
      <c r="E423" s="72" t="s">
        <v>74</v>
      </c>
      <c r="F423" s="72"/>
      <c r="G423" s="72"/>
      <c r="H423" s="183">
        <v>0</v>
      </c>
      <c r="I423" s="183">
        <v>0</v>
      </c>
      <c r="J423" s="183">
        <v>0</v>
      </c>
      <c r="K423" s="183">
        <v>0</v>
      </c>
      <c r="L423" s="233">
        <f>SUM(H423:K423)</f>
        <v>0</v>
      </c>
      <c r="M423" s="181"/>
      <c r="O423" s="124" t="str">
        <f t="shared" si="56"/>
        <v xml:space="preserve">141. </v>
      </c>
      <c r="P423" s="72"/>
    </row>
    <row r="424" spans="2:16" x14ac:dyDescent="0.25">
      <c r="B424" s="72"/>
      <c r="C424" s="116" t="str">
        <f>C421</f>
        <v xml:space="preserve">141. </v>
      </c>
      <c r="D424" s="72">
        <f>Valideringer!$B$22</f>
        <v>7999</v>
      </c>
      <c r="E424" s="72" t="s">
        <v>75</v>
      </c>
      <c r="F424" s="72"/>
      <c r="G424" s="72"/>
      <c r="H424" s="183">
        <v>0</v>
      </c>
      <c r="I424" s="183">
        <v>0</v>
      </c>
      <c r="J424" s="183">
        <v>0</v>
      </c>
      <c r="K424" s="183">
        <v>0</v>
      </c>
      <c r="L424" s="233">
        <f>SUM(H424:K424)</f>
        <v>0</v>
      </c>
      <c r="M424" s="181"/>
      <c r="O424" s="124" t="str">
        <f t="shared" si="56"/>
        <v xml:space="preserve">141. </v>
      </c>
      <c r="P424" s="72"/>
    </row>
    <row r="425" spans="2:16" x14ac:dyDescent="0.25">
      <c r="B425" s="72"/>
      <c r="C425" s="119" t="str">
        <f>CONCATENATE("Resultat ",C424)</f>
        <v xml:space="preserve">Resultat 141. </v>
      </c>
      <c r="D425" s="118"/>
      <c r="E425" s="118"/>
      <c r="F425" s="118"/>
      <c r="G425" s="118"/>
      <c r="H425" s="231">
        <f>SUM(H421:H424)</f>
        <v>0</v>
      </c>
      <c r="I425" s="231">
        <f>SUM(I421:I424)</f>
        <v>0</v>
      </c>
      <c r="J425" s="231">
        <f>SUM(J421:J424)</f>
        <v>0</v>
      </c>
      <c r="K425" s="231">
        <f>SUM(K421:K424)</f>
        <v>0</v>
      </c>
      <c r="L425" s="231">
        <f>SUM(L421:L424)</f>
        <v>0</v>
      </c>
      <c r="M425" s="182"/>
      <c r="O425" s="124" t="str">
        <f t="shared" si="56"/>
        <v xml:space="preserve">141. </v>
      </c>
      <c r="P425" s="72"/>
    </row>
    <row r="426" spans="2:16" x14ac:dyDescent="0.25">
      <c r="B426" s="72"/>
      <c r="C426" s="72"/>
      <c r="D426" s="72"/>
      <c r="E426" s="72"/>
      <c r="F426" s="72"/>
      <c r="G426" s="72"/>
      <c r="H426" s="232"/>
      <c r="I426" s="232"/>
      <c r="J426" s="232"/>
      <c r="K426" s="232"/>
      <c r="L426" s="232"/>
      <c r="M426" s="72"/>
      <c r="O426" s="124" t="str">
        <f>$C$428</f>
        <v xml:space="preserve">142. </v>
      </c>
      <c r="P426" s="72"/>
    </row>
    <row r="427" spans="2:16" x14ac:dyDescent="0.25">
      <c r="B427" s="72"/>
      <c r="C427" s="84" t="s">
        <v>31</v>
      </c>
      <c r="D427" s="85" t="s">
        <v>60</v>
      </c>
      <c r="E427" s="418" t="s">
        <v>61</v>
      </c>
      <c r="F427" s="85"/>
      <c r="G427" s="85"/>
      <c r="H427" s="418" t="s">
        <v>67</v>
      </c>
      <c r="I427" s="418" t="s">
        <v>68</v>
      </c>
      <c r="J427" s="85" t="s">
        <v>69</v>
      </c>
      <c r="K427" s="85" t="s">
        <v>70</v>
      </c>
      <c r="L427" s="85" t="s">
        <v>21</v>
      </c>
      <c r="M427" s="86" t="s">
        <v>45</v>
      </c>
      <c r="N427" s="120"/>
      <c r="O427" s="124" t="str">
        <f t="shared" ref="O427:O432" si="57">$C$428</f>
        <v xml:space="preserve">142. </v>
      </c>
      <c r="P427" s="72"/>
    </row>
    <row r="428" spans="2:16" x14ac:dyDescent="0.25">
      <c r="B428" s="72"/>
      <c r="C428" s="116" t="str">
        <f>Valideringer!B76</f>
        <v xml:space="preserve">142. </v>
      </c>
      <c r="D428" s="72">
        <f>Valideringer!$B$19</f>
        <v>3999</v>
      </c>
      <c r="E428" s="72" t="s">
        <v>71</v>
      </c>
      <c r="F428" s="72"/>
      <c r="G428" s="72"/>
      <c r="H428" s="183">
        <v>0</v>
      </c>
      <c r="I428" s="183">
        <v>0</v>
      </c>
      <c r="J428" s="183">
        <v>0</v>
      </c>
      <c r="K428" s="183">
        <v>0</v>
      </c>
      <c r="L428" s="233">
        <f>SUM(H428:K428)</f>
        <v>0</v>
      </c>
      <c r="M428" s="181"/>
      <c r="O428" s="124" t="str">
        <f t="shared" si="57"/>
        <v xml:space="preserve">142. </v>
      </c>
      <c r="P428" s="72"/>
    </row>
    <row r="429" spans="2:16" x14ac:dyDescent="0.25">
      <c r="B429" s="72"/>
      <c r="C429" s="116" t="str">
        <f>C428</f>
        <v xml:space="preserve">142. </v>
      </c>
      <c r="D429" s="72">
        <f>Valideringer!$B$20</f>
        <v>4999</v>
      </c>
      <c r="E429" s="72" t="s">
        <v>73</v>
      </c>
      <c r="F429" s="72"/>
      <c r="G429" s="72"/>
      <c r="H429" s="183">
        <v>0</v>
      </c>
      <c r="I429" s="183">
        <v>0</v>
      </c>
      <c r="J429" s="183">
        <v>0</v>
      </c>
      <c r="K429" s="183">
        <v>0</v>
      </c>
      <c r="L429" s="233">
        <f>SUM(H429:K429)</f>
        <v>0</v>
      </c>
      <c r="M429" s="181"/>
      <c r="O429" s="124" t="str">
        <f t="shared" si="57"/>
        <v xml:space="preserve">142. </v>
      </c>
      <c r="P429" s="72"/>
    </row>
    <row r="430" spans="2:16" x14ac:dyDescent="0.25">
      <c r="B430" s="72"/>
      <c r="C430" s="116" t="str">
        <f>C428</f>
        <v xml:space="preserve">142. </v>
      </c>
      <c r="D430" s="72">
        <f>Valideringer!$B$21</f>
        <v>5999</v>
      </c>
      <c r="E430" s="72" t="s">
        <v>74</v>
      </c>
      <c r="F430" s="72"/>
      <c r="G430" s="72"/>
      <c r="H430" s="183">
        <v>0</v>
      </c>
      <c r="I430" s="183">
        <v>0</v>
      </c>
      <c r="J430" s="183">
        <v>0</v>
      </c>
      <c r="K430" s="183">
        <v>0</v>
      </c>
      <c r="L430" s="233">
        <f>SUM(H430:K430)</f>
        <v>0</v>
      </c>
      <c r="M430" s="181"/>
      <c r="O430" s="124" t="str">
        <f t="shared" si="57"/>
        <v xml:space="preserve">142. </v>
      </c>
      <c r="P430" s="72"/>
    </row>
    <row r="431" spans="2:16" x14ac:dyDescent="0.25">
      <c r="B431" s="72"/>
      <c r="C431" s="116" t="str">
        <f>C428</f>
        <v xml:space="preserve">142. </v>
      </c>
      <c r="D431" s="72">
        <f>Valideringer!$B$22</f>
        <v>7999</v>
      </c>
      <c r="E431" s="72" t="s">
        <v>75</v>
      </c>
      <c r="F431" s="72"/>
      <c r="G431" s="72"/>
      <c r="H431" s="183">
        <v>0</v>
      </c>
      <c r="I431" s="183">
        <v>0</v>
      </c>
      <c r="J431" s="183">
        <v>0</v>
      </c>
      <c r="K431" s="183">
        <v>0</v>
      </c>
      <c r="L431" s="233">
        <f>SUM(H431:K431)</f>
        <v>0</v>
      </c>
      <c r="M431" s="181"/>
      <c r="O431" s="124" t="str">
        <f t="shared" si="57"/>
        <v xml:space="preserve">142. </v>
      </c>
      <c r="P431" s="72"/>
    </row>
    <row r="432" spans="2:16" x14ac:dyDescent="0.25">
      <c r="B432" s="72"/>
      <c r="C432" s="119" t="str">
        <f>CONCATENATE("Resultat ",C431)</f>
        <v xml:space="preserve">Resultat 142. </v>
      </c>
      <c r="D432" s="118"/>
      <c r="E432" s="118"/>
      <c r="F432" s="118"/>
      <c r="G432" s="118"/>
      <c r="H432" s="231">
        <f>SUM(H428:H431)</f>
        <v>0</v>
      </c>
      <c r="I432" s="231">
        <f>SUM(I428:I431)</f>
        <v>0</v>
      </c>
      <c r="J432" s="231">
        <f>SUM(J428:J431)</f>
        <v>0</v>
      </c>
      <c r="K432" s="231">
        <f>SUM(K428:K431)</f>
        <v>0</v>
      </c>
      <c r="L432" s="231">
        <f>SUM(L428:L431)</f>
        <v>0</v>
      </c>
      <c r="M432" s="182"/>
      <c r="O432" s="124" t="str">
        <f t="shared" si="57"/>
        <v xml:space="preserve">142. </v>
      </c>
      <c r="P432" s="72"/>
    </row>
    <row r="433" spans="2:16" x14ac:dyDescent="0.25">
      <c r="B433" s="72"/>
      <c r="C433" s="72"/>
      <c r="D433" s="72"/>
      <c r="E433" s="72"/>
      <c r="F433" s="72"/>
      <c r="G433" s="72"/>
      <c r="H433" s="232"/>
      <c r="I433" s="232"/>
      <c r="J433" s="232"/>
      <c r="K433" s="232"/>
      <c r="L433" s="232"/>
      <c r="M433" s="72"/>
      <c r="O433" s="124" t="str">
        <f>$C$435</f>
        <v xml:space="preserve">143. </v>
      </c>
      <c r="P433" s="72"/>
    </row>
    <row r="434" spans="2:16" x14ac:dyDescent="0.25">
      <c r="B434" s="72"/>
      <c r="C434" s="84" t="s">
        <v>31</v>
      </c>
      <c r="D434" s="85" t="s">
        <v>60</v>
      </c>
      <c r="E434" s="418" t="s">
        <v>61</v>
      </c>
      <c r="F434" s="85"/>
      <c r="G434" s="85"/>
      <c r="H434" s="418" t="s">
        <v>67</v>
      </c>
      <c r="I434" s="418" t="s">
        <v>68</v>
      </c>
      <c r="J434" s="85" t="s">
        <v>69</v>
      </c>
      <c r="K434" s="85" t="s">
        <v>70</v>
      </c>
      <c r="L434" s="85" t="s">
        <v>21</v>
      </c>
      <c r="M434" s="86" t="s">
        <v>45</v>
      </c>
      <c r="N434" s="120"/>
      <c r="O434" s="124" t="str">
        <f t="shared" ref="O434:O439" si="58">$C$435</f>
        <v xml:space="preserve">143. </v>
      </c>
      <c r="P434" s="72"/>
    </row>
    <row r="435" spans="2:16" x14ac:dyDescent="0.25">
      <c r="B435" s="72"/>
      <c r="C435" s="116" t="str">
        <f>Valideringer!B77</f>
        <v xml:space="preserve">143. </v>
      </c>
      <c r="D435" s="72">
        <f>Valideringer!$B$19</f>
        <v>3999</v>
      </c>
      <c r="E435" s="72" t="s">
        <v>71</v>
      </c>
      <c r="F435" s="72"/>
      <c r="G435" s="72"/>
      <c r="H435" s="183">
        <v>0</v>
      </c>
      <c r="I435" s="183">
        <v>0</v>
      </c>
      <c r="J435" s="183">
        <v>0</v>
      </c>
      <c r="K435" s="183">
        <v>0</v>
      </c>
      <c r="L435" s="233">
        <f>SUM(H435:K435)</f>
        <v>0</v>
      </c>
      <c r="M435" s="181"/>
      <c r="O435" s="124" t="str">
        <f t="shared" si="58"/>
        <v xml:space="preserve">143. </v>
      </c>
      <c r="P435" s="72"/>
    </row>
    <row r="436" spans="2:16" x14ac:dyDescent="0.25">
      <c r="B436" s="72"/>
      <c r="C436" s="116" t="str">
        <f>C435</f>
        <v xml:space="preserve">143. </v>
      </c>
      <c r="D436" s="72">
        <f>Valideringer!$B$20</f>
        <v>4999</v>
      </c>
      <c r="E436" s="72" t="s">
        <v>73</v>
      </c>
      <c r="F436" s="72"/>
      <c r="G436" s="72"/>
      <c r="H436" s="183">
        <v>0</v>
      </c>
      <c r="I436" s="183">
        <v>0</v>
      </c>
      <c r="J436" s="183">
        <v>0</v>
      </c>
      <c r="K436" s="183">
        <v>0</v>
      </c>
      <c r="L436" s="233">
        <f>SUM(H436:K436)</f>
        <v>0</v>
      </c>
      <c r="M436" s="181"/>
      <c r="O436" s="124" t="str">
        <f t="shared" si="58"/>
        <v xml:space="preserve">143. </v>
      </c>
      <c r="P436" s="72"/>
    </row>
    <row r="437" spans="2:16" x14ac:dyDescent="0.25">
      <c r="B437" s="72"/>
      <c r="C437" s="116" t="str">
        <f>C435</f>
        <v xml:space="preserve">143. </v>
      </c>
      <c r="D437" s="72">
        <f>Valideringer!$B$21</f>
        <v>5999</v>
      </c>
      <c r="E437" s="72" t="s">
        <v>74</v>
      </c>
      <c r="F437" s="72"/>
      <c r="G437" s="72"/>
      <c r="H437" s="183">
        <v>0</v>
      </c>
      <c r="I437" s="183">
        <v>0</v>
      </c>
      <c r="J437" s="183">
        <v>0</v>
      </c>
      <c r="K437" s="183">
        <v>0</v>
      </c>
      <c r="L437" s="233">
        <f>SUM(H437:K437)</f>
        <v>0</v>
      </c>
      <c r="M437" s="181"/>
      <c r="O437" s="124" t="str">
        <f t="shared" si="58"/>
        <v xml:space="preserve">143. </v>
      </c>
      <c r="P437" s="72"/>
    </row>
    <row r="438" spans="2:16" x14ac:dyDescent="0.25">
      <c r="B438" s="72"/>
      <c r="C438" s="116" t="str">
        <f>C435</f>
        <v xml:space="preserve">143. </v>
      </c>
      <c r="D438" s="72">
        <f>Valideringer!$B$22</f>
        <v>7999</v>
      </c>
      <c r="E438" s="72" t="s">
        <v>75</v>
      </c>
      <c r="F438" s="72"/>
      <c r="G438" s="72"/>
      <c r="H438" s="183">
        <v>0</v>
      </c>
      <c r="I438" s="183">
        <v>0</v>
      </c>
      <c r="J438" s="183">
        <v>0</v>
      </c>
      <c r="K438" s="183">
        <v>0</v>
      </c>
      <c r="L438" s="233">
        <f>SUM(H438:K438)</f>
        <v>0</v>
      </c>
      <c r="M438" s="181"/>
      <c r="O438" s="124" t="str">
        <f t="shared" si="58"/>
        <v xml:space="preserve">143. </v>
      </c>
      <c r="P438" s="72"/>
    </row>
    <row r="439" spans="2:16" x14ac:dyDescent="0.25">
      <c r="B439" s="72"/>
      <c r="C439" s="119" t="str">
        <f>CONCATENATE("Resultat ",C438)</f>
        <v xml:space="preserve">Resultat 143. </v>
      </c>
      <c r="D439" s="118"/>
      <c r="E439" s="118"/>
      <c r="F439" s="118"/>
      <c r="G439" s="118"/>
      <c r="H439" s="231">
        <f>SUM(H435:H438)</f>
        <v>0</v>
      </c>
      <c r="I439" s="231">
        <f>SUM(I435:I438)</f>
        <v>0</v>
      </c>
      <c r="J439" s="231">
        <f>SUM(J435:J438)</f>
        <v>0</v>
      </c>
      <c r="K439" s="231">
        <f>SUM(K435:K438)</f>
        <v>0</v>
      </c>
      <c r="L439" s="231">
        <f>SUM(L435:L438)</f>
        <v>0</v>
      </c>
      <c r="M439" s="182"/>
      <c r="O439" s="124" t="str">
        <f t="shared" si="58"/>
        <v xml:space="preserve">143. </v>
      </c>
      <c r="P439" s="72"/>
    </row>
    <row r="440" spans="2:16" x14ac:dyDescent="0.25">
      <c r="B440" s="72"/>
      <c r="C440" s="72"/>
      <c r="D440" s="72"/>
      <c r="E440" s="72"/>
      <c r="F440" s="72"/>
      <c r="G440" s="72"/>
      <c r="H440" s="232"/>
      <c r="I440" s="232"/>
      <c r="J440" s="232"/>
      <c r="K440" s="232"/>
      <c r="L440" s="232"/>
      <c r="M440" s="72"/>
      <c r="O440" s="124" t="str">
        <f>$C$442</f>
        <v xml:space="preserve">144. </v>
      </c>
      <c r="P440" s="72"/>
    </row>
    <row r="441" spans="2:16" x14ac:dyDescent="0.25">
      <c r="B441" s="72"/>
      <c r="C441" s="84" t="s">
        <v>31</v>
      </c>
      <c r="D441" s="85" t="s">
        <v>60</v>
      </c>
      <c r="E441" s="418" t="s">
        <v>61</v>
      </c>
      <c r="F441" s="85"/>
      <c r="G441" s="85"/>
      <c r="H441" s="418" t="s">
        <v>67</v>
      </c>
      <c r="I441" s="418" t="s">
        <v>68</v>
      </c>
      <c r="J441" s="85" t="s">
        <v>69</v>
      </c>
      <c r="K441" s="85" t="s">
        <v>70</v>
      </c>
      <c r="L441" s="85" t="s">
        <v>21</v>
      </c>
      <c r="M441" s="86" t="s">
        <v>45</v>
      </c>
      <c r="N441" s="120"/>
      <c r="O441" s="124" t="str">
        <f t="shared" ref="O441:O446" si="59">$C$442</f>
        <v xml:space="preserve">144. </v>
      </c>
      <c r="P441" s="72"/>
    </row>
    <row r="442" spans="2:16" x14ac:dyDescent="0.25">
      <c r="B442" s="72"/>
      <c r="C442" s="116" t="str">
        <f>Valideringer!B78</f>
        <v xml:space="preserve">144. </v>
      </c>
      <c r="D442" s="72">
        <f>Valideringer!$B$19</f>
        <v>3999</v>
      </c>
      <c r="E442" s="72" t="s">
        <v>71</v>
      </c>
      <c r="F442" s="72"/>
      <c r="G442" s="72"/>
      <c r="H442" s="183">
        <v>0</v>
      </c>
      <c r="I442" s="183">
        <v>0</v>
      </c>
      <c r="J442" s="183">
        <v>0</v>
      </c>
      <c r="K442" s="183">
        <v>0</v>
      </c>
      <c r="L442" s="233">
        <f>SUM(H442:K442)</f>
        <v>0</v>
      </c>
      <c r="M442" s="181"/>
      <c r="O442" s="124" t="str">
        <f t="shared" si="59"/>
        <v xml:space="preserve">144. </v>
      </c>
      <c r="P442" s="72"/>
    </row>
    <row r="443" spans="2:16" x14ac:dyDescent="0.25">
      <c r="B443" s="72"/>
      <c r="C443" s="116" t="str">
        <f>C442</f>
        <v xml:space="preserve">144. </v>
      </c>
      <c r="D443" s="72">
        <f>Valideringer!$B$20</f>
        <v>4999</v>
      </c>
      <c r="E443" s="72" t="s">
        <v>73</v>
      </c>
      <c r="F443" s="72"/>
      <c r="G443" s="72"/>
      <c r="H443" s="183">
        <v>0</v>
      </c>
      <c r="I443" s="183">
        <v>0</v>
      </c>
      <c r="J443" s="183">
        <v>0</v>
      </c>
      <c r="K443" s="183">
        <v>0</v>
      </c>
      <c r="L443" s="233">
        <f>SUM(H443:K443)</f>
        <v>0</v>
      </c>
      <c r="M443" s="181"/>
      <c r="O443" s="124" t="str">
        <f t="shared" si="59"/>
        <v xml:space="preserve">144. </v>
      </c>
      <c r="P443" s="72"/>
    </row>
    <row r="444" spans="2:16" x14ac:dyDescent="0.25">
      <c r="B444" s="72"/>
      <c r="C444" s="116" t="str">
        <f>C442</f>
        <v xml:space="preserve">144. </v>
      </c>
      <c r="D444" s="72">
        <f>Valideringer!$B$21</f>
        <v>5999</v>
      </c>
      <c r="E444" s="72" t="s">
        <v>74</v>
      </c>
      <c r="F444" s="72"/>
      <c r="G444" s="72"/>
      <c r="H444" s="183">
        <v>0</v>
      </c>
      <c r="I444" s="183">
        <v>0</v>
      </c>
      <c r="J444" s="183">
        <v>0</v>
      </c>
      <c r="K444" s="183">
        <v>0</v>
      </c>
      <c r="L444" s="233">
        <f>SUM(H444:K444)</f>
        <v>0</v>
      </c>
      <c r="M444" s="181"/>
      <c r="O444" s="124" t="str">
        <f t="shared" si="59"/>
        <v xml:space="preserve">144. </v>
      </c>
      <c r="P444" s="72"/>
    </row>
    <row r="445" spans="2:16" x14ac:dyDescent="0.25">
      <c r="B445" s="72"/>
      <c r="C445" s="116" t="str">
        <f>C442</f>
        <v xml:space="preserve">144. </v>
      </c>
      <c r="D445" s="72">
        <f>Valideringer!$B$22</f>
        <v>7999</v>
      </c>
      <c r="E445" s="72" t="s">
        <v>75</v>
      </c>
      <c r="F445" s="72"/>
      <c r="G445" s="72"/>
      <c r="H445" s="183">
        <v>0</v>
      </c>
      <c r="I445" s="183">
        <v>0</v>
      </c>
      <c r="J445" s="183">
        <v>0</v>
      </c>
      <c r="K445" s="183">
        <v>0</v>
      </c>
      <c r="L445" s="233">
        <f>SUM(H445:K445)</f>
        <v>0</v>
      </c>
      <c r="M445" s="181"/>
      <c r="O445" s="124" t="str">
        <f t="shared" si="59"/>
        <v xml:space="preserve">144. </v>
      </c>
      <c r="P445" s="72"/>
    </row>
    <row r="446" spans="2:16" x14ac:dyDescent="0.25">
      <c r="B446" s="72"/>
      <c r="C446" s="119" t="str">
        <f>CONCATENATE("Resultat ",C445)</f>
        <v xml:space="preserve">Resultat 144. </v>
      </c>
      <c r="D446" s="118"/>
      <c r="E446" s="118"/>
      <c r="F446" s="118"/>
      <c r="G446" s="118"/>
      <c r="H446" s="231">
        <f>SUM(H442:H445)</f>
        <v>0</v>
      </c>
      <c r="I446" s="231">
        <f>SUM(I442:I445)</f>
        <v>0</v>
      </c>
      <c r="J446" s="231">
        <f>SUM(J442:J445)</f>
        <v>0</v>
      </c>
      <c r="K446" s="231">
        <f>SUM(K442:K445)</f>
        <v>0</v>
      </c>
      <c r="L446" s="231">
        <f>SUM(L442:L445)</f>
        <v>0</v>
      </c>
      <c r="M446" s="182"/>
      <c r="O446" s="124" t="str">
        <f t="shared" si="59"/>
        <v xml:space="preserve">144. </v>
      </c>
      <c r="P446" s="72"/>
    </row>
    <row r="447" spans="2:16" x14ac:dyDescent="0.25">
      <c r="B447" s="72"/>
      <c r="C447" s="72"/>
      <c r="D447" s="72"/>
      <c r="E447" s="72"/>
      <c r="F447" s="72"/>
      <c r="G447" s="72"/>
      <c r="H447" s="232"/>
      <c r="I447" s="232"/>
      <c r="J447" s="232"/>
      <c r="K447" s="232"/>
      <c r="L447" s="232"/>
      <c r="M447" s="72"/>
      <c r="O447" s="124" t="str">
        <f>$C$449</f>
        <v xml:space="preserve">145. </v>
      </c>
      <c r="P447" s="72"/>
    </row>
    <row r="448" spans="2:16" x14ac:dyDescent="0.25">
      <c r="B448" s="72"/>
      <c r="C448" s="84" t="s">
        <v>31</v>
      </c>
      <c r="D448" s="85" t="s">
        <v>60</v>
      </c>
      <c r="E448" s="418" t="s">
        <v>61</v>
      </c>
      <c r="F448" s="85"/>
      <c r="G448" s="85"/>
      <c r="H448" s="418" t="s">
        <v>67</v>
      </c>
      <c r="I448" s="418" t="s">
        <v>68</v>
      </c>
      <c r="J448" s="85" t="s">
        <v>69</v>
      </c>
      <c r="K448" s="85" t="s">
        <v>70</v>
      </c>
      <c r="L448" s="85" t="s">
        <v>21</v>
      </c>
      <c r="M448" s="86" t="s">
        <v>45</v>
      </c>
      <c r="N448" s="120"/>
      <c r="O448" s="124" t="str">
        <f t="shared" ref="O448:O453" si="60">$C$449</f>
        <v xml:space="preserve">145. </v>
      </c>
      <c r="P448" s="72"/>
    </row>
    <row r="449" spans="2:16" x14ac:dyDescent="0.25">
      <c r="B449" s="72"/>
      <c r="C449" s="116" t="str">
        <f>Valideringer!B79</f>
        <v xml:space="preserve">145. </v>
      </c>
      <c r="D449" s="72">
        <f>Valideringer!$B$19</f>
        <v>3999</v>
      </c>
      <c r="E449" s="72" t="s">
        <v>71</v>
      </c>
      <c r="F449" s="72"/>
      <c r="G449" s="72"/>
      <c r="H449" s="183">
        <v>0</v>
      </c>
      <c r="I449" s="183">
        <v>0</v>
      </c>
      <c r="J449" s="183">
        <v>0</v>
      </c>
      <c r="K449" s="183">
        <v>0</v>
      </c>
      <c r="L449" s="233">
        <f>SUM(H449:K449)</f>
        <v>0</v>
      </c>
      <c r="M449" s="181"/>
      <c r="O449" s="124" t="str">
        <f t="shared" si="60"/>
        <v xml:space="preserve">145. </v>
      </c>
      <c r="P449" s="72"/>
    </row>
    <row r="450" spans="2:16" x14ac:dyDescent="0.25">
      <c r="B450" s="72"/>
      <c r="C450" s="116" t="str">
        <f>C449</f>
        <v xml:space="preserve">145. </v>
      </c>
      <c r="D450" s="72">
        <f>Valideringer!$B$20</f>
        <v>4999</v>
      </c>
      <c r="E450" s="72" t="s">
        <v>73</v>
      </c>
      <c r="F450" s="72"/>
      <c r="G450" s="72"/>
      <c r="H450" s="183">
        <v>0</v>
      </c>
      <c r="I450" s="183">
        <v>0</v>
      </c>
      <c r="J450" s="183">
        <v>0</v>
      </c>
      <c r="K450" s="183">
        <v>0</v>
      </c>
      <c r="L450" s="233">
        <f>SUM(H450:K450)</f>
        <v>0</v>
      </c>
      <c r="M450" s="181"/>
      <c r="O450" s="124" t="str">
        <f t="shared" si="60"/>
        <v xml:space="preserve">145. </v>
      </c>
      <c r="P450" s="72"/>
    </row>
    <row r="451" spans="2:16" x14ac:dyDescent="0.25">
      <c r="B451" s="72"/>
      <c r="C451" s="116" t="str">
        <f>C449</f>
        <v xml:space="preserve">145. </v>
      </c>
      <c r="D451" s="72">
        <f>Valideringer!$B$21</f>
        <v>5999</v>
      </c>
      <c r="E451" s="72" t="s">
        <v>74</v>
      </c>
      <c r="F451" s="72"/>
      <c r="G451" s="72"/>
      <c r="H451" s="183">
        <v>0</v>
      </c>
      <c r="I451" s="183">
        <v>0</v>
      </c>
      <c r="J451" s="183">
        <v>0</v>
      </c>
      <c r="K451" s="183">
        <v>0</v>
      </c>
      <c r="L451" s="233">
        <f>SUM(H451:K451)</f>
        <v>0</v>
      </c>
      <c r="M451" s="181"/>
      <c r="O451" s="124" t="str">
        <f t="shared" si="60"/>
        <v xml:space="preserve">145. </v>
      </c>
      <c r="P451" s="72"/>
    </row>
    <row r="452" spans="2:16" x14ac:dyDescent="0.25">
      <c r="B452" s="72"/>
      <c r="C452" s="116" t="str">
        <f>C449</f>
        <v xml:space="preserve">145. </v>
      </c>
      <c r="D452" s="72">
        <f>Valideringer!$B$22</f>
        <v>7999</v>
      </c>
      <c r="E452" s="72" t="s">
        <v>75</v>
      </c>
      <c r="F452" s="72"/>
      <c r="G452" s="72"/>
      <c r="H452" s="183">
        <v>0</v>
      </c>
      <c r="I452" s="183">
        <v>0</v>
      </c>
      <c r="J452" s="183">
        <v>0</v>
      </c>
      <c r="K452" s="183">
        <v>0</v>
      </c>
      <c r="L452" s="233">
        <f>SUM(H452:K452)</f>
        <v>0</v>
      </c>
      <c r="M452" s="181"/>
      <c r="O452" s="124" t="str">
        <f t="shared" si="60"/>
        <v xml:space="preserve">145. </v>
      </c>
      <c r="P452" s="72"/>
    </row>
    <row r="453" spans="2:16" x14ac:dyDescent="0.25">
      <c r="B453" s="72"/>
      <c r="C453" s="119" t="str">
        <f>CONCATENATE("Resultat ",C452)</f>
        <v xml:space="preserve">Resultat 145. </v>
      </c>
      <c r="D453" s="118"/>
      <c r="E453" s="118"/>
      <c r="F453" s="118"/>
      <c r="G453" s="118"/>
      <c r="H453" s="231">
        <f>SUM(H449:H452)</f>
        <v>0</v>
      </c>
      <c r="I453" s="231">
        <f>SUM(I449:I452)</f>
        <v>0</v>
      </c>
      <c r="J453" s="231">
        <f>SUM(J449:J452)</f>
        <v>0</v>
      </c>
      <c r="K453" s="231">
        <f>SUM(K449:K452)</f>
        <v>0</v>
      </c>
      <c r="L453" s="231">
        <f>SUM(L449:L452)</f>
        <v>0</v>
      </c>
      <c r="M453" s="182"/>
      <c r="O453" s="124" t="str">
        <f t="shared" si="60"/>
        <v xml:space="preserve">145. </v>
      </c>
      <c r="P453" s="72"/>
    </row>
    <row r="454" spans="2:16" x14ac:dyDescent="0.25">
      <c r="B454" s="72"/>
      <c r="C454" s="72"/>
      <c r="D454" s="72"/>
      <c r="E454" s="72"/>
      <c r="F454" s="72"/>
      <c r="G454" s="72"/>
      <c r="H454" s="232"/>
      <c r="I454" s="232"/>
      <c r="J454" s="232"/>
      <c r="K454" s="232"/>
      <c r="L454" s="232"/>
      <c r="M454" s="72"/>
      <c r="O454" s="124" t="str">
        <f>$C$456</f>
        <v xml:space="preserve">146. </v>
      </c>
      <c r="P454" s="72"/>
    </row>
    <row r="455" spans="2:16" x14ac:dyDescent="0.25">
      <c r="B455" s="72"/>
      <c r="C455" s="84" t="s">
        <v>31</v>
      </c>
      <c r="D455" s="85" t="s">
        <v>60</v>
      </c>
      <c r="E455" s="418" t="s">
        <v>61</v>
      </c>
      <c r="F455" s="85"/>
      <c r="G455" s="85"/>
      <c r="H455" s="418" t="s">
        <v>67</v>
      </c>
      <c r="I455" s="418" t="s">
        <v>68</v>
      </c>
      <c r="J455" s="85" t="s">
        <v>69</v>
      </c>
      <c r="K455" s="85" t="s">
        <v>70</v>
      </c>
      <c r="L455" s="85" t="s">
        <v>21</v>
      </c>
      <c r="M455" s="86" t="s">
        <v>45</v>
      </c>
      <c r="N455" s="120"/>
      <c r="O455" s="124" t="str">
        <f t="shared" ref="O455:O460" si="61">$C$456</f>
        <v xml:space="preserve">146. </v>
      </c>
      <c r="P455" s="72"/>
    </row>
    <row r="456" spans="2:16" x14ac:dyDescent="0.25">
      <c r="B456" s="72"/>
      <c r="C456" s="116" t="str">
        <f>Valideringer!B80</f>
        <v xml:space="preserve">146. </v>
      </c>
      <c r="D456" s="72">
        <f>Valideringer!$B$19</f>
        <v>3999</v>
      </c>
      <c r="E456" s="72" t="s">
        <v>71</v>
      </c>
      <c r="F456" s="72"/>
      <c r="G456" s="72"/>
      <c r="H456" s="183">
        <v>0</v>
      </c>
      <c r="I456" s="183">
        <v>0</v>
      </c>
      <c r="J456" s="183">
        <v>0</v>
      </c>
      <c r="K456" s="183">
        <v>0</v>
      </c>
      <c r="L456" s="233">
        <f>SUM(H456:K456)</f>
        <v>0</v>
      </c>
      <c r="M456" s="181"/>
      <c r="O456" s="124" t="str">
        <f t="shared" si="61"/>
        <v xml:space="preserve">146. </v>
      </c>
      <c r="P456" s="72"/>
    </row>
    <row r="457" spans="2:16" x14ac:dyDescent="0.25">
      <c r="B457" s="72"/>
      <c r="C457" s="116" t="str">
        <f>C456</f>
        <v xml:space="preserve">146. </v>
      </c>
      <c r="D457" s="72">
        <f>Valideringer!$B$20</f>
        <v>4999</v>
      </c>
      <c r="E457" s="72" t="s">
        <v>73</v>
      </c>
      <c r="F457" s="72"/>
      <c r="G457" s="72"/>
      <c r="H457" s="183">
        <v>0</v>
      </c>
      <c r="I457" s="183">
        <v>0</v>
      </c>
      <c r="J457" s="183">
        <v>0</v>
      </c>
      <c r="K457" s="183">
        <v>0</v>
      </c>
      <c r="L457" s="233">
        <f>SUM(H457:K457)</f>
        <v>0</v>
      </c>
      <c r="M457" s="181"/>
      <c r="O457" s="124" t="str">
        <f t="shared" si="61"/>
        <v xml:space="preserve">146. </v>
      </c>
      <c r="P457" s="72"/>
    </row>
    <row r="458" spans="2:16" x14ac:dyDescent="0.25">
      <c r="B458" s="72"/>
      <c r="C458" s="116" t="str">
        <f>C456</f>
        <v xml:space="preserve">146. </v>
      </c>
      <c r="D458" s="72">
        <f>Valideringer!$B$21</f>
        <v>5999</v>
      </c>
      <c r="E458" s="72" t="s">
        <v>74</v>
      </c>
      <c r="F458" s="72"/>
      <c r="G458" s="72"/>
      <c r="H458" s="183">
        <v>0</v>
      </c>
      <c r="I458" s="183">
        <v>0</v>
      </c>
      <c r="J458" s="183">
        <v>0</v>
      </c>
      <c r="K458" s="183">
        <v>0</v>
      </c>
      <c r="L458" s="233">
        <f>SUM(H458:K458)</f>
        <v>0</v>
      </c>
      <c r="M458" s="181"/>
      <c r="O458" s="124" t="str">
        <f t="shared" si="61"/>
        <v xml:space="preserve">146. </v>
      </c>
      <c r="P458" s="72"/>
    </row>
    <row r="459" spans="2:16" x14ac:dyDescent="0.25">
      <c r="B459" s="72"/>
      <c r="C459" s="116" t="str">
        <f>C456</f>
        <v xml:space="preserve">146. </v>
      </c>
      <c r="D459" s="72">
        <f>Valideringer!$B$22</f>
        <v>7999</v>
      </c>
      <c r="E459" s="72" t="s">
        <v>75</v>
      </c>
      <c r="F459" s="72"/>
      <c r="G459" s="72"/>
      <c r="H459" s="183">
        <v>0</v>
      </c>
      <c r="I459" s="183">
        <v>0</v>
      </c>
      <c r="J459" s="183">
        <v>0</v>
      </c>
      <c r="K459" s="183">
        <v>0</v>
      </c>
      <c r="L459" s="233">
        <f>SUM(H459:K459)</f>
        <v>0</v>
      </c>
      <c r="M459" s="181"/>
      <c r="O459" s="124" t="str">
        <f t="shared" si="61"/>
        <v xml:space="preserve">146. </v>
      </c>
      <c r="P459" s="72"/>
    </row>
    <row r="460" spans="2:16" x14ac:dyDescent="0.25">
      <c r="B460" s="72"/>
      <c r="C460" s="119" t="str">
        <f>CONCATENATE("Resultat ",C459)</f>
        <v xml:space="preserve">Resultat 146. </v>
      </c>
      <c r="D460" s="118"/>
      <c r="E460" s="118"/>
      <c r="F460" s="118"/>
      <c r="G460" s="118"/>
      <c r="H460" s="231">
        <f>SUM(H456:H459)</f>
        <v>0</v>
      </c>
      <c r="I460" s="231">
        <f>SUM(I456:I459)</f>
        <v>0</v>
      </c>
      <c r="J460" s="231">
        <f>SUM(J456:J459)</f>
        <v>0</v>
      </c>
      <c r="K460" s="231">
        <f>SUM(K456:K459)</f>
        <v>0</v>
      </c>
      <c r="L460" s="231">
        <f>SUM(L456:L459)</f>
        <v>0</v>
      </c>
      <c r="M460" s="182"/>
      <c r="O460" s="124" t="str">
        <f t="shared" si="61"/>
        <v xml:space="preserve">146. </v>
      </c>
      <c r="P460" s="72"/>
    </row>
    <row r="461" spans="2:16" x14ac:dyDescent="0.25">
      <c r="B461" s="72"/>
      <c r="C461" s="72"/>
      <c r="D461" s="72"/>
      <c r="E461" s="72"/>
      <c r="F461" s="72"/>
      <c r="G461" s="72"/>
      <c r="H461" s="232"/>
      <c r="I461" s="232"/>
      <c r="J461" s="232"/>
      <c r="K461" s="232"/>
      <c r="L461" s="232"/>
      <c r="M461" s="72"/>
      <c r="O461" s="124" t="str">
        <f>$C$463</f>
        <v xml:space="preserve">147. </v>
      </c>
      <c r="P461" s="72"/>
    </row>
    <row r="462" spans="2:16" x14ac:dyDescent="0.25">
      <c r="B462" s="72"/>
      <c r="C462" s="84" t="s">
        <v>31</v>
      </c>
      <c r="D462" s="85" t="s">
        <v>60</v>
      </c>
      <c r="E462" s="418" t="s">
        <v>61</v>
      </c>
      <c r="F462" s="85"/>
      <c r="G462" s="85"/>
      <c r="H462" s="418" t="s">
        <v>67</v>
      </c>
      <c r="I462" s="418" t="s">
        <v>68</v>
      </c>
      <c r="J462" s="85" t="s">
        <v>69</v>
      </c>
      <c r="K462" s="85" t="s">
        <v>70</v>
      </c>
      <c r="L462" s="85" t="s">
        <v>21</v>
      </c>
      <c r="M462" s="86" t="s">
        <v>45</v>
      </c>
      <c r="N462" s="120"/>
      <c r="O462" s="124" t="str">
        <f t="shared" ref="O462:O467" si="62">$C$463</f>
        <v xml:space="preserve">147. </v>
      </c>
      <c r="P462" s="72"/>
    </row>
    <row r="463" spans="2:16" x14ac:dyDescent="0.25">
      <c r="B463" s="72"/>
      <c r="C463" s="116" t="str">
        <f>Valideringer!B81</f>
        <v xml:space="preserve">147. </v>
      </c>
      <c r="D463" s="72">
        <f>Valideringer!$B$19</f>
        <v>3999</v>
      </c>
      <c r="E463" s="72" t="s">
        <v>71</v>
      </c>
      <c r="F463" s="72"/>
      <c r="G463" s="72"/>
      <c r="H463" s="183">
        <v>0</v>
      </c>
      <c r="I463" s="183">
        <v>0</v>
      </c>
      <c r="J463" s="183">
        <v>0</v>
      </c>
      <c r="K463" s="183">
        <v>0</v>
      </c>
      <c r="L463" s="233">
        <f>SUM(H463:K463)</f>
        <v>0</v>
      </c>
      <c r="M463" s="181"/>
      <c r="O463" s="124" t="str">
        <f t="shared" si="62"/>
        <v xml:space="preserve">147. </v>
      </c>
      <c r="P463" s="72"/>
    </row>
    <row r="464" spans="2:16" x14ac:dyDescent="0.25">
      <c r="B464" s="72"/>
      <c r="C464" s="116" t="str">
        <f>C463</f>
        <v xml:space="preserve">147. </v>
      </c>
      <c r="D464" s="72">
        <f>Valideringer!$B$20</f>
        <v>4999</v>
      </c>
      <c r="E464" s="72" t="s">
        <v>73</v>
      </c>
      <c r="F464" s="72"/>
      <c r="G464" s="72"/>
      <c r="H464" s="183">
        <v>0</v>
      </c>
      <c r="I464" s="183">
        <v>0</v>
      </c>
      <c r="J464" s="183">
        <v>0</v>
      </c>
      <c r="K464" s="183">
        <v>0</v>
      </c>
      <c r="L464" s="233">
        <f>SUM(H464:K464)</f>
        <v>0</v>
      </c>
      <c r="M464" s="181"/>
      <c r="O464" s="124" t="str">
        <f t="shared" si="62"/>
        <v xml:space="preserve">147. </v>
      </c>
      <c r="P464" s="72"/>
    </row>
    <row r="465" spans="2:16" x14ac:dyDescent="0.25">
      <c r="B465" s="72"/>
      <c r="C465" s="116" t="str">
        <f>C463</f>
        <v xml:space="preserve">147. </v>
      </c>
      <c r="D465" s="72">
        <f>Valideringer!$B$21</f>
        <v>5999</v>
      </c>
      <c r="E465" s="72" t="s">
        <v>74</v>
      </c>
      <c r="F465" s="72"/>
      <c r="G465" s="72"/>
      <c r="H465" s="183">
        <v>0</v>
      </c>
      <c r="I465" s="183">
        <v>0</v>
      </c>
      <c r="J465" s="183">
        <v>0</v>
      </c>
      <c r="K465" s="183">
        <v>0</v>
      </c>
      <c r="L465" s="233">
        <f>SUM(H465:K465)</f>
        <v>0</v>
      </c>
      <c r="M465" s="181"/>
      <c r="O465" s="124" t="str">
        <f t="shared" si="62"/>
        <v xml:space="preserve">147. </v>
      </c>
      <c r="P465" s="72"/>
    </row>
    <row r="466" spans="2:16" x14ac:dyDescent="0.25">
      <c r="B466" s="72"/>
      <c r="C466" s="116" t="str">
        <f>C463</f>
        <v xml:space="preserve">147. </v>
      </c>
      <c r="D466" s="72">
        <f>Valideringer!$B$22</f>
        <v>7999</v>
      </c>
      <c r="E466" s="72" t="s">
        <v>75</v>
      </c>
      <c r="F466" s="72"/>
      <c r="G466" s="72"/>
      <c r="H466" s="183">
        <v>0</v>
      </c>
      <c r="I466" s="183">
        <v>0</v>
      </c>
      <c r="J466" s="183">
        <v>0</v>
      </c>
      <c r="K466" s="183">
        <v>0</v>
      </c>
      <c r="L466" s="233">
        <f>SUM(H466:K466)</f>
        <v>0</v>
      </c>
      <c r="M466" s="181"/>
      <c r="O466" s="124" t="str">
        <f t="shared" si="62"/>
        <v xml:space="preserve">147. </v>
      </c>
      <c r="P466" s="72"/>
    </row>
    <row r="467" spans="2:16" x14ac:dyDescent="0.25">
      <c r="B467" s="72"/>
      <c r="C467" s="119" t="str">
        <f>CONCATENATE("Resultat ",C466)</f>
        <v xml:space="preserve">Resultat 147. </v>
      </c>
      <c r="D467" s="118"/>
      <c r="E467" s="118"/>
      <c r="F467" s="118"/>
      <c r="G467" s="118"/>
      <c r="H467" s="231">
        <f>SUM(H463:H466)</f>
        <v>0</v>
      </c>
      <c r="I467" s="231">
        <f>SUM(I463:I466)</f>
        <v>0</v>
      </c>
      <c r="J467" s="231">
        <f>SUM(J463:J466)</f>
        <v>0</v>
      </c>
      <c r="K467" s="231">
        <f>SUM(K463:K466)</f>
        <v>0</v>
      </c>
      <c r="L467" s="231">
        <f>SUM(L463:L466)</f>
        <v>0</v>
      </c>
      <c r="M467" s="182"/>
      <c r="O467" s="124" t="str">
        <f t="shared" si="62"/>
        <v xml:space="preserve">147. </v>
      </c>
      <c r="P467" s="72"/>
    </row>
    <row r="468" spans="2:16" x14ac:dyDescent="0.25">
      <c r="B468" s="72"/>
      <c r="C468" s="72"/>
      <c r="D468" s="72"/>
      <c r="E468" s="72"/>
      <c r="F468" s="72"/>
      <c r="G468" s="72"/>
      <c r="H468" s="232"/>
      <c r="I468" s="232"/>
      <c r="J468" s="232"/>
      <c r="K468" s="232"/>
      <c r="L468" s="232"/>
      <c r="M468" s="72"/>
      <c r="O468" s="124" t="str">
        <f>$C$470</f>
        <v xml:space="preserve">148. </v>
      </c>
      <c r="P468" s="72"/>
    </row>
    <row r="469" spans="2:16" x14ac:dyDescent="0.25">
      <c r="B469" s="72"/>
      <c r="C469" s="84" t="s">
        <v>31</v>
      </c>
      <c r="D469" s="85" t="s">
        <v>60</v>
      </c>
      <c r="E469" s="418" t="s">
        <v>61</v>
      </c>
      <c r="F469" s="85"/>
      <c r="G469" s="85"/>
      <c r="H469" s="418" t="s">
        <v>67</v>
      </c>
      <c r="I469" s="418" t="s">
        <v>68</v>
      </c>
      <c r="J469" s="85" t="s">
        <v>69</v>
      </c>
      <c r="K469" s="85" t="s">
        <v>70</v>
      </c>
      <c r="L469" s="85" t="s">
        <v>21</v>
      </c>
      <c r="M469" s="86" t="s">
        <v>45</v>
      </c>
      <c r="N469" s="120"/>
      <c r="O469" s="124" t="str">
        <f t="shared" ref="O469:O474" si="63">$C$470</f>
        <v xml:space="preserve">148. </v>
      </c>
      <c r="P469" s="72"/>
    </row>
    <row r="470" spans="2:16" x14ac:dyDescent="0.25">
      <c r="B470" s="72"/>
      <c r="C470" s="116" t="str">
        <f>Valideringer!B82</f>
        <v xml:space="preserve">148. </v>
      </c>
      <c r="D470" s="72">
        <f>Valideringer!$B$19</f>
        <v>3999</v>
      </c>
      <c r="E470" s="72" t="s">
        <v>71</v>
      </c>
      <c r="F470" s="72"/>
      <c r="G470" s="72"/>
      <c r="H470" s="183">
        <v>0</v>
      </c>
      <c r="I470" s="183">
        <v>0</v>
      </c>
      <c r="J470" s="183">
        <v>0</v>
      </c>
      <c r="K470" s="183">
        <v>0</v>
      </c>
      <c r="L470" s="233">
        <f>SUM(H470:K470)</f>
        <v>0</v>
      </c>
      <c r="M470" s="181"/>
      <c r="O470" s="124" t="str">
        <f t="shared" si="63"/>
        <v xml:space="preserve">148. </v>
      </c>
      <c r="P470" s="72"/>
    </row>
    <row r="471" spans="2:16" x14ac:dyDescent="0.25">
      <c r="B471" s="72"/>
      <c r="C471" s="116" t="str">
        <f>C470</f>
        <v xml:space="preserve">148. </v>
      </c>
      <c r="D471" s="72">
        <f>Valideringer!$B$20</f>
        <v>4999</v>
      </c>
      <c r="E471" s="72" t="s">
        <v>73</v>
      </c>
      <c r="F471" s="72"/>
      <c r="G471" s="72"/>
      <c r="H471" s="183">
        <v>0</v>
      </c>
      <c r="I471" s="183">
        <v>0</v>
      </c>
      <c r="J471" s="183">
        <v>0</v>
      </c>
      <c r="K471" s="183">
        <v>0</v>
      </c>
      <c r="L471" s="233">
        <f>SUM(H471:K471)</f>
        <v>0</v>
      </c>
      <c r="M471" s="181"/>
      <c r="O471" s="124" t="str">
        <f t="shared" si="63"/>
        <v xml:space="preserve">148. </v>
      </c>
      <c r="P471" s="72"/>
    </row>
    <row r="472" spans="2:16" x14ac:dyDescent="0.25">
      <c r="B472" s="72"/>
      <c r="C472" s="116" t="str">
        <f>C470</f>
        <v xml:space="preserve">148. </v>
      </c>
      <c r="D472" s="72">
        <f>Valideringer!$B$21</f>
        <v>5999</v>
      </c>
      <c r="E472" s="72" t="s">
        <v>74</v>
      </c>
      <c r="F472" s="72"/>
      <c r="G472" s="72"/>
      <c r="H472" s="183">
        <v>0</v>
      </c>
      <c r="I472" s="183">
        <v>0</v>
      </c>
      <c r="J472" s="183">
        <v>0</v>
      </c>
      <c r="K472" s="183">
        <v>0</v>
      </c>
      <c r="L472" s="233">
        <f>SUM(H472:K472)</f>
        <v>0</v>
      </c>
      <c r="M472" s="181"/>
      <c r="O472" s="124" t="str">
        <f t="shared" si="63"/>
        <v xml:space="preserve">148. </v>
      </c>
      <c r="P472" s="72"/>
    </row>
    <row r="473" spans="2:16" x14ac:dyDescent="0.25">
      <c r="B473" s="72"/>
      <c r="C473" s="116" t="str">
        <f>C470</f>
        <v xml:space="preserve">148. </v>
      </c>
      <c r="D473" s="72">
        <f>Valideringer!$B$22</f>
        <v>7999</v>
      </c>
      <c r="E473" s="72" t="s">
        <v>75</v>
      </c>
      <c r="F473" s="72"/>
      <c r="G473" s="72"/>
      <c r="H473" s="183">
        <v>0</v>
      </c>
      <c r="I473" s="183">
        <v>0</v>
      </c>
      <c r="J473" s="183">
        <v>0</v>
      </c>
      <c r="K473" s="183">
        <v>0</v>
      </c>
      <c r="L473" s="233">
        <f>SUM(H473:K473)</f>
        <v>0</v>
      </c>
      <c r="M473" s="181"/>
      <c r="O473" s="124" t="str">
        <f t="shared" si="63"/>
        <v xml:space="preserve">148. </v>
      </c>
      <c r="P473" s="72"/>
    </row>
    <row r="474" spans="2:16" x14ac:dyDescent="0.25">
      <c r="B474" s="72"/>
      <c r="C474" s="119" t="str">
        <f>CONCATENATE("Resultat ",C473)</f>
        <v xml:space="preserve">Resultat 148. </v>
      </c>
      <c r="D474" s="118"/>
      <c r="E474" s="118"/>
      <c r="F474" s="118"/>
      <c r="G474" s="118"/>
      <c r="H474" s="231">
        <f>SUM(H470:H473)</f>
        <v>0</v>
      </c>
      <c r="I474" s="231">
        <f>SUM(I470:I473)</f>
        <v>0</v>
      </c>
      <c r="J474" s="231">
        <f>SUM(J470:J473)</f>
        <v>0</v>
      </c>
      <c r="K474" s="231">
        <f>SUM(K470:K473)</f>
        <v>0</v>
      </c>
      <c r="L474" s="231">
        <f>SUM(L470:L473)</f>
        <v>0</v>
      </c>
      <c r="M474" s="182"/>
      <c r="O474" s="124" t="str">
        <f t="shared" si="63"/>
        <v xml:space="preserve">148. </v>
      </c>
      <c r="P474" s="72"/>
    </row>
    <row r="475" spans="2:16" x14ac:dyDescent="0.25">
      <c r="B475" s="72"/>
      <c r="C475" s="72"/>
      <c r="D475" s="72"/>
      <c r="E475" s="72"/>
      <c r="F475" s="72"/>
      <c r="G475" s="72"/>
      <c r="H475" s="232"/>
      <c r="I475" s="232"/>
      <c r="J475" s="232"/>
      <c r="K475" s="232"/>
      <c r="L475" s="232"/>
      <c r="M475" s="72"/>
      <c r="O475" s="124" t="str">
        <f>$C$477</f>
        <v xml:space="preserve">149. </v>
      </c>
      <c r="P475" s="72"/>
    </row>
    <row r="476" spans="2:16" x14ac:dyDescent="0.25">
      <c r="B476" s="72"/>
      <c r="C476" s="84" t="s">
        <v>31</v>
      </c>
      <c r="D476" s="85" t="s">
        <v>60</v>
      </c>
      <c r="E476" s="418" t="s">
        <v>61</v>
      </c>
      <c r="F476" s="85"/>
      <c r="G476" s="85"/>
      <c r="H476" s="418" t="s">
        <v>67</v>
      </c>
      <c r="I476" s="418" t="s">
        <v>68</v>
      </c>
      <c r="J476" s="85" t="s">
        <v>69</v>
      </c>
      <c r="K476" s="85" t="s">
        <v>70</v>
      </c>
      <c r="L476" s="85" t="s">
        <v>21</v>
      </c>
      <c r="M476" s="86" t="s">
        <v>45</v>
      </c>
      <c r="N476" s="120"/>
      <c r="O476" s="124" t="str">
        <f t="shared" ref="O476:O481" si="64">$C$477</f>
        <v xml:space="preserve">149. </v>
      </c>
      <c r="P476" s="72"/>
    </row>
    <row r="477" spans="2:16" x14ac:dyDescent="0.25">
      <c r="B477" s="72"/>
      <c r="C477" s="116" t="str">
        <f>Valideringer!B83</f>
        <v xml:space="preserve">149. </v>
      </c>
      <c r="D477" s="72">
        <f>Valideringer!$B$19</f>
        <v>3999</v>
      </c>
      <c r="E477" s="72" t="s">
        <v>71</v>
      </c>
      <c r="F477" s="72"/>
      <c r="G477" s="72"/>
      <c r="H477" s="183">
        <v>0</v>
      </c>
      <c r="I477" s="183">
        <v>0</v>
      </c>
      <c r="J477" s="183">
        <v>0</v>
      </c>
      <c r="K477" s="183">
        <v>0</v>
      </c>
      <c r="L477" s="233">
        <f>SUM(H477:K477)</f>
        <v>0</v>
      </c>
      <c r="M477" s="181"/>
      <c r="O477" s="124" t="str">
        <f t="shared" si="64"/>
        <v xml:space="preserve">149. </v>
      </c>
      <c r="P477" s="72"/>
    </row>
    <row r="478" spans="2:16" x14ac:dyDescent="0.25">
      <c r="B478" s="72"/>
      <c r="C478" s="116" t="str">
        <f>C477</f>
        <v xml:space="preserve">149. </v>
      </c>
      <c r="D478" s="72">
        <f>Valideringer!$B$20</f>
        <v>4999</v>
      </c>
      <c r="E478" s="72" t="s">
        <v>73</v>
      </c>
      <c r="F478" s="72"/>
      <c r="G478" s="72"/>
      <c r="H478" s="183">
        <v>0</v>
      </c>
      <c r="I478" s="183">
        <v>0</v>
      </c>
      <c r="J478" s="183">
        <v>0</v>
      </c>
      <c r="K478" s="183">
        <v>0</v>
      </c>
      <c r="L478" s="233">
        <f>SUM(H478:K478)</f>
        <v>0</v>
      </c>
      <c r="M478" s="181"/>
      <c r="O478" s="124" t="str">
        <f t="shared" si="64"/>
        <v xml:space="preserve">149. </v>
      </c>
      <c r="P478" s="72"/>
    </row>
    <row r="479" spans="2:16" x14ac:dyDescent="0.25">
      <c r="B479" s="72"/>
      <c r="C479" s="116" t="str">
        <f>C477</f>
        <v xml:space="preserve">149. </v>
      </c>
      <c r="D479" s="72">
        <f>Valideringer!$B$21</f>
        <v>5999</v>
      </c>
      <c r="E479" s="72" t="s">
        <v>74</v>
      </c>
      <c r="F479" s="72"/>
      <c r="G479" s="72"/>
      <c r="H479" s="183">
        <v>0</v>
      </c>
      <c r="I479" s="183">
        <v>0</v>
      </c>
      <c r="J479" s="183">
        <v>0</v>
      </c>
      <c r="K479" s="183">
        <v>0</v>
      </c>
      <c r="L479" s="233">
        <f>SUM(H479:K479)</f>
        <v>0</v>
      </c>
      <c r="M479" s="181"/>
      <c r="O479" s="124" t="str">
        <f t="shared" si="64"/>
        <v xml:space="preserve">149. </v>
      </c>
      <c r="P479" s="72"/>
    </row>
    <row r="480" spans="2:16" x14ac:dyDescent="0.25">
      <c r="B480" s="72"/>
      <c r="C480" s="116" t="str">
        <f>C477</f>
        <v xml:space="preserve">149. </v>
      </c>
      <c r="D480" s="72">
        <f>Valideringer!$B$22</f>
        <v>7999</v>
      </c>
      <c r="E480" s="72" t="s">
        <v>75</v>
      </c>
      <c r="F480" s="72"/>
      <c r="G480" s="72"/>
      <c r="H480" s="183">
        <v>0</v>
      </c>
      <c r="I480" s="183">
        <v>0</v>
      </c>
      <c r="J480" s="183">
        <v>0</v>
      </c>
      <c r="K480" s="183">
        <v>0</v>
      </c>
      <c r="L480" s="233">
        <f>SUM(H480:K480)</f>
        <v>0</v>
      </c>
      <c r="M480" s="181"/>
      <c r="O480" s="124" t="str">
        <f t="shared" si="64"/>
        <v xml:space="preserve">149. </v>
      </c>
      <c r="P480" s="72"/>
    </row>
    <row r="481" spans="2:16" x14ac:dyDescent="0.25">
      <c r="B481" s="72"/>
      <c r="C481" s="119" t="str">
        <f>CONCATENATE("Resultat ",C480)</f>
        <v xml:space="preserve">Resultat 149. </v>
      </c>
      <c r="D481" s="118"/>
      <c r="E481" s="118"/>
      <c r="F481" s="118"/>
      <c r="G481" s="118"/>
      <c r="H481" s="231">
        <f>SUM(H477:H480)</f>
        <v>0</v>
      </c>
      <c r="I481" s="231">
        <f>SUM(I477:I480)</f>
        <v>0</v>
      </c>
      <c r="J481" s="231">
        <f>SUM(J477:J480)</f>
        <v>0</v>
      </c>
      <c r="K481" s="231">
        <f>SUM(K477:K480)</f>
        <v>0</v>
      </c>
      <c r="L481" s="231">
        <f>SUM(L477:L480)</f>
        <v>0</v>
      </c>
      <c r="M481" s="182"/>
      <c r="O481" s="124" t="str">
        <f t="shared" si="64"/>
        <v xml:space="preserve">149. </v>
      </c>
      <c r="P481" s="72"/>
    </row>
    <row r="482" spans="2:16" x14ac:dyDescent="0.25">
      <c r="B482" s="72"/>
      <c r="C482" s="72"/>
      <c r="D482" s="72"/>
      <c r="E482" s="72"/>
      <c r="F482" s="72"/>
      <c r="G482" s="72"/>
      <c r="H482" s="232"/>
      <c r="I482" s="232"/>
      <c r="J482" s="232"/>
      <c r="K482" s="232"/>
      <c r="L482" s="232"/>
      <c r="M482" s="72"/>
      <c r="O482" s="124" t="str">
        <f>$C$484</f>
        <v xml:space="preserve">150. </v>
      </c>
      <c r="P482" s="72"/>
    </row>
    <row r="483" spans="2:16" x14ac:dyDescent="0.25">
      <c r="B483" s="72"/>
      <c r="C483" s="84" t="s">
        <v>31</v>
      </c>
      <c r="D483" s="85" t="s">
        <v>60</v>
      </c>
      <c r="E483" s="418" t="s">
        <v>61</v>
      </c>
      <c r="F483" s="85"/>
      <c r="G483" s="85"/>
      <c r="H483" s="418" t="s">
        <v>67</v>
      </c>
      <c r="I483" s="418" t="s">
        <v>68</v>
      </c>
      <c r="J483" s="85" t="s">
        <v>69</v>
      </c>
      <c r="K483" s="85" t="s">
        <v>70</v>
      </c>
      <c r="L483" s="85" t="s">
        <v>21</v>
      </c>
      <c r="M483" s="86" t="s">
        <v>45</v>
      </c>
      <c r="N483" s="120"/>
      <c r="O483" s="124" t="str">
        <f t="shared" ref="O483:O489" si="65">$C$484</f>
        <v xml:space="preserve">150. </v>
      </c>
      <c r="P483" s="72"/>
    </row>
    <row r="484" spans="2:16" x14ac:dyDescent="0.25">
      <c r="B484" s="72"/>
      <c r="C484" s="116" t="str">
        <f>Valideringer!B84</f>
        <v xml:space="preserve">150. </v>
      </c>
      <c r="D484" s="72">
        <f>Valideringer!$B$19</f>
        <v>3999</v>
      </c>
      <c r="E484" s="72" t="s">
        <v>71</v>
      </c>
      <c r="F484" s="72"/>
      <c r="G484" s="72"/>
      <c r="H484" s="183">
        <v>0</v>
      </c>
      <c r="I484" s="183">
        <v>0</v>
      </c>
      <c r="J484" s="183">
        <v>0</v>
      </c>
      <c r="K484" s="183">
        <v>0</v>
      </c>
      <c r="L484" s="233">
        <f>SUM(H484:K484)</f>
        <v>0</v>
      </c>
      <c r="M484" s="181"/>
      <c r="O484" s="124" t="str">
        <f t="shared" si="65"/>
        <v xml:space="preserve">150. </v>
      </c>
      <c r="P484" s="72"/>
    </row>
    <row r="485" spans="2:16" x14ac:dyDescent="0.25">
      <c r="B485" s="72"/>
      <c r="C485" s="116" t="str">
        <f>C484</f>
        <v xml:space="preserve">150. </v>
      </c>
      <c r="D485" s="72">
        <f>Valideringer!$B$20</f>
        <v>4999</v>
      </c>
      <c r="E485" s="72" t="s">
        <v>73</v>
      </c>
      <c r="F485" s="72"/>
      <c r="G485" s="72"/>
      <c r="H485" s="183">
        <v>0</v>
      </c>
      <c r="I485" s="183">
        <v>0</v>
      </c>
      <c r="J485" s="183">
        <v>0</v>
      </c>
      <c r="K485" s="183">
        <v>0</v>
      </c>
      <c r="L485" s="233">
        <f>SUM(H485:K485)</f>
        <v>0</v>
      </c>
      <c r="M485" s="181"/>
      <c r="O485" s="124" t="str">
        <f t="shared" si="65"/>
        <v xml:space="preserve">150. </v>
      </c>
      <c r="P485" s="72"/>
    </row>
    <row r="486" spans="2:16" x14ac:dyDescent="0.25">
      <c r="B486" s="72"/>
      <c r="C486" s="116" t="str">
        <f>C484</f>
        <v xml:space="preserve">150. </v>
      </c>
      <c r="D486" s="72">
        <f>Valideringer!$B$21</f>
        <v>5999</v>
      </c>
      <c r="E486" s="72" t="s">
        <v>74</v>
      </c>
      <c r="F486" s="72"/>
      <c r="G486" s="72"/>
      <c r="H486" s="183">
        <v>0</v>
      </c>
      <c r="I486" s="183">
        <v>0</v>
      </c>
      <c r="J486" s="183">
        <v>0</v>
      </c>
      <c r="K486" s="183">
        <v>0</v>
      </c>
      <c r="L486" s="233">
        <f>SUM(H486:K486)</f>
        <v>0</v>
      </c>
      <c r="M486" s="181"/>
      <c r="O486" s="124" t="str">
        <f t="shared" si="65"/>
        <v xml:space="preserve">150. </v>
      </c>
      <c r="P486" s="72"/>
    </row>
    <row r="487" spans="2:16" x14ac:dyDescent="0.25">
      <c r="B487" s="72"/>
      <c r="C487" s="116" t="str">
        <f>C484</f>
        <v xml:space="preserve">150. </v>
      </c>
      <c r="D487" s="72">
        <f>Valideringer!$B$22</f>
        <v>7999</v>
      </c>
      <c r="E487" s="72" t="s">
        <v>75</v>
      </c>
      <c r="F487" s="72"/>
      <c r="G487" s="72"/>
      <c r="H487" s="183">
        <v>0</v>
      </c>
      <c r="I487" s="183">
        <v>0</v>
      </c>
      <c r="J487" s="183">
        <v>0</v>
      </c>
      <c r="K487" s="183">
        <v>0</v>
      </c>
      <c r="L487" s="233">
        <f>SUM(H487:K487)</f>
        <v>0</v>
      </c>
      <c r="M487" s="181"/>
      <c r="O487" s="124" t="str">
        <f t="shared" si="65"/>
        <v xml:space="preserve">150. </v>
      </c>
      <c r="P487" s="72"/>
    </row>
    <row r="488" spans="2:16" x14ac:dyDescent="0.25">
      <c r="B488" s="72"/>
      <c r="C488" s="119" t="str">
        <f>CONCATENATE("Resultat ",C487)</f>
        <v xml:space="preserve">Resultat 150. </v>
      </c>
      <c r="D488" s="118"/>
      <c r="E488" s="118"/>
      <c r="F488" s="118"/>
      <c r="G488" s="118"/>
      <c r="H488" s="231">
        <f>SUM(H484:H487)</f>
        <v>0</v>
      </c>
      <c r="I488" s="231">
        <f>SUM(I484:I487)</f>
        <v>0</v>
      </c>
      <c r="J488" s="231">
        <f>SUM(J484:J487)</f>
        <v>0</v>
      </c>
      <c r="K488" s="231">
        <f>SUM(K484:K487)</f>
        <v>0</v>
      </c>
      <c r="L488" s="231">
        <f>SUM(L484:L487)</f>
        <v>0</v>
      </c>
      <c r="M488" s="182"/>
      <c r="O488" s="124" t="str">
        <f t="shared" si="65"/>
        <v xml:space="preserve">150. </v>
      </c>
      <c r="P488" s="72"/>
    </row>
    <row r="489" spans="2:16" x14ac:dyDescent="0.25">
      <c r="B489" s="72"/>
      <c r="C489" s="72"/>
      <c r="D489" s="72"/>
      <c r="E489" s="72"/>
      <c r="F489" s="72"/>
      <c r="G489" s="72"/>
      <c r="H489" s="72"/>
      <c r="I489" s="72"/>
      <c r="J489" s="72"/>
      <c r="K489" s="72"/>
      <c r="L489" s="72"/>
      <c r="M489" s="72"/>
      <c r="O489" s="124" t="str">
        <f t="shared" si="65"/>
        <v xml:space="preserve">150. </v>
      </c>
      <c r="P489" s="72"/>
    </row>
    <row r="490" spans="2:16" x14ac:dyDescent="0.25">
      <c r="B490" s="72"/>
      <c r="C490" s="72"/>
      <c r="D490" s="72"/>
      <c r="E490" s="72"/>
      <c r="F490" s="72"/>
      <c r="G490" s="72"/>
      <c r="H490" s="72"/>
      <c r="I490" s="72"/>
      <c r="J490" s="72"/>
      <c r="K490" s="72"/>
      <c r="L490" s="72"/>
      <c r="M490" s="72"/>
      <c r="O490" s="72"/>
      <c r="P490" s="72"/>
    </row>
    <row r="491" spans="2:16" x14ac:dyDescent="0.25">
      <c r="B491" s="72"/>
      <c r="C491" s="72"/>
      <c r="D491" s="72"/>
      <c r="E491" s="72"/>
      <c r="F491" s="72"/>
      <c r="G491" s="72"/>
      <c r="H491" s="72"/>
      <c r="I491" s="72"/>
      <c r="J491" s="72"/>
      <c r="K491" s="72"/>
      <c r="L491" s="72"/>
      <c r="M491" s="72"/>
      <c r="O491" s="72"/>
      <c r="P491" s="72"/>
    </row>
    <row r="492" spans="2:16" x14ac:dyDescent="0.25">
      <c r="B492" s="72"/>
      <c r="C492" s="72"/>
      <c r="D492" s="72"/>
      <c r="E492" s="72"/>
      <c r="F492" s="72"/>
      <c r="G492" s="72"/>
      <c r="H492" s="72"/>
      <c r="I492" s="72"/>
      <c r="J492" s="72"/>
      <c r="K492" s="72"/>
      <c r="L492" s="72"/>
      <c r="M492" s="72"/>
      <c r="O492" s="72"/>
      <c r="P492" s="72"/>
    </row>
  </sheetData>
  <sheetProtection sheet="1" objects="1" scenarios="1" autoFilter="0"/>
  <autoFilter ref="O31:O489" xr:uid="{00000000-0009-0000-0000-000004000000}"/>
  <hyperlinks>
    <hyperlink ref="M4" location="Start" display="&lt;--  Start" xr:uid="{00000000-0004-0000-0400-000000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400-000000000000}">
          <x14:formula1>
            <xm:f>Valideringer!$B$29:$B$31</xm:f>
          </x14:formula1>
          <xm:sqref>C21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>
    <tabColor theme="4"/>
  </sheetPr>
  <dimension ref="A1:XFC115"/>
  <sheetViews>
    <sheetView zoomScale="90" zoomScaleNormal="90" workbookViewId="0">
      <pane ySplit="9" topLeftCell="A10" activePane="bottomLeft" state="frozen"/>
      <selection pane="bottomLeft" activeCell="I7" sqref="I7"/>
    </sheetView>
  </sheetViews>
  <sheetFormatPr baseColWidth="10" defaultColWidth="0" defaultRowHeight="15" zeroHeight="1" x14ac:dyDescent="0.25"/>
  <cols>
    <col min="1" max="1" width="5.7109375" customWidth="1"/>
    <col min="2" max="2" width="14.28515625" customWidth="1"/>
    <col min="3" max="3" width="14.42578125" bestFit="1" customWidth="1"/>
    <col min="4" max="4" width="32.28515625" customWidth="1"/>
    <col min="5" max="5" width="37.7109375" customWidth="1"/>
    <col min="6" max="6" width="20" customWidth="1"/>
    <col min="7" max="7" width="28.42578125" customWidth="1"/>
    <col min="8" max="8" width="18.7109375" customWidth="1"/>
    <col min="9" max="9" width="26.5703125" customWidth="1"/>
    <col min="10" max="10" width="16.28515625" customWidth="1"/>
    <col min="11" max="11" width="18.28515625" customWidth="1"/>
    <col min="12" max="12" width="16.42578125" customWidth="1"/>
    <col min="13" max="13" width="10.5703125" customWidth="1"/>
    <col min="14" max="16383" width="9.28515625" hidden="1"/>
    <col min="16384" max="16384" width="8.5703125" hidden="1" customWidth="1"/>
  </cols>
  <sheetData>
    <row r="1" spans="1:14" x14ac:dyDescent="0.25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4" ht="21.75" customHeight="1" thickBot="1" x14ac:dyDescent="0.45">
      <c r="A2" s="5"/>
      <c r="B2" s="53" t="s">
        <v>82</v>
      </c>
      <c r="C2" s="5"/>
      <c r="D2" s="5"/>
      <c r="E2" s="5"/>
      <c r="F2" s="5"/>
      <c r="G2" s="424" t="s">
        <v>83</v>
      </c>
      <c r="H2" s="425"/>
      <c r="I2" s="425"/>
      <c r="J2" s="426"/>
      <c r="K2" s="5"/>
      <c r="L2" s="276" t="s">
        <v>57</v>
      </c>
      <c r="M2" s="5"/>
      <c r="N2" s="172"/>
    </row>
    <row r="3" spans="1:14" ht="20.25" customHeight="1" thickTop="1" x14ac:dyDescent="0.25">
      <c r="A3" s="5"/>
      <c r="B3" s="5"/>
      <c r="C3" s="5"/>
      <c r="D3" s="5"/>
      <c r="E3" s="5"/>
      <c r="F3" s="5"/>
      <c r="G3" s="143" t="s">
        <v>84</v>
      </c>
      <c r="H3" s="236">
        <f>SUM(H10:H60)</f>
        <v>0</v>
      </c>
      <c r="I3" s="255" t="s">
        <v>85</v>
      </c>
      <c r="J3" s="239">
        <f>SUM(H61:H111)</f>
        <v>0</v>
      </c>
      <c r="K3" s="5"/>
      <c r="L3" s="5"/>
      <c r="M3" s="5"/>
      <c r="N3" s="173"/>
    </row>
    <row r="4" spans="1:14" x14ac:dyDescent="0.25">
      <c r="A4" s="5"/>
      <c r="B4" s="5"/>
      <c r="C4" s="5"/>
      <c r="D4" s="5"/>
      <c r="E4" s="5"/>
      <c r="F4" s="5"/>
      <c r="G4" s="144" t="s">
        <v>86</v>
      </c>
      <c r="H4" s="237">
        <f>'2. Inngående Balanse'!E13</f>
        <v>0</v>
      </c>
      <c r="I4" s="256" t="s">
        <v>87</v>
      </c>
      <c r="J4" s="240">
        <f>'2. Inngående Balanse'!E28</f>
        <v>0</v>
      </c>
      <c r="K4" s="5"/>
      <c r="L4" s="5"/>
      <c r="M4" s="5"/>
    </row>
    <row r="5" spans="1:14" ht="15.75" customHeight="1" x14ac:dyDescent="0.25">
      <c r="A5" s="5"/>
      <c r="B5" s="5"/>
      <c r="C5" s="5"/>
      <c r="D5" s="5"/>
      <c r="E5" s="5"/>
      <c r="F5" s="5"/>
      <c r="G5" s="145" t="s">
        <v>88</v>
      </c>
      <c r="H5" s="238">
        <f>H3-H4</f>
        <v>0</v>
      </c>
      <c r="I5" s="257" t="s">
        <v>88</v>
      </c>
      <c r="J5" s="241">
        <f>J3-J4</f>
        <v>0</v>
      </c>
      <c r="K5" s="5"/>
      <c r="L5" s="5"/>
      <c r="M5" s="5"/>
    </row>
    <row r="6" spans="1:14" ht="15.75" x14ac:dyDescent="0.25">
      <c r="A6" s="5"/>
      <c r="B6" s="83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7" spans="1:14" ht="132.75" customHeight="1" x14ac:dyDescent="0.25">
      <c r="A7" s="5"/>
      <c r="B7" s="83"/>
      <c r="C7" s="5"/>
      <c r="D7" s="5"/>
      <c r="E7" s="5"/>
      <c r="F7" s="5"/>
      <c r="G7" s="5"/>
      <c r="H7" s="5"/>
      <c r="I7" s="5"/>
      <c r="J7" s="5"/>
      <c r="K7" s="5"/>
      <c r="L7" s="5"/>
      <c r="M7" s="5"/>
    </row>
    <row r="8" spans="1:14" ht="15.75" x14ac:dyDescent="0.25">
      <c r="A8" s="5"/>
      <c r="B8" s="83" t="s">
        <v>89</v>
      </c>
      <c r="C8" s="5"/>
      <c r="D8" s="5"/>
      <c r="E8" s="5"/>
      <c r="F8" s="5"/>
      <c r="G8" s="5"/>
      <c r="H8" s="5"/>
      <c r="I8" s="5"/>
      <c r="J8" s="5"/>
      <c r="K8" s="5"/>
      <c r="L8" s="5"/>
      <c r="M8" s="5"/>
    </row>
    <row r="9" spans="1:14" x14ac:dyDescent="0.25">
      <c r="A9" s="5"/>
      <c r="B9" s="84" t="s">
        <v>59</v>
      </c>
      <c r="C9" s="85" t="s">
        <v>90</v>
      </c>
      <c r="D9" s="418" t="s">
        <v>91</v>
      </c>
      <c r="E9" s="85"/>
      <c r="F9" s="85" t="s">
        <v>92</v>
      </c>
      <c r="G9" s="418" t="s">
        <v>93</v>
      </c>
      <c r="H9" s="418" t="s">
        <v>25</v>
      </c>
      <c r="I9" s="418" t="s">
        <v>45</v>
      </c>
      <c r="J9" s="282" t="s">
        <v>94</v>
      </c>
      <c r="K9" s="283" t="s">
        <v>95</v>
      </c>
      <c r="L9" s="5"/>
      <c r="M9" s="5"/>
    </row>
    <row r="10" spans="1:14" x14ac:dyDescent="0.25">
      <c r="A10" s="5"/>
      <c r="B10" s="56" t="s">
        <v>96</v>
      </c>
      <c r="C10" s="54">
        <v>20000</v>
      </c>
      <c r="D10" s="63" t="s">
        <v>97</v>
      </c>
      <c r="E10" s="58" t="str">
        <f>CONCATENATE(C10," - ",D10)</f>
        <v>20000 - (ledig)</v>
      </c>
      <c r="F10" s="63"/>
      <c r="G10" s="65"/>
      <c r="H10" s="211"/>
      <c r="I10" s="65"/>
      <c r="J10" s="60" t="str">
        <f>IF(D10="(ledig)","Ikke i bruk","I bruk")</f>
        <v>Ikke i bruk</v>
      </c>
      <c r="K10" s="61" t="str">
        <f>B10</f>
        <v>Kunde</v>
      </c>
      <c r="L10" s="5"/>
      <c r="M10" s="5"/>
    </row>
    <row r="11" spans="1:14" x14ac:dyDescent="0.25">
      <c r="A11" s="5"/>
      <c r="B11" s="56" t="s">
        <v>96</v>
      </c>
      <c r="C11" s="54">
        <f>C10+1</f>
        <v>20001</v>
      </c>
      <c r="D11" s="63" t="s">
        <v>97</v>
      </c>
      <c r="E11" s="58" t="str">
        <f t="shared" ref="E11:E74" si="0">CONCATENATE(C11," - ",D11)</f>
        <v>20001 - (ledig)</v>
      </c>
      <c r="F11" s="63"/>
      <c r="G11" s="65"/>
      <c r="H11" s="211"/>
      <c r="I11" s="65"/>
      <c r="J11" s="60" t="str">
        <f t="shared" ref="J11:J74" si="1">IF(D11="(ledig)","Ikke i bruk","I bruk")</f>
        <v>Ikke i bruk</v>
      </c>
      <c r="K11" s="61" t="str">
        <f t="shared" ref="K11:K74" si="2">B11</f>
        <v>Kunde</v>
      </c>
      <c r="L11" s="5"/>
      <c r="M11" s="5"/>
    </row>
    <row r="12" spans="1:14" x14ac:dyDescent="0.25">
      <c r="A12" s="5"/>
      <c r="B12" s="56" t="s">
        <v>96</v>
      </c>
      <c r="C12" s="54">
        <v>20002</v>
      </c>
      <c r="D12" s="63" t="s">
        <v>97</v>
      </c>
      <c r="E12" s="58" t="str">
        <f t="shared" si="0"/>
        <v>20002 - (ledig)</v>
      </c>
      <c r="F12" s="63"/>
      <c r="G12" s="65"/>
      <c r="H12" s="211"/>
      <c r="I12" s="65"/>
      <c r="J12" s="60" t="str">
        <f t="shared" si="1"/>
        <v>Ikke i bruk</v>
      </c>
      <c r="K12" s="61" t="str">
        <f t="shared" si="2"/>
        <v>Kunde</v>
      </c>
      <c r="L12" s="5"/>
      <c r="M12" s="5"/>
    </row>
    <row r="13" spans="1:14" x14ac:dyDescent="0.25">
      <c r="A13" s="5"/>
      <c r="B13" s="56" t="s">
        <v>96</v>
      </c>
      <c r="C13" s="54">
        <v>20003</v>
      </c>
      <c r="D13" s="63" t="s">
        <v>97</v>
      </c>
      <c r="E13" s="58" t="str">
        <f t="shared" si="0"/>
        <v>20003 - (ledig)</v>
      </c>
      <c r="F13" s="63"/>
      <c r="G13" s="65"/>
      <c r="H13" s="211"/>
      <c r="I13" s="65"/>
      <c r="J13" s="60" t="str">
        <f t="shared" si="1"/>
        <v>Ikke i bruk</v>
      </c>
      <c r="K13" s="61" t="str">
        <f t="shared" si="2"/>
        <v>Kunde</v>
      </c>
      <c r="L13" s="5"/>
      <c r="M13" s="5"/>
    </row>
    <row r="14" spans="1:14" x14ac:dyDescent="0.25">
      <c r="A14" s="5"/>
      <c r="B14" s="56" t="s">
        <v>96</v>
      </c>
      <c r="C14" s="54">
        <v>20004</v>
      </c>
      <c r="D14" s="63" t="s">
        <v>97</v>
      </c>
      <c r="E14" s="58" t="str">
        <f t="shared" si="0"/>
        <v>20004 - (ledig)</v>
      </c>
      <c r="F14" s="63"/>
      <c r="G14" s="65"/>
      <c r="H14" s="211"/>
      <c r="I14" s="65"/>
      <c r="J14" s="60" t="str">
        <f t="shared" si="1"/>
        <v>Ikke i bruk</v>
      </c>
      <c r="K14" s="61" t="str">
        <f t="shared" si="2"/>
        <v>Kunde</v>
      </c>
      <c r="L14" s="5"/>
      <c r="M14" s="5"/>
    </row>
    <row r="15" spans="1:14" x14ac:dyDescent="0.25">
      <c r="A15" s="5"/>
      <c r="B15" s="56" t="s">
        <v>96</v>
      </c>
      <c r="C15" s="54">
        <v>20005</v>
      </c>
      <c r="D15" s="63" t="s">
        <v>97</v>
      </c>
      <c r="E15" s="58" t="str">
        <f t="shared" si="0"/>
        <v>20005 - (ledig)</v>
      </c>
      <c r="F15" s="63"/>
      <c r="G15" s="65"/>
      <c r="H15" s="211"/>
      <c r="I15" s="65"/>
      <c r="J15" s="60" t="str">
        <f t="shared" si="1"/>
        <v>Ikke i bruk</v>
      </c>
      <c r="K15" s="61" t="str">
        <f t="shared" si="2"/>
        <v>Kunde</v>
      </c>
      <c r="L15" s="5"/>
      <c r="M15" s="5"/>
    </row>
    <row r="16" spans="1:14" x14ac:dyDescent="0.25">
      <c r="A16" s="5"/>
      <c r="B16" s="56" t="s">
        <v>96</v>
      </c>
      <c r="C16" s="54">
        <v>20006</v>
      </c>
      <c r="D16" s="63" t="s">
        <v>97</v>
      </c>
      <c r="E16" s="58" t="str">
        <f t="shared" si="0"/>
        <v>20006 - (ledig)</v>
      </c>
      <c r="F16" s="63"/>
      <c r="G16" s="65"/>
      <c r="H16" s="211"/>
      <c r="I16" s="65"/>
      <c r="J16" s="60" t="str">
        <f t="shared" si="1"/>
        <v>Ikke i bruk</v>
      </c>
      <c r="K16" s="61" t="str">
        <f t="shared" si="2"/>
        <v>Kunde</v>
      </c>
      <c r="L16" s="5"/>
      <c r="M16" s="5"/>
    </row>
    <row r="17" spans="1:13" x14ac:dyDescent="0.25">
      <c r="A17" s="5"/>
      <c r="B17" s="56" t="s">
        <v>96</v>
      </c>
      <c r="C17" s="54">
        <v>20007</v>
      </c>
      <c r="D17" s="63" t="s">
        <v>97</v>
      </c>
      <c r="E17" s="58" t="str">
        <f t="shared" si="0"/>
        <v>20007 - (ledig)</v>
      </c>
      <c r="F17" s="63"/>
      <c r="G17" s="65"/>
      <c r="H17" s="211"/>
      <c r="I17" s="65"/>
      <c r="J17" s="60" t="str">
        <f t="shared" si="1"/>
        <v>Ikke i bruk</v>
      </c>
      <c r="K17" s="61" t="str">
        <f t="shared" si="2"/>
        <v>Kunde</v>
      </c>
      <c r="L17" s="5"/>
      <c r="M17" s="5"/>
    </row>
    <row r="18" spans="1:13" x14ac:dyDescent="0.25">
      <c r="A18" s="5"/>
      <c r="B18" s="56" t="s">
        <v>96</v>
      </c>
      <c r="C18" s="54">
        <v>20008</v>
      </c>
      <c r="D18" s="63" t="s">
        <v>97</v>
      </c>
      <c r="E18" s="58" t="str">
        <f t="shared" si="0"/>
        <v>20008 - (ledig)</v>
      </c>
      <c r="F18" s="63"/>
      <c r="G18" s="65"/>
      <c r="H18" s="211"/>
      <c r="I18" s="65"/>
      <c r="J18" s="60" t="str">
        <f t="shared" si="1"/>
        <v>Ikke i bruk</v>
      </c>
      <c r="K18" s="61" t="str">
        <f t="shared" si="2"/>
        <v>Kunde</v>
      </c>
      <c r="L18" s="5"/>
      <c r="M18" s="5"/>
    </row>
    <row r="19" spans="1:13" x14ac:dyDescent="0.25">
      <c r="A19" s="5"/>
      <c r="B19" s="56" t="s">
        <v>96</v>
      </c>
      <c r="C19" s="54">
        <v>20009</v>
      </c>
      <c r="D19" s="63" t="s">
        <v>97</v>
      </c>
      <c r="E19" s="58" t="str">
        <f t="shared" si="0"/>
        <v>20009 - (ledig)</v>
      </c>
      <c r="F19" s="63"/>
      <c r="G19" s="65"/>
      <c r="H19" s="211"/>
      <c r="I19" s="65"/>
      <c r="J19" s="60" t="str">
        <f t="shared" si="1"/>
        <v>Ikke i bruk</v>
      </c>
      <c r="K19" s="61" t="str">
        <f t="shared" si="2"/>
        <v>Kunde</v>
      </c>
      <c r="L19" s="5"/>
      <c r="M19" s="5"/>
    </row>
    <row r="20" spans="1:13" x14ac:dyDescent="0.25">
      <c r="A20" s="5"/>
      <c r="B20" s="56" t="s">
        <v>96</v>
      </c>
      <c r="C20" s="54">
        <v>20010</v>
      </c>
      <c r="D20" s="63" t="s">
        <v>97</v>
      </c>
      <c r="E20" s="58" t="str">
        <f t="shared" si="0"/>
        <v>20010 - (ledig)</v>
      </c>
      <c r="F20" s="63"/>
      <c r="G20" s="65"/>
      <c r="H20" s="211"/>
      <c r="I20" s="65"/>
      <c r="J20" s="60" t="str">
        <f t="shared" si="1"/>
        <v>Ikke i bruk</v>
      </c>
      <c r="K20" s="61" t="str">
        <f t="shared" si="2"/>
        <v>Kunde</v>
      </c>
      <c r="L20" s="5"/>
      <c r="M20" s="5"/>
    </row>
    <row r="21" spans="1:13" x14ac:dyDescent="0.25">
      <c r="A21" s="5"/>
      <c r="B21" s="56" t="s">
        <v>96</v>
      </c>
      <c r="C21" s="54">
        <v>20011</v>
      </c>
      <c r="D21" s="63" t="s">
        <v>97</v>
      </c>
      <c r="E21" s="58" t="str">
        <f t="shared" si="0"/>
        <v>20011 - (ledig)</v>
      </c>
      <c r="F21" s="63"/>
      <c r="G21" s="65"/>
      <c r="H21" s="211"/>
      <c r="I21" s="65"/>
      <c r="J21" s="60" t="str">
        <f t="shared" si="1"/>
        <v>Ikke i bruk</v>
      </c>
      <c r="K21" s="61" t="str">
        <f t="shared" si="2"/>
        <v>Kunde</v>
      </c>
      <c r="L21" s="5"/>
      <c r="M21" s="5"/>
    </row>
    <row r="22" spans="1:13" x14ac:dyDescent="0.25">
      <c r="A22" s="5"/>
      <c r="B22" s="56" t="s">
        <v>96</v>
      </c>
      <c r="C22" s="54">
        <v>20012</v>
      </c>
      <c r="D22" s="63" t="s">
        <v>97</v>
      </c>
      <c r="E22" s="58" t="str">
        <f t="shared" si="0"/>
        <v>20012 - (ledig)</v>
      </c>
      <c r="F22" s="63"/>
      <c r="G22" s="65"/>
      <c r="H22" s="211"/>
      <c r="I22" s="65"/>
      <c r="J22" s="60" t="str">
        <f t="shared" si="1"/>
        <v>Ikke i bruk</v>
      </c>
      <c r="K22" s="61" t="str">
        <f t="shared" si="2"/>
        <v>Kunde</v>
      </c>
      <c r="L22" s="5"/>
      <c r="M22" s="5"/>
    </row>
    <row r="23" spans="1:13" x14ac:dyDescent="0.25">
      <c r="A23" s="5"/>
      <c r="B23" s="56" t="s">
        <v>96</v>
      </c>
      <c r="C23" s="54">
        <v>20013</v>
      </c>
      <c r="D23" s="63" t="s">
        <v>97</v>
      </c>
      <c r="E23" s="58" t="str">
        <f t="shared" si="0"/>
        <v>20013 - (ledig)</v>
      </c>
      <c r="F23" s="63"/>
      <c r="G23" s="65"/>
      <c r="H23" s="211"/>
      <c r="I23" s="65"/>
      <c r="J23" s="60" t="str">
        <f t="shared" si="1"/>
        <v>Ikke i bruk</v>
      </c>
      <c r="K23" s="61" t="str">
        <f t="shared" si="2"/>
        <v>Kunde</v>
      </c>
      <c r="L23" s="5"/>
      <c r="M23" s="5"/>
    </row>
    <row r="24" spans="1:13" x14ac:dyDescent="0.25">
      <c r="A24" s="5"/>
      <c r="B24" s="56" t="s">
        <v>96</v>
      </c>
      <c r="C24" s="54">
        <v>20014</v>
      </c>
      <c r="D24" s="63" t="s">
        <v>97</v>
      </c>
      <c r="E24" s="58" t="str">
        <f t="shared" si="0"/>
        <v>20014 - (ledig)</v>
      </c>
      <c r="F24" s="63"/>
      <c r="G24" s="65"/>
      <c r="H24" s="211"/>
      <c r="I24" s="65"/>
      <c r="J24" s="60" t="str">
        <f t="shared" si="1"/>
        <v>Ikke i bruk</v>
      </c>
      <c r="K24" s="61" t="str">
        <f t="shared" si="2"/>
        <v>Kunde</v>
      </c>
      <c r="L24" s="5"/>
      <c r="M24" s="5"/>
    </row>
    <row r="25" spans="1:13" x14ac:dyDescent="0.25">
      <c r="A25" s="5"/>
      <c r="B25" s="56" t="s">
        <v>96</v>
      </c>
      <c r="C25" s="54">
        <v>20015</v>
      </c>
      <c r="D25" s="63" t="s">
        <v>97</v>
      </c>
      <c r="E25" s="58" t="str">
        <f t="shared" si="0"/>
        <v>20015 - (ledig)</v>
      </c>
      <c r="F25" s="63"/>
      <c r="G25" s="65"/>
      <c r="H25" s="211"/>
      <c r="I25" s="65"/>
      <c r="J25" s="60" t="str">
        <f t="shared" si="1"/>
        <v>Ikke i bruk</v>
      </c>
      <c r="K25" s="61" t="str">
        <f t="shared" si="2"/>
        <v>Kunde</v>
      </c>
      <c r="L25" s="5"/>
      <c r="M25" s="5"/>
    </row>
    <row r="26" spans="1:13" x14ac:dyDescent="0.25">
      <c r="A26" s="5"/>
      <c r="B26" s="56" t="s">
        <v>96</v>
      </c>
      <c r="C26" s="54">
        <v>20016</v>
      </c>
      <c r="D26" s="63" t="s">
        <v>97</v>
      </c>
      <c r="E26" s="58" t="str">
        <f t="shared" si="0"/>
        <v>20016 - (ledig)</v>
      </c>
      <c r="F26" s="63"/>
      <c r="G26" s="65"/>
      <c r="H26" s="211"/>
      <c r="I26" s="65"/>
      <c r="J26" s="60" t="str">
        <f t="shared" si="1"/>
        <v>Ikke i bruk</v>
      </c>
      <c r="K26" s="61" t="str">
        <f t="shared" si="2"/>
        <v>Kunde</v>
      </c>
      <c r="L26" s="5"/>
      <c r="M26" s="5"/>
    </row>
    <row r="27" spans="1:13" x14ac:dyDescent="0.25">
      <c r="A27" s="5"/>
      <c r="B27" s="56" t="s">
        <v>96</v>
      </c>
      <c r="C27" s="54">
        <v>20017</v>
      </c>
      <c r="D27" s="63" t="s">
        <v>97</v>
      </c>
      <c r="E27" s="58" t="str">
        <f t="shared" si="0"/>
        <v>20017 - (ledig)</v>
      </c>
      <c r="F27" s="63"/>
      <c r="G27" s="65"/>
      <c r="H27" s="211"/>
      <c r="I27" s="65"/>
      <c r="J27" s="60" t="str">
        <f t="shared" si="1"/>
        <v>Ikke i bruk</v>
      </c>
      <c r="K27" s="61" t="str">
        <f t="shared" si="2"/>
        <v>Kunde</v>
      </c>
      <c r="L27" s="5"/>
      <c r="M27" s="5"/>
    </row>
    <row r="28" spans="1:13" x14ac:dyDescent="0.25">
      <c r="A28" s="5"/>
      <c r="B28" s="56" t="s">
        <v>96</v>
      </c>
      <c r="C28" s="54">
        <v>20018</v>
      </c>
      <c r="D28" s="63" t="s">
        <v>97</v>
      </c>
      <c r="E28" s="58" t="str">
        <f t="shared" si="0"/>
        <v>20018 - (ledig)</v>
      </c>
      <c r="F28" s="63"/>
      <c r="G28" s="65"/>
      <c r="H28" s="211"/>
      <c r="I28" s="65"/>
      <c r="J28" s="60" t="str">
        <f t="shared" si="1"/>
        <v>Ikke i bruk</v>
      </c>
      <c r="K28" s="61" t="str">
        <f t="shared" si="2"/>
        <v>Kunde</v>
      </c>
      <c r="L28" s="5"/>
      <c r="M28" s="5"/>
    </row>
    <row r="29" spans="1:13" x14ac:dyDescent="0.25">
      <c r="A29" s="5"/>
      <c r="B29" s="56" t="s">
        <v>96</v>
      </c>
      <c r="C29" s="54">
        <v>20019</v>
      </c>
      <c r="D29" s="63" t="s">
        <v>97</v>
      </c>
      <c r="E29" s="58" t="str">
        <f t="shared" si="0"/>
        <v>20019 - (ledig)</v>
      </c>
      <c r="F29" s="63"/>
      <c r="G29" s="65"/>
      <c r="H29" s="211"/>
      <c r="I29" s="65"/>
      <c r="J29" s="60" t="str">
        <f t="shared" si="1"/>
        <v>Ikke i bruk</v>
      </c>
      <c r="K29" s="61" t="str">
        <f t="shared" si="2"/>
        <v>Kunde</v>
      </c>
      <c r="L29" s="5"/>
      <c r="M29" s="5"/>
    </row>
    <row r="30" spans="1:13" x14ac:dyDescent="0.25">
      <c r="A30" s="5"/>
      <c r="B30" s="56" t="s">
        <v>96</v>
      </c>
      <c r="C30" s="54">
        <v>20020</v>
      </c>
      <c r="D30" s="63" t="s">
        <v>97</v>
      </c>
      <c r="E30" s="58" t="str">
        <f t="shared" si="0"/>
        <v>20020 - (ledig)</v>
      </c>
      <c r="F30" s="63"/>
      <c r="G30" s="65"/>
      <c r="H30" s="211"/>
      <c r="I30" s="65"/>
      <c r="J30" s="60" t="str">
        <f t="shared" si="1"/>
        <v>Ikke i bruk</v>
      </c>
      <c r="K30" s="61" t="str">
        <f t="shared" si="2"/>
        <v>Kunde</v>
      </c>
      <c r="L30" s="5"/>
      <c r="M30" s="5"/>
    </row>
    <row r="31" spans="1:13" x14ac:dyDescent="0.25">
      <c r="A31" s="5"/>
      <c r="B31" s="56" t="s">
        <v>96</v>
      </c>
      <c r="C31" s="54">
        <v>20021</v>
      </c>
      <c r="D31" s="63" t="s">
        <v>97</v>
      </c>
      <c r="E31" s="58" t="str">
        <f t="shared" si="0"/>
        <v>20021 - (ledig)</v>
      </c>
      <c r="F31" s="63"/>
      <c r="G31" s="65"/>
      <c r="H31" s="211"/>
      <c r="I31" s="65"/>
      <c r="J31" s="60" t="str">
        <f t="shared" si="1"/>
        <v>Ikke i bruk</v>
      </c>
      <c r="K31" s="61" t="str">
        <f t="shared" si="2"/>
        <v>Kunde</v>
      </c>
      <c r="L31" s="5"/>
      <c r="M31" s="5"/>
    </row>
    <row r="32" spans="1:13" x14ac:dyDescent="0.25">
      <c r="A32" s="5"/>
      <c r="B32" s="56" t="s">
        <v>96</v>
      </c>
      <c r="C32" s="54">
        <v>20022</v>
      </c>
      <c r="D32" s="63" t="s">
        <v>97</v>
      </c>
      <c r="E32" s="58" t="str">
        <f t="shared" si="0"/>
        <v>20022 - (ledig)</v>
      </c>
      <c r="F32" s="63"/>
      <c r="G32" s="65"/>
      <c r="H32" s="211"/>
      <c r="I32" s="65"/>
      <c r="J32" s="60" t="str">
        <f t="shared" si="1"/>
        <v>Ikke i bruk</v>
      </c>
      <c r="K32" s="61" t="str">
        <f t="shared" si="2"/>
        <v>Kunde</v>
      </c>
      <c r="L32" s="5"/>
      <c r="M32" s="5"/>
    </row>
    <row r="33" spans="1:13" x14ac:dyDescent="0.25">
      <c r="A33" s="5"/>
      <c r="B33" s="56" t="s">
        <v>96</v>
      </c>
      <c r="C33" s="54">
        <v>20023</v>
      </c>
      <c r="D33" s="63" t="s">
        <v>97</v>
      </c>
      <c r="E33" s="58" t="str">
        <f t="shared" si="0"/>
        <v>20023 - (ledig)</v>
      </c>
      <c r="F33" s="63"/>
      <c r="G33" s="65"/>
      <c r="H33" s="211"/>
      <c r="I33" s="65"/>
      <c r="J33" s="60" t="str">
        <f t="shared" si="1"/>
        <v>Ikke i bruk</v>
      </c>
      <c r="K33" s="61" t="str">
        <f t="shared" si="2"/>
        <v>Kunde</v>
      </c>
      <c r="L33" s="5"/>
      <c r="M33" s="5"/>
    </row>
    <row r="34" spans="1:13" x14ac:dyDescent="0.25">
      <c r="A34" s="5"/>
      <c r="B34" s="56" t="s">
        <v>96</v>
      </c>
      <c r="C34" s="54">
        <v>20024</v>
      </c>
      <c r="D34" s="63" t="s">
        <v>97</v>
      </c>
      <c r="E34" s="58" t="str">
        <f t="shared" si="0"/>
        <v>20024 - (ledig)</v>
      </c>
      <c r="F34" s="63"/>
      <c r="G34" s="65"/>
      <c r="H34" s="211"/>
      <c r="I34" s="65"/>
      <c r="J34" s="60" t="str">
        <f t="shared" si="1"/>
        <v>Ikke i bruk</v>
      </c>
      <c r="K34" s="61" t="str">
        <f t="shared" si="2"/>
        <v>Kunde</v>
      </c>
      <c r="L34" s="5"/>
      <c r="M34" s="5"/>
    </row>
    <row r="35" spans="1:13" x14ac:dyDescent="0.25">
      <c r="A35" s="5"/>
      <c r="B35" s="56" t="s">
        <v>96</v>
      </c>
      <c r="C35" s="54">
        <v>20025</v>
      </c>
      <c r="D35" s="63" t="s">
        <v>97</v>
      </c>
      <c r="E35" s="58" t="str">
        <f t="shared" si="0"/>
        <v>20025 - (ledig)</v>
      </c>
      <c r="F35" s="63"/>
      <c r="G35" s="65"/>
      <c r="H35" s="211"/>
      <c r="I35" s="65"/>
      <c r="J35" s="60" t="str">
        <f t="shared" si="1"/>
        <v>Ikke i bruk</v>
      </c>
      <c r="K35" s="61" t="str">
        <f t="shared" si="2"/>
        <v>Kunde</v>
      </c>
      <c r="L35" s="5"/>
      <c r="M35" s="5"/>
    </row>
    <row r="36" spans="1:13" x14ac:dyDescent="0.25">
      <c r="A36" s="5"/>
      <c r="B36" s="56" t="s">
        <v>96</v>
      </c>
      <c r="C36" s="54">
        <v>20026</v>
      </c>
      <c r="D36" s="63" t="s">
        <v>97</v>
      </c>
      <c r="E36" s="58" t="str">
        <f t="shared" si="0"/>
        <v>20026 - (ledig)</v>
      </c>
      <c r="F36" s="63"/>
      <c r="G36" s="65"/>
      <c r="H36" s="211"/>
      <c r="I36" s="65"/>
      <c r="J36" s="60" t="str">
        <f t="shared" si="1"/>
        <v>Ikke i bruk</v>
      </c>
      <c r="K36" s="61" t="str">
        <f t="shared" si="2"/>
        <v>Kunde</v>
      </c>
      <c r="L36" s="5"/>
      <c r="M36" s="5"/>
    </row>
    <row r="37" spans="1:13" x14ac:dyDescent="0.25">
      <c r="A37" s="5"/>
      <c r="B37" s="56" t="s">
        <v>96</v>
      </c>
      <c r="C37" s="54">
        <v>20027</v>
      </c>
      <c r="D37" s="63" t="s">
        <v>97</v>
      </c>
      <c r="E37" s="58" t="str">
        <f t="shared" si="0"/>
        <v>20027 - (ledig)</v>
      </c>
      <c r="F37" s="63"/>
      <c r="G37" s="65"/>
      <c r="H37" s="211"/>
      <c r="I37" s="65"/>
      <c r="J37" s="60" t="str">
        <f t="shared" si="1"/>
        <v>Ikke i bruk</v>
      </c>
      <c r="K37" s="61" t="str">
        <f t="shared" si="2"/>
        <v>Kunde</v>
      </c>
      <c r="L37" s="5"/>
      <c r="M37" s="5"/>
    </row>
    <row r="38" spans="1:13" x14ac:dyDescent="0.25">
      <c r="A38" s="5"/>
      <c r="B38" s="56" t="s">
        <v>96</v>
      </c>
      <c r="C38" s="54">
        <v>20028</v>
      </c>
      <c r="D38" s="63" t="s">
        <v>97</v>
      </c>
      <c r="E38" s="58" t="str">
        <f t="shared" si="0"/>
        <v>20028 - (ledig)</v>
      </c>
      <c r="F38" s="63"/>
      <c r="G38" s="65"/>
      <c r="H38" s="211"/>
      <c r="I38" s="65"/>
      <c r="J38" s="60" t="str">
        <f t="shared" si="1"/>
        <v>Ikke i bruk</v>
      </c>
      <c r="K38" s="61" t="str">
        <f t="shared" si="2"/>
        <v>Kunde</v>
      </c>
      <c r="L38" s="5"/>
      <c r="M38" s="5"/>
    </row>
    <row r="39" spans="1:13" x14ac:dyDescent="0.25">
      <c r="A39" s="5"/>
      <c r="B39" s="56" t="s">
        <v>96</v>
      </c>
      <c r="C39" s="54">
        <v>20029</v>
      </c>
      <c r="D39" s="63" t="s">
        <v>97</v>
      </c>
      <c r="E39" s="58" t="str">
        <f t="shared" si="0"/>
        <v>20029 - (ledig)</v>
      </c>
      <c r="F39" s="63"/>
      <c r="G39" s="65"/>
      <c r="H39" s="211"/>
      <c r="I39" s="65"/>
      <c r="J39" s="60" t="str">
        <f t="shared" si="1"/>
        <v>Ikke i bruk</v>
      </c>
      <c r="K39" s="61" t="str">
        <f t="shared" si="2"/>
        <v>Kunde</v>
      </c>
      <c r="L39" s="5"/>
      <c r="M39" s="5"/>
    </row>
    <row r="40" spans="1:13" x14ac:dyDescent="0.25">
      <c r="A40" s="5"/>
      <c r="B40" s="56" t="s">
        <v>96</v>
      </c>
      <c r="C40" s="54">
        <v>20030</v>
      </c>
      <c r="D40" s="63" t="s">
        <v>97</v>
      </c>
      <c r="E40" s="58" t="str">
        <f t="shared" si="0"/>
        <v>20030 - (ledig)</v>
      </c>
      <c r="F40" s="63"/>
      <c r="G40" s="65"/>
      <c r="H40" s="211"/>
      <c r="I40" s="65"/>
      <c r="J40" s="60" t="str">
        <f t="shared" si="1"/>
        <v>Ikke i bruk</v>
      </c>
      <c r="K40" s="61" t="str">
        <f t="shared" si="2"/>
        <v>Kunde</v>
      </c>
      <c r="L40" s="5"/>
      <c r="M40" s="5"/>
    </row>
    <row r="41" spans="1:13" x14ac:dyDescent="0.25">
      <c r="A41" s="5"/>
      <c r="B41" s="56" t="s">
        <v>96</v>
      </c>
      <c r="C41" s="54">
        <v>20031</v>
      </c>
      <c r="D41" s="63" t="s">
        <v>97</v>
      </c>
      <c r="E41" s="58" t="str">
        <f t="shared" si="0"/>
        <v>20031 - (ledig)</v>
      </c>
      <c r="F41" s="63"/>
      <c r="G41" s="65"/>
      <c r="H41" s="211"/>
      <c r="I41" s="65"/>
      <c r="J41" s="60" t="str">
        <f t="shared" si="1"/>
        <v>Ikke i bruk</v>
      </c>
      <c r="K41" s="61" t="str">
        <f t="shared" si="2"/>
        <v>Kunde</v>
      </c>
      <c r="L41" s="5"/>
      <c r="M41" s="5"/>
    </row>
    <row r="42" spans="1:13" x14ac:dyDescent="0.25">
      <c r="A42" s="5"/>
      <c r="B42" s="56" t="s">
        <v>96</v>
      </c>
      <c r="C42" s="54">
        <v>20032</v>
      </c>
      <c r="D42" s="63" t="s">
        <v>97</v>
      </c>
      <c r="E42" s="58" t="str">
        <f t="shared" si="0"/>
        <v>20032 - (ledig)</v>
      </c>
      <c r="F42" s="63"/>
      <c r="G42" s="65"/>
      <c r="H42" s="211"/>
      <c r="I42" s="65"/>
      <c r="J42" s="60" t="str">
        <f t="shared" si="1"/>
        <v>Ikke i bruk</v>
      </c>
      <c r="K42" s="61" t="str">
        <f t="shared" si="2"/>
        <v>Kunde</v>
      </c>
      <c r="L42" s="5"/>
      <c r="M42" s="5"/>
    </row>
    <row r="43" spans="1:13" x14ac:dyDescent="0.25">
      <c r="A43" s="5"/>
      <c r="B43" s="56" t="s">
        <v>96</v>
      </c>
      <c r="C43" s="54">
        <v>20033</v>
      </c>
      <c r="D43" s="63" t="s">
        <v>97</v>
      </c>
      <c r="E43" s="58" t="str">
        <f t="shared" si="0"/>
        <v>20033 - (ledig)</v>
      </c>
      <c r="F43" s="63"/>
      <c r="G43" s="65"/>
      <c r="H43" s="211"/>
      <c r="I43" s="65"/>
      <c r="J43" s="60" t="str">
        <f t="shared" si="1"/>
        <v>Ikke i bruk</v>
      </c>
      <c r="K43" s="61" t="str">
        <f t="shared" si="2"/>
        <v>Kunde</v>
      </c>
      <c r="L43" s="5"/>
      <c r="M43" s="5"/>
    </row>
    <row r="44" spans="1:13" x14ac:dyDescent="0.25">
      <c r="A44" s="5"/>
      <c r="B44" s="56" t="s">
        <v>96</v>
      </c>
      <c r="C44" s="54">
        <v>20034</v>
      </c>
      <c r="D44" s="63" t="s">
        <v>97</v>
      </c>
      <c r="E44" s="58" t="str">
        <f t="shared" si="0"/>
        <v>20034 - (ledig)</v>
      </c>
      <c r="F44" s="63"/>
      <c r="G44" s="65"/>
      <c r="H44" s="211"/>
      <c r="I44" s="65"/>
      <c r="J44" s="60" t="str">
        <f t="shared" si="1"/>
        <v>Ikke i bruk</v>
      </c>
      <c r="K44" s="61" t="str">
        <f t="shared" si="2"/>
        <v>Kunde</v>
      </c>
      <c r="L44" s="5"/>
      <c r="M44" s="5"/>
    </row>
    <row r="45" spans="1:13" x14ac:dyDescent="0.25">
      <c r="A45" s="5"/>
      <c r="B45" s="56" t="s">
        <v>96</v>
      </c>
      <c r="C45" s="54">
        <v>20035</v>
      </c>
      <c r="D45" s="63" t="s">
        <v>97</v>
      </c>
      <c r="E45" s="58" t="str">
        <f t="shared" si="0"/>
        <v>20035 - (ledig)</v>
      </c>
      <c r="F45" s="63"/>
      <c r="G45" s="65"/>
      <c r="H45" s="211"/>
      <c r="I45" s="65"/>
      <c r="J45" s="60" t="str">
        <f t="shared" si="1"/>
        <v>Ikke i bruk</v>
      </c>
      <c r="K45" s="61" t="str">
        <f t="shared" si="2"/>
        <v>Kunde</v>
      </c>
      <c r="L45" s="5"/>
      <c r="M45" s="5"/>
    </row>
    <row r="46" spans="1:13" x14ac:dyDescent="0.25">
      <c r="A46" s="5"/>
      <c r="B46" s="56" t="s">
        <v>96</v>
      </c>
      <c r="C46" s="54">
        <v>20036</v>
      </c>
      <c r="D46" s="63" t="s">
        <v>97</v>
      </c>
      <c r="E46" s="58" t="str">
        <f t="shared" si="0"/>
        <v>20036 - (ledig)</v>
      </c>
      <c r="F46" s="63"/>
      <c r="G46" s="65"/>
      <c r="H46" s="211"/>
      <c r="I46" s="65"/>
      <c r="J46" s="60" t="str">
        <f t="shared" si="1"/>
        <v>Ikke i bruk</v>
      </c>
      <c r="K46" s="61" t="str">
        <f t="shared" si="2"/>
        <v>Kunde</v>
      </c>
      <c r="L46" s="5"/>
      <c r="M46" s="5"/>
    </row>
    <row r="47" spans="1:13" x14ac:dyDescent="0.25">
      <c r="A47" s="5"/>
      <c r="B47" s="56" t="s">
        <v>96</v>
      </c>
      <c r="C47" s="54">
        <v>20037</v>
      </c>
      <c r="D47" s="63" t="s">
        <v>97</v>
      </c>
      <c r="E47" s="58" t="str">
        <f t="shared" si="0"/>
        <v>20037 - (ledig)</v>
      </c>
      <c r="F47" s="63"/>
      <c r="G47" s="65"/>
      <c r="H47" s="211"/>
      <c r="I47" s="65"/>
      <c r="J47" s="60" t="str">
        <f t="shared" si="1"/>
        <v>Ikke i bruk</v>
      </c>
      <c r="K47" s="61" t="str">
        <f t="shared" si="2"/>
        <v>Kunde</v>
      </c>
      <c r="L47" s="5"/>
      <c r="M47" s="5"/>
    </row>
    <row r="48" spans="1:13" x14ac:dyDescent="0.25">
      <c r="A48" s="5"/>
      <c r="B48" s="56" t="s">
        <v>96</v>
      </c>
      <c r="C48" s="54">
        <v>20038</v>
      </c>
      <c r="D48" s="63" t="s">
        <v>97</v>
      </c>
      <c r="E48" s="58" t="str">
        <f t="shared" si="0"/>
        <v>20038 - (ledig)</v>
      </c>
      <c r="F48" s="63"/>
      <c r="G48" s="65"/>
      <c r="H48" s="211"/>
      <c r="I48" s="65"/>
      <c r="J48" s="60" t="str">
        <f t="shared" si="1"/>
        <v>Ikke i bruk</v>
      </c>
      <c r="K48" s="61" t="str">
        <f t="shared" si="2"/>
        <v>Kunde</v>
      </c>
      <c r="L48" s="5"/>
      <c r="M48" s="5"/>
    </row>
    <row r="49" spans="1:13" x14ac:dyDescent="0.25">
      <c r="A49" s="5"/>
      <c r="B49" s="56" t="s">
        <v>96</v>
      </c>
      <c r="C49" s="54">
        <v>20039</v>
      </c>
      <c r="D49" s="63" t="s">
        <v>97</v>
      </c>
      <c r="E49" s="58" t="str">
        <f t="shared" si="0"/>
        <v>20039 - (ledig)</v>
      </c>
      <c r="F49" s="63"/>
      <c r="G49" s="65"/>
      <c r="H49" s="211"/>
      <c r="I49" s="65"/>
      <c r="J49" s="60" t="str">
        <f t="shared" si="1"/>
        <v>Ikke i bruk</v>
      </c>
      <c r="K49" s="61" t="str">
        <f t="shared" si="2"/>
        <v>Kunde</v>
      </c>
      <c r="L49" s="5"/>
      <c r="M49" s="5"/>
    </row>
    <row r="50" spans="1:13" x14ac:dyDescent="0.25">
      <c r="A50" s="5"/>
      <c r="B50" s="56" t="s">
        <v>96</v>
      </c>
      <c r="C50" s="54">
        <v>20040</v>
      </c>
      <c r="D50" s="63" t="s">
        <v>97</v>
      </c>
      <c r="E50" s="58" t="str">
        <f t="shared" si="0"/>
        <v>20040 - (ledig)</v>
      </c>
      <c r="F50" s="63"/>
      <c r="G50" s="65"/>
      <c r="H50" s="211"/>
      <c r="I50" s="65"/>
      <c r="J50" s="60" t="str">
        <f t="shared" si="1"/>
        <v>Ikke i bruk</v>
      </c>
      <c r="K50" s="61" t="str">
        <f t="shared" si="2"/>
        <v>Kunde</v>
      </c>
      <c r="L50" s="5"/>
      <c r="M50" s="5"/>
    </row>
    <row r="51" spans="1:13" x14ac:dyDescent="0.25">
      <c r="A51" s="5"/>
      <c r="B51" s="56" t="s">
        <v>96</v>
      </c>
      <c r="C51" s="54">
        <v>20041</v>
      </c>
      <c r="D51" s="63" t="s">
        <v>97</v>
      </c>
      <c r="E51" s="58" t="str">
        <f t="shared" si="0"/>
        <v>20041 - (ledig)</v>
      </c>
      <c r="F51" s="63"/>
      <c r="G51" s="65"/>
      <c r="H51" s="211"/>
      <c r="I51" s="65"/>
      <c r="J51" s="60" t="str">
        <f t="shared" si="1"/>
        <v>Ikke i bruk</v>
      </c>
      <c r="K51" s="61" t="str">
        <f t="shared" si="2"/>
        <v>Kunde</v>
      </c>
      <c r="L51" s="5"/>
      <c r="M51" s="5"/>
    </row>
    <row r="52" spans="1:13" x14ac:dyDescent="0.25">
      <c r="A52" s="5"/>
      <c r="B52" s="56" t="s">
        <v>96</v>
      </c>
      <c r="C52" s="54">
        <v>20042</v>
      </c>
      <c r="D52" s="63" t="s">
        <v>97</v>
      </c>
      <c r="E52" s="58" t="str">
        <f t="shared" si="0"/>
        <v>20042 - (ledig)</v>
      </c>
      <c r="F52" s="63"/>
      <c r="G52" s="65"/>
      <c r="H52" s="211"/>
      <c r="I52" s="65"/>
      <c r="J52" s="60" t="str">
        <f t="shared" si="1"/>
        <v>Ikke i bruk</v>
      </c>
      <c r="K52" s="61" t="str">
        <f t="shared" si="2"/>
        <v>Kunde</v>
      </c>
      <c r="L52" s="5"/>
      <c r="M52" s="5"/>
    </row>
    <row r="53" spans="1:13" x14ac:dyDescent="0.25">
      <c r="A53" s="5"/>
      <c r="B53" s="56" t="s">
        <v>96</v>
      </c>
      <c r="C53" s="54">
        <v>20043</v>
      </c>
      <c r="D53" s="63" t="s">
        <v>97</v>
      </c>
      <c r="E53" s="58" t="str">
        <f t="shared" si="0"/>
        <v>20043 - (ledig)</v>
      </c>
      <c r="F53" s="63"/>
      <c r="G53" s="65"/>
      <c r="H53" s="211"/>
      <c r="I53" s="65"/>
      <c r="J53" s="60" t="str">
        <f t="shared" si="1"/>
        <v>Ikke i bruk</v>
      </c>
      <c r="K53" s="61" t="str">
        <f t="shared" si="2"/>
        <v>Kunde</v>
      </c>
      <c r="L53" s="5"/>
      <c r="M53" s="5"/>
    </row>
    <row r="54" spans="1:13" x14ac:dyDescent="0.25">
      <c r="A54" s="5"/>
      <c r="B54" s="56" t="s">
        <v>96</v>
      </c>
      <c r="C54" s="54">
        <v>20044</v>
      </c>
      <c r="D54" s="63" t="s">
        <v>97</v>
      </c>
      <c r="E54" s="58" t="str">
        <f t="shared" si="0"/>
        <v>20044 - (ledig)</v>
      </c>
      <c r="F54" s="63"/>
      <c r="G54" s="65"/>
      <c r="H54" s="211"/>
      <c r="I54" s="65"/>
      <c r="J54" s="60" t="str">
        <f t="shared" si="1"/>
        <v>Ikke i bruk</v>
      </c>
      <c r="K54" s="61" t="str">
        <f t="shared" si="2"/>
        <v>Kunde</v>
      </c>
      <c r="L54" s="5"/>
      <c r="M54" s="5"/>
    </row>
    <row r="55" spans="1:13" x14ac:dyDescent="0.25">
      <c r="A55" s="5"/>
      <c r="B55" s="56" t="s">
        <v>96</v>
      </c>
      <c r="C55" s="54">
        <v>20045</v>
      </c>
      <c r="D55" s="63" t="s">
        <v>97</v>
      </c>
      <c r="E55" s="58" t="str">
        <f t="shared" si="0"/>
        <v>20045 - (ledig)</v>
      </c>
      <c r="F55" s="63"/>
      <c r="G55" s="65"/>
      <c r="H55" s="211"/>
      <c r="I55" s="65"/>
      <c r="J55" s="60" t="str">
        <f t="shared" si="1"/>
        <v>Ikke i bruk</v>
      </c>
      <c r="K55" s="61" t="str">
        <f t="shared" si="2"/>
        <v>Kunde</v>
      </c>
      <c r="L55" s="5"/>
      <c r="M55" s="5"/>
    </row>
    <row r="56" spans="1:13" x14ac:dyDescent="0.25">
      <c r="A56" s="5"/>
      <c r="B56" s="56" t="s">
        <v>96</v>
      </c>
      <c r="C56" s="54">
        <v>20046</v>
      </c>
      <c r="D56" s="63" t="s">
        <v>97</v>
      </c>
      <c r="E56" s="58" t="str">
        <f t="shared" si="0"/>
        <v>20046 - (ledig)</v>
      </c>
      <c r="F56" s="63"/>
      <c r="G56" s="65"/>
      <c r="H56" s="211"/>
      <c r="I56" s="65"/>
      <c r="J56" s="60" t="str">
        <f t="shared" si="1"/>
        <v>Ikke i bruk</v>
      </c>
      <c r="K56" s="61" t="str">
        <f t="shared" si="2"/>
        <v>Kunde</v>
      </c>
      <c r="L56" s="5"/>
      <c r="M56" s="5"/>
    </row>
    <row r="57" spans="1:13" x14ac:dyDescent="0.25">
      <c r="A57" s="5"/>
      <c r="B57" s="56" t="s">
        <v>96</v>
      </c>
      <c r="C57" s="54">
        <v>20047</v>
      </c>
      <c r="D57" s="63" t="s">
        <v>97</v>
      </c>
      <c r="E57" s="58" t="str">
        <f t="shared" si="0"/>
        <v>20047 - (ledig)</v>
      </c>
      <c r="F57" s="63"/>
      <c r="G57" s="65"/>
      <c r="H57" s="211"/>
      <c r="I57" s="65"/>
      <c r="J57" s="60" t="str">
        <f t="shared" si="1"/>
        <v>Ikke i bruk</v>
      </c>
      <c r="K57" s="61" t="str">
        <f t="shared" si="2"/>
        <v>Kunde</v>
      </c>
      <c r="L57" s="5"/>
      <c r="M57" s="5"/>
    </row>
    <row r="58" spans="1:13" x14ac:dyDescent="0.25">
      <c r="A58" s="5"/>
      <c r="B58" s="56" t="s">
        <v>96</v>
      </c>
      <c r="C58" s="54">
        <v>20048</v>
      </c>
      <c r="D58" s="63" t="s">
        <v>97</v>
      </c>
      <c r="E58" s="58" t="str">
        <f t="shared" si="0"/>
        <v>20048 - (ledig)</v>
      </c>
      <c r="F58" s="63"/>
      <c r="G58" s="65"/>
      <c r="H58" s="211"/>
      <c r="I58" s="65"/>
      <c r="J58" s="60" t="str">
        <f t="shared" si="1"/>
        <v>Ikke i bruk</v>
      </c>
      <c r="K58" s="61" t="str">
        <f t="shared" si="2"/>
        <v>Kunde</v>
      </c>
      <c r="L58" s="5"/>
      <c r="M58" s="5"/>
    </row>
    <row r="59" spans="1:13" x14ac:dyDescent="0.25">
      <c r="A59" s="5"/>
      <c r="B59" s="56" t="s">
        <v>96</v>
      </c>
      <c r="C59" s="54">
        <v>20049</v>
      </c>
      <c r="D59" s="63" t="s">
        <v>97</v>
      </c>
      <c r="E59" s="58" t="str">
        <f t="shared" si="0"/>
        <v>20049 - (ledig)</v>
      </c>
      <c r="F59" s="63"/>
      <c r="G59" s="65"/>
      <c r="H59" s="211"/>
      <c r="I59" s="65"/>
      <c r="J59" s="60" t="str">
        <f t="shared" si="1"/>
        <v>Ikke i bruk</v>
      </c>
      <c r="K59" s="61" t="str">
        <f t="shared" si="2"/>
        <v>Kunde</v>
      </c>
      <c r="L59" s="5"/>
      <c r="M59" s="5"/>
    </row>
    <row r="60" spans="1:13" x14ac:dyDescent="0.25">
      <c r="A60" s="5"/>
      <c r="B60" s="56" t="s">
        <v>96</v>
      </c>
      <c r="C60" s="54">
        <v>20050</v>
      </c>
      <c r="D60" s="63" t="s">
        <v>97</v>
      </c>
      <c r="E60" s="58" t="str">
        <f t="shared" si="0"/>
        <v>20050 - (ledig)</v>
      </c>
      <c r="F60" s="63"/>
      <c r="G60" s="65"/>
      <c r="H60" s="211"/>
      <c r="I60" s="65"/>
      <c r="J60" s="60" t="str">
        <f t="shared" si="1"/>
        <v>Ikke i bruk</v>
      </c>
      <c r="K60" s="61" t="str">
        <f t="shared" si="2"/>
        <v>Kunde</v>
      </c>
      <c r="L60" s="5"/>
      <c r="M60" s="5"/>
    </row>
    <row r="61" spans="1:13" x14ac:dyDescent="0.25">
      <c r="A61" s="5"/>
      <c r="B61" s="56" t="s">
        <v>98</v>
      </c>
      <c r="C61" s="54">
        <v>50000</v>
      </c>
      <c r="D61" s="63" t="s">
        <v>97</v>
      </c>
      <c r="E61" s="58" t="str">
        <f t="shared" si="0"/>
        <v>50000 - (ledig)</v>
      </c>
      <c r="F61" s="63"/>
      <c r="G61" s="65"/>
      <c r="H61" s="211"/>
      <c r="I61" s="65"/>
      <c r="J61" s="60" t="str">
        <f t="shared" si="1"/>
        <v>Ikke i bruk</v>
      </c>
      <c r="K61" s="61" t="str">
        <f t="shared" si="2"/>
        <v>Leverandør</v>
      </c>
      <c r="L61" s="5"/>
      <c r="M61" s="5"/>
    </row>
    <row r="62" spans="1:13" x14ac:dyDescent="0.25">
      <c r="A62" s="5"/>
      <c r="B62" s="56" t="s">
        <v>98</v>
      </c>
      <c r="C62" s="54">
        <v>50001</v>
      </c>
      <c r="D62" s="63" t="s">
        <v>97</v>
      </c>
      <c r="E62" s="58" t="str">
        <f t="shared" si="0"/>
        <v>50001 - (ledig)</v>
      </c>
      <c r="F62" s="63"/>
      <c r="G62" s="65"/>
      <c r="H62" s="211"/>
      <c r="I62" s="65"/>
      <c r="J62" s="60" t="str">
        <f t="shared" si="1"/>
        <v>Ikke i bruk</v>
      </c>
      <c r="K62" s="61" t="str">
        <f t="shared" si="2"/>
        <v>Leverandør</v>
      </c>
      <c r="L62" s="5"/>
      <c r="M62" s="5"/>
    </row>
    <row r="63" spans="1:13" x14ac:dyDescent="0.25">
      <c r="A63" s="5"/>
      <c r="B63" s="56" t="s">
        <v>98</v>
      </c>
      <c r="C63" s="54">
        <v>50002</v>
      </c>
      <c r="D63" s="63" t="s">
        <v>97</v>
      </c>
      <c r="E63" s="58" t="str">
        <f t="shared" si="0"/>
        <v>50002 - (ledig)</v>
      </c>
      <c r="F63" s="63"/>
      <c r="G63" s="65"/>
      <c r="H63" s="211"/>
      <c r="I63" s="65"/>
      <c r="J63" s="60" t="str">
        <f t="shared" si="1"/>
        <v>Ikke i bruk</v>
      </c>
      <c r="K63" s="61" t="str">
        <f t="shared" si="2"/>
        <v>Leverandør</v>
      </c>
      <c r="L63" s="5"/>
      <c r="M63" s="5"/>
    </row>
    <row r="64" spans="1:13" x14ac:dyDescent="0.25">
      <c r="A64" s="5"/>
      <c r="B64" s="56" t="s">
        <v>98</v>
      </c>
      <c r="C64" s="54">
        <v>50003</v>
      </c>
      <c r="D64" s="63" t="s">
        <v>97</v>
      </c>
      <c r="E64" s="58" t="str">
        <f t="shared" si="0"/>
        <v>50003 - (ledig)</v>
      </c>
      <c r="F64" s="63"/>
      <c r="G64" s="65"/>
      <c r="H64" s="211"/>
      <c r="I64" s="65"/>
      <c r="J64" s="60" t="str">
        <f t="shared" si="1"/>
        <v>Ikke i bruk</v>
      </c>
      <c r="K64" s="61" t="str">
        <f t="shared" si="2"/>
        <v>Leverandør</v>
      </c>
      <c r="L64" s="5"/>
      <c r="M64" s="5"/>
    </row>
    <row r="65" spans="1:13" x14ac:dyDescent="0.25">
      <c r="A65" s="5"/>
      <c r="B65" s="56" t="s">
        <v>98</v>
      </c>
      <c r="C65" s="54">
        <v>50004</v>
      </c>
      <c r="D65" s="63" t="s">
        <v>97</v>
      </c>
      <c r="E65" s="58" t="str">
        <f t="shared" si="0"/>
        <v>50004 - (ledig)</v>
      </c>
      <c r="F65" s="63"/>
      <c r="G65" s="65"/>
      <c r="H65" s="211"/>
      <c r="I65" s="65"/>
      <c r="J65" s="60" t="str">
        <f t="shared" si="1"/>
        <v>Ikke i bruk</v>
      </c>
      <c r="K65" s="61" t="str">
        <f t="shared" si="2"/>
        <v>Leverandør</v>
      </c>
      <c r="L65" s="5"/>
      <c r="M65" s="5"/>
    </row>
    <row r="66" spans="1:13" x14ac:dyDescent="0.25">
      <c r="A66" s="5"/>
      <c r="B66" s="56" t="s">
        <v>98</v>
      </c>
      <c r="C66" s="54">
        <v>50005</v>
      </c>
      <c r="D66" s="63" t="s">
        <v>97</v>
      </c>
      <c r="E66" s="58" t="str">
        <f t="shared" si="0"/>
        <v>50005 - (ledig)</v>
      </c>
      <c r="F66" s="63"/>
      <c r="G66" s="65"/>
      <c r="H66" s="211"/>
      <c r="I66" s="65"/>
      <c r="J66" s="60" t="str">
        <f t="shared" si="1"/>
        <v>Ikke i bruk</v>
      </c>
      <c r="K66" s="61" t="str">
        <f t="shared" si="2"/>
        <v>Leverandør</v>
      </c>
      <c r="L66" s="5"/>
      <c r="M66" s="5"/>
    </row>
    <row r="67" spans="1:13" x14ac:dyDescent="0.25">
      <c r="A67" s="5"/>
      <c r="B67" s="56" t="s">
        <v>98</v>
      </c>
      <c r="C67" s="54">
        <v>50006</v>
      </c>
      <c r="D67" s="63" t="s">
        <v>97</v>
      </c>
      <c r="E67" s="58" t="str">
        <f t="shared" si="0"/>
        <v>50006 - (ledig)</v>
      </c>
      <c r="F67" s="63"/>
      <c r="G67" s="65"/>
      <c r="H67" s="211"/>
      <c r="I67" s="65"/>
      <c r="J67" s="60" t="str">
        <f t="shared" si="1"/>
        <v>Ikke i bruk</v>
      </c>
      <c r="K67" s="61" t="str">
        <f t="shared" si="2"/>
        <v>Leverandør</v>
      </c>
      <c r="L67" s="5"/>
      <c r="M67" s="5"/>
    </row>
    <row r="68" spans="1:13" x14ac:dyDescent="0.25">
      <c r="A68" s="5"/>
      <c r="B68" s="56" t="s">
        <v>98</v>
      </c>
      <c r="C68" s="54">
        <v>50007</v>
      </c>
      <c r="D68" s="63" t="s">
        <v>97</v>
      </c>
      <c r="E68" s="58" t="str">
        <f t="shared" si="0"/>
        <v>50007 - (ledig)</v>
      </c>
      <c r="F68" s="63"/>
      <c r="G68" s="65"/>
      <c r="H68" s="211"/>
      <c r="I68" s="65"/>
      <c r="J68" s="60" t="str">
        <f t="shared" si="1"/>
        <v>Ikke i bruk</v>
      </c>
      <c r="K68" s="61" t="str">
        <f t="shared" si="2"/>
        <v>Leverandør</v>
      </c>
      <c r="L68" s="5"/>
      <c r="M68" s="5"/>
    </row>
    <row r="69" spans="1:13" x14ac:dyDescent="0.25">
      <c r="A69" s="5"/>
      <c r="B69" s="56" t="s">
        <v>98</v>
      </c>
      <c r="C69" s="54">
        <v>50008</v>
      </c>
      <c r="D69" s="63" t="s">
        <v>97</v>
      </c>
      <c r="E69" s="58" t="str">
        <f t="shared" si="0"/>
        <v>50008 - (ledig)</v>
      </c>
      <c r="F69" s="63"/>
      <c r="G69" s="65"/>
      <c r="H69" s="211"/>
      <c r="I69" s="65"/>
      <c r="J69" s="60" t="str">
        <f t="shared" si="1"/>
        <v>Ikke i bruk</v>
      </c>
      <c r="K69" s="61" t="str">
        <f t="shared" si="2"/>
        <v>Leverandør</v>
      </c>
      <c r="L69" s="5"/>
      <c r="M69" s="5"/>
    </row>
    <row r="70" spans="1:13" x14ac:dyDescent="0.25">
      <c r="A70" s="5"/>
      <c r="B70" s="56" t="s">
        <v>98</v>
      </c>
      <c r="C70" s="54">
        <v>50009</v>
      </c>
      <c r="D70" s="63" t="s">
        <v>97</v>
      </c>
      <c r="E70" s="58" t="str">
        <f t="shared" si="0"/>
        <v>50009 - (ledig)</v>
      </c>
      <c r="F70" s="63"/>
      <c r="G70" s="65"/>
      <c r="H70" s="211"/>
      <c r="I70" s="65"/>
      <c r="J70" s="60" t="str">
        <f t="shared" si="1"/>
        <v>Ikke i bruk</v>
      </c>
      <c r="K70" s="61" t="str">
        <f t="shared" si="2"/>
        <v>Leverandør</v>
      </c>
      <c r="L70" s="5"/>
      <c r="M70" s="5"/>
    </row>
    <row r="71" spans="1:13" x14ac:dyDescent="0.25">
      <c r="A71" s="5"/>
      <c r="B71" s="56" t="s">
        <v>98</v>
      </c>
      <c r="C71" s="54">
        <v>50010</v>
      </c>
      <c r="D71" s="63" t="s">
        <v>97</v>
      </c>
      <c r="E71" s="58" t="str">
        <f t="shared" si="0"/>
        <v>50010 - (ledig)</v>
      </c>
      <c r="F71" s="63"/>
      <c r="G71" s="65"/>
      <c r="H71" s="211"/>
      <c r="I71" s="65"/>
      <c r="J71" s="60" t="str">
        <f t="shared" si="1"/>
        <v>Ikke i bruk</v>
      </c>
      <c r="K71" s="61" t="str">
        <f t="shared" si="2"/>
        <v>Leverandør</v>
      </c>
      <c r="L71" s="5"/>
      <c r="M71" s="5"/>
    </row>
    <row r="72" spans="1:13" x14ac:dyDescent="0.25">
      <c r="A72" s="5"/>
      <c r="B72" s="56" t="s">
        <v>98</v>
      </c>
      <c r="C72" s="54">
        <v>50011</v>
      </c>
      <c r="D72" s="63" t="s">
        <v>97</v>
      </c>
      <c r="E72" s="58" t="str">
        <f t="shared" si="0"/>
        <v>50011 - (ledig)</v>
      </c>
      <c r="F72" s="63"/>
      <c r="G72" s="65"/>
      <c r="H72" s="211"/>
      <c r="I72" s="65"/>
      <c r="J72" s="60" t="str">
        <f t="shared" si="1"/>
        <v>Ikke i bruk</v>
      </c>
      <c r="K72" s="61" t="str">
        <f t="shared" si="2"/>
        <v>Leverandør</v>
      </c>
      <c r="L72" s="5"/>
      <c r="M72" s="5"/>
    </row>
    <row r="73" spans="1:13" x14ac:dyDescent="0.25">
      <c r="A73" s="5"/>
      <c r="B73" s="56" t="s">
        <v>98</v>
      </c>
      <c r="C73" s="54">
        <v>50012</v>
      </c>
      <c r="D73" s="63" t="s">
        <v>97</v>
      </c>
      <c r="E73" s="58" t="str">
        <f t="shared" si="0"/>
        <v>50012 - (ledig)</v>
      </c>
      <c r="F73" s="63"/>
      <c r="G73" s="65"/>
      <c r="H73" s="211"/>
      <c r="I73" s="65"/>
      <c r="J73" s="60" t="str">
        <f t="shared" si="1"/>
        <v>Ikke i bruk</v>
      </c>
      <c r="K73" s="61" t="str">
        <f t="shared" si="2"/>
        <v>Leverandør</v>
      </c>
      <c r="L73" s="5"/>
      <c r="M73" s="5"/>
    </row>
    <row r="74" spans="1:13" x14ac:dyDescent="0.25">
      <c r="A74" s="5"/>
      <c r="B74" s="56" t="s">
        <v>98</v>
      </c>
      <c r="C74" s="54">
        <v>50013</v>
      </c>
      <c r="D74" s="63" t="s">
        <v>97</v>
      </c>
      <c r="E74" s="58" t="str">
        <f t="shared" si="0"/>
        <v>50013 - (ledig)</v>
      </c>
      <c r="F74" s="63"/>
      <c r="G74" s="65"/>
      <c r="H74" s="211"/>
      <c r="I74" s="65"/>
      <c r="J74" s="60" t="str">
        <f t="shared" si="1"/>
        <v>Ikke i bruk</v>
      </c>
      <c r="K74" s="61" t="str">
        <f t="shared" si="2"/>
        <v>Leverandør</v>
      </c>
      <c r="L74" s="5"/>
      <c r="M74" s="5"/>
    </row>
    <row r="75" spans="1:13" x14ac:dyDescent="0.25">
      <c r="A75" s="5"/>
      <c r="B75" s="56" t="s">
        <v>98</v>
      </c>
      <c r="C75" s="54">
        <v>50014</v>
      </c>
      <c r="D75" s="63" t="s">
        <v>97</v>
      </c>
      <c r="E75" s="58" t="str">
        <f t="shared" ref="E75:E111" si="3">CONCATENATE(C75," - ",D75)</f>
        <v>50014 - (ledig)</v>
      </c>
      <c r="F75" s="63"/>
      <c r="G75" s="65"/>
      <c r="H75" s="211"/>
      <c r="I75" s="65"/>
      <c r="J75" s="60" t="str">
        <f t="shared" ref="J75:J111" si="4">IF(D75="(ledig)","Ikke i bruk","I bruk")</f>
        <v>Ikke i bruk</v>
      </c>
      <c r="K75" s="61" t="str">
        <f t="shared" ref="K75:K111" si="5">B75</f>
        <v>Leverandør</v>
      </c>
      <c r="L75" s="5"/>
      <c r="M75" s="5"/>
    </row>
    <row r="76" spans="1:13" x14ac:dyDescent="0.25">
      <c r="A76" s="5"/>
      <c r="B76" s="56" t="s">
        <v>98</v>
      </c>
      <c r="C76" s="54">
        <v>50015</v>
      </c>
      <c r="D76" s="63" t="s">
        <v>97</v>
      </c>
      <c r="E76" s="58" t="str">
        <f t="shared" si="3"/>
        <v>50015 - (ledig)</v>
      </c>
      <c r="F76" s="63"/>
      <c r="G76" s="65"/>
      <c r="H76" s="211"/>
      <c r="I76" s="65"/>
      <c r="J76" s="60" t="str">
        <f t="shared" si="4"/>
        <v>Ikke i bruk</v>
      </c>
      <c r="K76" s="61" t="str">
        <f t="shared" si="5"/>
        <v>Leverandør</v>
      </c>
      <c r="L76" s="5"/>
      <c r="M76" s="5"/>
    </row>
    <row r="77" spans="1:13" x14ac:dyDescent="0.25">
      <c r="A77" s="5"/>
      <c r="B77" s="56" t="s">
        <v>98</v>
      </c>
      <c r="C77" s="54">
        <v>50016</v>
      </c>
      <c r="D77" s="63" t="s">
        <v>97</v>
      </c>
      <c r="E77" s="58" t="str">
        <f t="shared" si="3"/>
        <v>50016 - (ledig)</v>
      </c>
      <c r="F77" s="63"/>
      <c r="G77" s="65"/>
      <c r="H77" s="211"/>
      <c r="I77" s="65"/>
      <c r="J77" s="60" t="str">
        <f t="shared" si="4"/>
        <v>Ikke i bruk</v>
      </c>
      <c r="K77" s="61" t="str">
        <f t="shared" si="5"/>
        <v>Leverandør</v>
      </c>
      <c r="L77" s="5"/>
      <c r="M77" s="5"/>
    </row>
    <row r="78" spans="1:13" x14ac:dyDescent="0.25">
      <c r="A78" s="5"/>
      <c r="B78" s="56" t="s">
        <v>98</v>
      </c>
      <c r="C78" s="54">
        <v>50017</v>
      </c>
      <c r="D78" s="63" t="s">
        <v>97</v>
      </c>
      <c r="E78" s="58" t="str">
        <f t="shared" si="3"/>
        <v>50017 - (ledig)</v>
      </c>
      <c r="F78" s="63"/>
      <c r="G78" s="65"/>
      <c r="H78" s="211"/>
      <c r="I78" s="65"/>
      <c r="J78" s="60" t="str">
        <f t="shared" si="4"/>
        <v>Ikke i bruk</v>
      </c>
      <c r="K78" s="61" t="str">
        <f t="shared" si="5"/>
        <v>Leverandør</v>
      </c>
      <c r="L78" s="5"/>
      <c r="M78" s="5"/>
    </row>
    <row r="79" spans="1:13" x14ac:dyDescent="0.25">
      <c r="A79" s="5"/>
      <c r="B79" s="56" t="s">
        <v>98</v>
      </c>
      <c r="C79" s="54">
        <v>50018</v>
      </c>
      <c r="D79" s="63" t="s">
        <v>97</v>
      </c>
      <c r="E79" s="58" t="str">
        <f t="shared" si="3"/>
        <v>50018 - (ledig)</v>
      </c>
      <c r="F79" s="63"/>
      <c r="G79" s="65"/>
      <c r="H79" s="211"/>
      <c r="I79" s="65"/>
      <c r="J79" s="60" t="str">
        <f t="shared" si="4"/>
        <v>Ikke i bruk</v>
      </c>
      <c r="K79" s="61" t="str">
        <f t="shared" si="5"/>
        <v>Leverandør</v>
      </c>
      <c r="L79" s="5"/>
      <c r="M79" s="5"/>
    </row>
    <row r="80" spans="1:13" x14ac:dyDescent="0.25">
      <c r="A80" s="5"/>
      <c r="B80" s="56" t="s">
        <v>98</v>
      </c>
      <c r="C80" s="54">
        <v>50019</v>
      </c>
      <c r="D80" s="63" t="s">
        <v>97</v>
      </c>
      <c r="E80" s="58" t="str">
        <f t="shared" si="3"/>
        <v>50019 - (ledig)</v>
      </c>
      <c r="F80" s="63"/>
      <c r="G80" s="65"/>
      <c r="H80" s="211"/>
      <c r="I80" s="65"/>
      <c r="J80" s="60" t="str">
        <f t="shared" si="4"/>
        <v>Ikke i bruk</v>
      </c>
      <c r="K80" s="61" t="str">
        <f t="shared" si="5"/>
        <v>Leverandør</v>
      </c>
      <c r="L80" s="5"/>
      <c r="M80" s="5"/>
    </row>
    <row r="81" spans="1:13" x14ac:dyDescent="0.25">
      <c r="A81" s="5"/>
      <c r="B81" s="56" t="s">
        <v>98</v>
      </c>
      <c r="C81" s="54">
        <v>50020</v>
      </c>
      <c r="D81" s="63" t="s">
        <v>97</v>
      </c>
      <c r="E81" s="58" t="str">
        <f t="shared" si="3"/>
        <v>50020 - (ledig)</v>
      </c>
      <c r="F81" s="63"/>
      <c r="G81" s="65"/>
      <c r="H81" s="211"/>
      <c r="I81" s="65"/>
      <c r="J81" s="60" t="str">
        <f t="shared" si="4"/>
        <v>Ikke i bruk</v>
      </c>
      <c r="K81" s="61" t="str">
        <f t="shared" si="5"/>
        <v>Leverandør</v>
      </c>
      <c r="L81" s="5"/>
      <c r="M81" s="5"/>
    </row>
    <row r="82" spans="1:13" x14ac:dyDescent="0.25">
      <c r="A82" s="5"/>
      <c r="B82" s="56" t="s">
        <v>98</v>
      </c>
      <c r="C82" s="54">
        <v>50021</v>
      </c>
      <c r="D82" s="63" t="s">
        <v>97</v>
      </c>
      <c r="E82" s="58" t="str">
        <f t="shared" si="3"/>
        <v>50021 - (ledig)</v>
      </c>
      <c r="F82" s="63"/>
      <c r="G82" s="65"/>
      <c r="H82" s="211"/>
      <c r="I82" s="65"/>
      <c r="J82" s="60" t="str">
        <f t="shared" si="4"/>
        <v>Ikke i bruk</v>
      </c>
      <c r="K82" s="61" t="str">
        <f t="shared" si="5"/>
        <v>Leverandør</v>
      </c>
      <c r="L82" s="5"/>
      <c r="M82" s="5"/>
    </row>
    <row r="83" spans="1:13" x14ac:dyDescent="0.25">
      <c r="A83" s="5"/>
      <c r="B83" s="56" t="s">
        <v>98</v>
      </c>
      <c r="C83" s="54">
        <v>50022</v>
      </c>
      <c r="D83" s="63" t="s">
        <v>97</v>
      </c>
      <c r="E83" s="58" t="str">
        <f t="shared" si="3"/>
        <v>50022 - (ledig)</v>
      </c>
      <c r="F83" s="63"/>
      <c r="G83" s="65"/>
      <c r="H83" s="211"/>
      <c r="I83" s="65"/>
      <c r="J83" s="60" t="str">
        <f t="shared" si="4"/>
        <v>Ikke i bruk</v>
      </c>
      <c r="K83" s="61" t="str">
        <f t="shared" si="5"/>
        <v>Leverandør</v>
      </c>
      <c r="L83" s="5"/>
      <c r="M83" s="5"/>
    </row>
    <row r="84" spans="1:13" x14ac:dyDescent="0.25">
      <c r="A84" s="5"/>
      <c r="B84" s="56" t="s">
        <v>98</v>
      </c>
      <c r="C84" s="54">
        <v>50023</v>
      </c>
      <c r="D84" s="63" t="s">
        <v>97</v>
      </c>
      <c r="E84" s="58" t="str">
        <f t="shared" si="3"/>
        <v>50023 - (ledig)</v>
      </c>
      <c r="F84" s="63"/>
      <c r="G84" s="65"/>
      <c r="H84" s="211"/>
      <c r="I84" s="65"/>
      <c r="J84" s="60" t="str">
        <f t="shared" si="4"/>
        <v>Ikke i bruk</v>
      </c>
      <c r="K84" s="61" t="str">
        <f t="shared" si="5"/>
        <v>Leverandør</v>
      </c>
      <c r="L84" s="5"/>
      <c r="M84" s="5"/>
    </row>
    <row r="85" spans="1:13" x14ac:dyDescent="0.25">
      <c r="A85" s="5"/>
      <c r="B85" s="56" t="s">
        <v>98</v>
      </c>
      <c r="C85" s="54">
        <v>50024</v>
      </c>
      <c r="D85" s="63" t="s">
        <v>97</v>
      </c>
      <c r="E85" s="58" t="str">
        <f t="shared" si="3"/>
        <v>50024 - (ledig)</v>
      </c>
      <c r="F85" s="63"/>
      <c r="G85" s="65"/>
      <c r="H85" s="211"/>
      <c r="I85" s="65"/>
      <c r="J85" s="60" t="str">
        <f t="shared" si="4"/>
        <v>Ikke i bruk</v>
      </c>
      <c r="K85" s="61" t="str">
        <f t="shared" si="5"/>
        <v>Leverandør</v>
      </c>
      <c r="L85" s="5"/>
      <c r="M85" s="5"/>
    </row>
    <row r="86" spans="1:13" x14ac:dyDescent="0.25">
      <c r="A86" s="5"/>
      <c r="B86" s="56" t="s">
        <v>98</v>
      </c>
      <c r="C86" s="54">
        <v>50025</v>
      </c>
      <c r="D86" s="63" t="s">
        <v>97</v>
      </c>
      <c r="E86" s="58" t="str">
        <f t="shared" si="3"/>
        <v>50025 - (ledig)</v>
      </c>
      <c r="F86" s="63"/>
      <c r="G86" s="65"/>
      <c r="H86" s="211"/>
      <c r="I86" s="65"/>
      <c r="J86" s="60" t="str">
        <f t="shared" si="4"/>
        <v>Ikke i bruk</v>
      </c>
      <c r="K86" s="61" t="str">
        <f t="shared" si="5"/>
        <v>Leverandør</v>
      </c>
      <c r="L86" s="5"/>
      <c r="M86" s="5"/>
    </row>
    <row r="87" spans="1:13" x14ac:dyDescent="0.25">
      <c r="A87" s="5"/>
      <c r="B87" s="56" t="s">
        <v>98</v>
      </c>
      <c r="C87" s="54">
        <v>50026</v>
      </c>
      <c r="D87" s="63" t="s">
        <v>97</v>
      </c>
      <c r="E87" s="58" t="str">
        <f t="shared" si="3"/>
        <v>50026 - (ledig)</v>
      </c>
      <c r="F87" s="63"/>
      <c r="G87" s="65"/>
      <c r="H87" s="211"/>
      <c r="I87" s="65"/>
      <c r="J87" s="60" t="str">
        <f t="shared" si="4"/>
        <v>Ikke i bruk</v>
      </c>
      <c r="K87" s="61" t="str">
        <f t="shared" si="5"/>
        <v>Leverandør</v>
      </c>
      <c r="L87" s="5"/>
      <c r="M87" s="5"/>
    </row>
    <row r="88" spans="1:13" x14ac:dyDescent="0.25">
      <c r="A88" s="5"/>
      <c r="B88" s="56" t="s">
        <v>98</v>
      </c>
      <c r="C88" s="54">
        <v>50027</v>
      </c>
      <c r="D88" s="63" t="s">
        <v>97</v>
      </c>
      <c r="E88" s="58" t="str">
        <f t="shared" si="3"/>
        <v>50027 - (ledig)</v>
      </c>
      <c r="F88" s="63"/>
      <c r="G88" s="65"/>
      <c r="H88" s="211"/>
      <c r="I88" s="65"/>
      <c r="J88" s="60" t="str">
        <f t="shared" si="4"/>
        <v>Ikke i bruk</v>
      </c>
      <c r="K88" s="61" t="str">
        <f t="shared" si="5"/>
        <v>Leverandør</v>
      </c>
      <c r="L88" s="5"/>
      <c r="M88" s="5"/>
    </row>
    <row r="89" spans="1:13" x14ac:dyDescent="0.25">
      <c r="A89" s="5"/>
      <c r="B89" s="56" t="s">
        <v>98</v>
      </c>
      <c r="C89" s="54">
        <v>50028</v>
      </c>
      <c r="D89" s="63" t="s">
        <v>97</v>
      </c>
      <c r="E89" s="58" t="str">
        <f t="shared" si="3"/>
        <v>50028 - (ledig)</v>
      </c>
      <c r="F89" s="63"/>
      <c r="G89" s="65"/>
      <c r="H89" s="211"/>
      <c r="I89" s="65"/>
      <c r="J89" s="60" t="str">
        <f t="shared" si="4"/>
        <v>Ikke i bruk</v>
      </c>
      <c r="K89" s="61" t="str">
        <f t="shared" si="5"/>
        <v>Leverandør</v>
      </c>
      <c r="L89" s="5"/>
      <c r="M89" s="5"/>
    </row>
    <row r="90" spans="1:13" x14ac:dyDescent="0.25">
      <c r="A90" s="5"/>
      <c r="B90" s="56" t="s">
        <v>98</v>
      </c>
      <c r="C90" s="54">
        <v>50029</v>
      </c>
      <c r="D90" s="63" t="s">
        <v>97</v>
      </c>
      <c r="E90" s="58" t="str">
        <f t="shared" si="3"/>
        <v>50029 - (ledig)</v>
      </c>
      <c r="F90" s="63"/>
      <c r="G90" s="65"/>
      <c r="H90" s="211"/>
      <c r="I90" s="65"/>
      <c r="J90" s="60" t="str">
        <f t="shared" si="4"/>
        <v>Ikke i bruk</v>
      </c>
      <c r="K90" s="61" t="str">
        <f t="shared" si="5"/>
        <v>Leverandør</v>
      </c>
      <c r="L90" s="5"/>
      <c r="M90" s="5"/>
    </row>
    <row r="91" spans="1:13" x14ac:dyDescent="0.25">
      <c r="A91" s="5"/>
      <c r="B91" s="56" t="s">
        <v>98</v>
      </c>
      <c r="C91" s="54">
        <v>50030</v>
      </c>
      <c r="D91" s="63" t="s">
        <v>97</v>
      </c>
      <c r="E91" s="58" t="str">
        <f t="shared" si="3"/>
        <v>50030 - (ledig)</v>
      </c>
      <c r="F91" s="63"/>
      <c r="G91" s="65"/>
      <c r="H91" s="211"/>
      <c r="I91" s="65"/>
      <c r="J91" s="60" t="str">
        <f t="shared" si="4"/>
        <v>Ikke i bruk</v>
      </c>
      <c r="K91" s="61" t="str">
        <f t="shared" si="5"/>
        <v>Leverandør</v>
      </c>
      <c r="L91" s="5"/>
      <c r="M91" s="5"/>
    </row>
    <row r="92" spans="1:13" x14ac:dyDescent="0.25">
      <c r="A92" s="5"/>
      <c r="B92" s="56" t="s">
        <v>98</v>
      </c>
      <c r="C92" s="54">
        <v>50031</v>
      </c>
      <c r="D92" s="63" t="s">
        <v>97</v>
      </c>
      <c r="E92" s="58" t="str">
        <f t="shared" si="3"/>
        <v>50031 - (ledig)</v>
      </c>
      <c r="F92" s="63"/>
      <c r="G92" s="65"/>
      <c r="H92" s="211"/>
      <c r="I92" s="65"/>
      <c r="J92" s="60" t="str">
        <f t="shared" si="4"/>
        <v>Ikke i bruk</v>
      </c>
      <c r="K92" s="61" t="str">
        <f t="shared" si="5"/>
        <v>Leverandør</v>
      </c>
      <c r="L92" s="5"/>
      <c r="M92" s="5"/>
    </row>
    <row r="93" spans="1:13" x14ac:dyDescent="0.25">
      <c r="A93" s="5"/>
      <c r="B93" s="56" t="s">
        <v>98</v>
      </c>
      <c r="C93" s="54">
        <v>50032</v>
      </c>
      <c r="D93" s="63" t="s">
        <v>97</v>
      </c>
      <c r="E93" s="58" t="str">
        <f t="shared" si="3"/>
        <v>50032 - (ledig)</v>
      </c>
      <c r="F93" s="63"/>
      <c r="G93" s="65"/>
      <c r="H93" s="211"/>
      <c r="I93" s="65"/>
      <c r="J93" s="60" t="str">
        <f t="shared" si="4"/>
        <v>Ikke i bruk</v>
      </c>
      <c r="K93" s="61" t="str">
        <f t="shared" si="5"/>
        <v>Leverandør</v>
      </c>
      <c r="L93" s="5"/>
      <c r="M93" s="5"/>
    </row>
    <row r="94" spans="1:13" x14ac:dyDescent="0.25">
      <c r="A94" s="5"/>
      <c r="B94" s="56" t="s">
        <v>98</v>
      </c>
      <c r="C94" s="54">
        <v>50033</v>
      </c>
      <c r="D94" s="63" t="s">
        <v>97</v>
      </c>
      <c r="E94" s="58" t="str">
        <f t="shared" si="3"/>
        <v>50033 - (ledig)</v>
      </c>
      <c r="F94" s="63"/>
      <c r="G94" s="65"/>
      <c r="H94" s="211"/>
      <c r="I94" s="65"/>
      <c r="J94" s="60" t="str">
        <f t="shared" si="4"/>
        <v>Ikke i bruk</v>
      </c>
      <c r="K94" s="61" t="str">
        <f t="shared" si="5"/>
        <v>Leverandør</v>
      </c>
      <c r="L94" s="5"/>
      <c r="M94" s="5"/>
    </row>
    <row r="95" spans="1:13" x14ac:dyDescent="0.25">
      <c r="A95" s="5"/>
      <c r="B95" s="56" t="s">
        <v>98</v>
      </c>
      <c r="C95" s="54">
        <v>50034</v>
      </c>
      <c r="D95" s="63" t="s">
        <v>97</v>
      </c>
      <c r="E95" s="58" t="str">
        <f t="shared" si="3"/>
        <v>50034 - (ledig)</v>
      </c>
      <c r="F95" s="63"/>
      <c r="G95" s="65"/>
      <c r="H95" s="211"/>
      <c r="I95" s="65"/>
      <c r="J95" s="60" t="str">
        <f t="shared" si="4"/>
        <v>Ikke i bruk</v>
      </c>
      <c r="K95" s="61" t="str">
        <f t="shared" si="5"/>
        <v>Leverandør</v>
      </c>
      <c r="L95" s="5"/>
      <c r="M95" s="5"/>
    </row>
    <row r="96" spans="1:13" x14ac:dyDescent="0.25">
      <c r="A96" s="5"/>
      <c r="B96" s="56" t="s">
        <v>98</v>
      </c>
      <c r="C96" s="54">
        <v>50035</v>
      </c>
      <c r="D96" s="63" t="s">
        <v>97</v>
      </c>
      <c r="E96" s="58" t="str">
        <f t="shared" si="3"/>
        <v>50035 - (ledig)</v>
      </c>
      <c r="F96" s="63"/>
      <c r="G96" s="65"/>
      <c r="H96" s="211"/>
      <c r="I96" s="65"/>
      <c r="J96" s="60" t="str">
        <f t="shared" si="4"/>
        <v>Ikke i bruk</v>
      </c>
      <c r="K96" s="61" t="str">
        <f t="shared" si="5"/>
        <v>Leverandør</v>
      </c>
      <c r="L96" s="5"/>
      <c r="M96" s="5"/>
    </row>
    <row r="97" spans="1:13" x14ac:dyDescent="0.25">
      <c r="A97" s="5"/>
      <c r="B97" s="56" t="s">
        <v>98</v>
      </c>
      <c r="C97" s="54">
        <v>50036</v>
      </c>
      <c r="D97" s="63" t="s">
        <v>97</v>
      </c>
      <c r="E97" s="58" t="str">
        <f t="shared" si="3"/>
        <v>50036 - (ledig)</v>
      </c>
      <c r="F97" s="63"/>
      <c r="G97" s="65"/>
      <c r="H97" s="211"/>
      <c r="I97" s="65"/>
      <c r="J97" s="60" t="str">
        <f t="shared" si="4"/>
        <v>Ikke i bruk</v>
      </c>
      <c r="K97" s="61" t="str">
        <f t="shared" si="5"/>
        <v>Leverandør</v>
      </c>
      <c r="L97" s="5"/>
      <c r="M97" s="5"/>
    </row>
    <row r="98" spans="1:13" x14ac:dyDescent="0.25">
      <c r="A98" s="5"/>
      <c r="B98" s="56" t="s">
        <v>98</v>
      </c>
      <c r="C98" s="54">
        <v>50037</v>
      </c>
      <c r="D98" s="63" t="s">
        <v>97</v>
      </c>
      <c r="E98" s="58" t="str">
        <f t="shared" si="3"/>
        <v>50037 - (ledig)</v>
      </c>
      <c r="F98" s="63"/>
      <c r="G98" s="65"/>
      <c r="H98" s="211"/>
      <c r="I98" s="65"/>
      <c r="J98" s="60" t="str">
        <f t="shared" si="4"/>
        <v>Ikke i bruk</v>
      </c>
      <c r="K98" s="61" t="str">
        <f t="shared" si="5"/>
        <v>Leverandør</v>
      </c>
      <c r="L98" s="5"/>
      <c r="M98" s="5"/>
    </row>
    <row r="99" spans="1:13" x14ac:dyDescent="0.25">
      <c r="A99" s="5"/>
      <c r="B99" s="56" t="s">
        <v>98</v>
      </c>
      <c r="C99" s="54">
        <v>50038</v>
      </c>
      <c r="D99" s="63" t="s">
        <v>97</v>
      </c>
      <c r="E99" s="58" t="str">
        <f t="shared" si="3"/>
        <v>50038 - (ledig)</v>
      </c>
      <c r="F99" s="63"/>
      <c r="G99" s="65"/>
      <c r="H99" s="211"/>
      <c r="I99" s="65"/>
      <c r="J99" s="60" t="str">
        <f t="shared" si="4"/>
        <v>Ikke i bruk</v>
      </c>
      <c r="K99" s="61" t="str">
        <f t="shared" si="5"/>
        <v>Leverandør</v>
      </c>
      <c r="L99" s="5"/>
      <c r="M99" s="5"/>
    </row>
    <row r="100" spans="1:13" x14ac:dyDescent="0.25">
      <c r="A100" s="5"/>
      <c r="B100" s="56" t="s">
        <v>98</v>
      </c>
      <c r="C100" s="54">
        <v>50039</v>
      </c>
      <c r="D100" s="63" t="s">
        <v>97</v>
      </c>
      <c r="E100" s="58" t="str">
        <f t="shared" si="3"/>
        <v>50039 - (ledig)</v>
      </c>
      <c r="F100" s="63"/>
      <c r="G100" s="65"/>
      <c r="H100" s="211"/>
      <c r="I100" s="65"/>
      <c r="J100" s="60" t="str">
        <f t="shared" si="4"/>
        <v>Ikke i bruk</v>
      </c>
      <c r="K100" s="61" t="str">
        <f t="shared" si="5"/>
        <v>Leverandør</v>
      </c>
      <c r="L100" s="5"/>
      <c r="M100" s="5"/>
    </row>
    <row r="101" spans="1:13" x14ac:dyDescent="0.25">
      <c r="A101" s="5"/>
      <c r="B101" s="56" t="s">
        <v>98</v>
      </c>
      <c r="C101" s="54">
        <v>50040</v>
      </c>
      <c r="D101" s="63" t="s">
        <v>97</v>
      </c>
      <c r="E101" s="58" t="str">
        <f t="shared" si="3"/>
        <v>50040 - (ledig)</v>
      </c>
      <c r="F101" s="63"/>
      <c r="G101" s="65"/>
      <c r="H101" s="211"/>
      <c r="I101" s="65"/>
      <c r="J101" s="60" t="str">
        <f t="shared" si="4"/>
        <v>Ikke i bruk</v>
      </c>
      <c r="K101" s="61" t="str">
        <f t="shared" si="5"/>
        <v>Leverandør</v>
      </c>
      <c r="L101" s="5"/>
      <c r="M101" s="5"/>
    </row>
    <row r="102" spans="1:13" x14ac:dyDescent="0.25">
      <c r="A102" s="5"/>
      <c r="B102" s="56" t="s">
        <v>98</v>
      </c>
      <c r="C102" s="54">
        <v>50041</v>
      </c>
      <c r="D102" s="63" t="s">
        <v>97</v>
      </c>
      <c r="E102" s="58" t="str">
        <f t="shared" si="3"/>
        <v>50041 - (ledig)</v>
      </c>
      <c r="F102" s="63"/>
      <c r="G102" s="65"/>
      <c r="H102" s="211"/>
      <c r="I102" s="65"/>
      <c r="J102" s="60" t="str">
        <f t="shared" si="4"/>
        <v>Ikke i bruk</v>
      </c>
      <c r="K102" s="61" t="str">
        <f t="shared" si="5"/>
        <v>Leverandør</v>
      </c>
      <c r="L102" s="5"/>
      <c r="M102" s="5"/>
    </row>
    <row r="103" spans="1:13" x14ac:dyDescent="0.25">
      <c r="A103" s="5"/>
      <c r="B103" s="56" t="s">
        <v>98</v>
      </c>
      <c r="C103" s="54">
        <v>50042</v>
      </c>
      <c r="D103" s="63" t="s">
        <v>97</v>
      </c>
      <c r="E103" s="58" t="str">
        <f t="shared" si="3"/>
        <v>50042 - (ledig)</v>
      </c>
      <c r="F103" s="63"/>
      <c r="G103" s="65"/>
      <c r="H103" s="211"/>
      <c r="I103" s="65"/>
      <c r="J103" s="60" t="str">
        <f t="shared" si="4"/>
        <v>Ikke i bruk</v>
      </c>
      <c r="K103" s="61" t="str">
        <f t="shared" si="5"/>
        <v>Leverandør</v>
      </c>
      <c r="L103" s="5"/>
      <c r="M103" s="5"/>
    </row>
    <row r="104" spans="1:13" x14ac:dyDescent="0.25">
      <c r="A104" s="5"/>
      <c r="B104" s="56" t="s">
        <v>98</v>
      </c>
      <c r="C104" s="54">
        <v>50043</v>
      </c>
      <c r="D104" s="63" t="s">
        <v>97</v>
      </c>
      <c r="E104" s="58" t="str">
        <f t="shared" si="3"/>
        <v>50043 - (ledig)</v>
      </c>
      <c r="F104" s="63"/>
      <c r="G104" s="65"/>
      <c r="H104" s="211"/>
      <c r="I104" s="65"/>
      <c r="J104" s="60" t="str">
        <f t="shared" si="4"/>
        <v>Ikke i bruk</v>
      </c>
      <c r="K104" s="61" t="str">
        <f t="shared" si="5"/>
        <v>Leverandør</v>
      </c>
      <c r="L104" s="5"/>
      <c r="M104" s="5"/>
    </row>
    <row r="105" spans="1:13" x14ac:dyDescent="0.25">
      <c r="A105" s="5"/>
      <c r="B105" s="56" t="s">
        <v>98</v>
      </c>
      <c r="C105" s="54">
        <v>50044</v>
      </c>
      <c r="D105" s="63" t="s">
        <v>97</v>
      </c>
      <c r="E105" s="58" t="str">
        <f t="shared" si="3"/>
        <v>50044 - (ledig)</v>
      </c>
      <c r="F105" s="63"/>
      <c r="G105" s="65"/>
      <c r="H105" s="211"/>
      <c r="I105" s="65"/>
      <c r="J105" s="60" t="str">
        <f t="shared" si="4"/>
        <v>Ikke i bruk</v>
      </c>
      <c r="K105" s="61" t="str">
        <f t="shared" si="5"/>
        <v>Leverandør</v>
      </c>
      <c r="L105" s="5"/>
      <c r="M105" s="5"/>
    </row>
    <row r="106" spans="1:13" x14ac:dyDescent="0.25">
      <c r="A106" s="5"/>
      <c r="B106" s="56" t="s">
        <v>98</v>
      </c>
      <c r="C106" s="54">
        <v>50045</v>
      </c>
      <c r="D106" s="63" t="s">
        <v>97</v>
      </c>
      <c r="E106" s="58" t="str">
        <f t="shared" si="3"/>
        <v>50045 - (ledig)</v>
      </c>
      <c r="F106" s="63"/>
      <c r="G106" s="65"/>
      <c r="H106" s="211"/>
      <c r="I106" s="65"/>
      <c r="J106" s="60" t="str">
        <f t="shared" si="4"/>
        <v>Ikke i bruk</v>
      </c>
      <c r="K106" s="61" t="str">
        <f t="shared" si="5"/>
        <v>Leverandør</v>
      </c>
      <c r="L106" s="5"/>
      <c r="M106" s="5"/>
    </row>
    <row r="107" spans="1:13" x14ac:dyDescent="0.25">
      <c r="A107" s="5"/>
      <c r="B107" s="56" t="s">
        <v>98</v>
      </c>
      <c r="C107" s="54">
        <v>50046</v>
      </c>
      <c r="D107" s="63" t="s">
        <v>97</v>
      </c>
      <c r="E107" s="58" t="str">
        <f t="shared" si="3"/>
        <v>50046 - (ledig)</v>
      </c>
      <c r="F107" s="63"/>
      <c r="G107" s="65"/>
      <c r="H107" s="211"/>
      <c r="I107" s="65"/>
      <c r="J107" s="60" t="str">
        <f t="shared" si="4"/>
        <v>Ikke i bruk</v>
      </c>
      <c r="K107" s="61" t="str">
        <f t="shared" si="5"/>
        <v>Leverandør</v>
      </c>
      <c r="L107" s="5"/>
      <c r="M107" s="5"/>
    </row>
    <row r="108" spans="1:13" x14ac:dyDescent="0.25">
      <c r="A108" s="5"/>
      <c r="B108" s="56" t="s">
        <v>98</v>
      </c>
      <c r="C108" s="54">
        <v>50047</v>
      </c>
      <c r="D108" s="63" t="s">
        <v>97</v>
      </c>
      <c r="E108" s="58" t="str">
        <f t="shared" si="3"/>
        <v>50047 - (ledig)</v>
      </c>
      <c r="F108" s="63"/>
      <c r="G108" s="65"/>
      <c r="H108" s="211"/>
      <c r="I108" s="65"/>
      <c r="J108" s="60" t="str">
        <f t="shared" si="4"/>
        <v>Ikke i bruk</v>
      </c>
      <c r="K108" s="61" t="str">
        <f t="shared" si="5"/>
        <v>Leverandør</v>
      </c>
      <c r="L108" s="5"/>
      <c r="M108" s="5"/>
    </row>
    <row r="109" spans="1:13" x14ac:dyDescent="0.25">
      <c r="A109" s="5"/>
      <c r="B109" s="56" t="s">
        <v>98</v>
      </c>
      <c r="C109" s="54">
        <v>50048</v>
      </c>
      <c r="D109" s="63" t="s">
        <v>97</v>
      </c>
      <c r="E109" s="58" t="str">
        <f t="shared" si="3"/>
        <v>50048 - (ledig)</v>
      </c>
      <c r="F109" s="63"/>
      <c r="G109" s="65"/>
      <c r="H109" s="211"/>
      <c r="I109" s="65"/>
      <c r="J109" s="60" t="str">
        <f t="shared" si="4"/>
        <v>Ikke i bruk</v>
      </c>
      <c r="K109" s="61" t="str">
        <f t="shared" si="5"/>
        <v>Leverandør</v>
      </c>
      <c r="L109" s="5"/>
      <c r="M109" s="5"/>
    </row>
    <row r="110" spans="1:13" x14ac:dyDescent="0.25">
      <c r="A110" s="5"/>
      <c r="B110" s="56" t="s">
        <v>98</v>
      </c>
      <c r="C110" s="54">
        <v>50049</v>
      </c>
      <c r="D110" s="63" t="s">
        <v>97</v>
      </c>
      <c r="E110" s="58" t="str">
        <f t="shared" si="3"/>
        <v>50049 - (ledig)</v>
      </c>
      <c r="F110" s="63"/>
      <c r="G110" s="65"/>
      <c r="H110" s="211"/>
      <c r="I110" s="65"/>
      <c r="J110" s="60" t="str">
        <f t="shared" si="4"/>
        <v>Ikke i bruk</v>
      </c>
      <c r="K110" s="61" t="str">
        <f t="shared" si="5"/>
        <v>Leverandør</v>
      </c>
      <c r="L110" s="5"/>
      <c r="M110" s="5"/>
    </row>
    <row r="111" spans="1:13" x14ac:dyDescent="0.25">
      <c r="A111" s="5"/>
      <c r="B111" s="57" t="s">
        <v>98</v>
      </c>
      <c r="C111" s="55">
        <v>50050</v>
      </c>
      <c r="D111" s="64" t="s">
        <v>97</v>
      </c>
      <c r="E111" s="59" t="str">
        <f t="shared" si="3"/>
        <v>50050 - (ledig)</v>
      </c>
      <c r="F111" s="64"/>
      <c r="G111" s="66"/>
      <c r="H111" s="212"/>
      <c r="I111" s="66"/>
      <c r="J111" s="67" t="str">
        <f t="shared" si="4"/>
        <v>Ikke i bruk</v>
      </c>
      <c r="K111" s="62" t="str">
        <f t="shared" si="5"/>
        <v>Leverandør</v>
      </c>
      <c r="L111" s="5"/>
      <c r="M111" s="5"/>
    </row>
    <row r="112" spans="1:13" x14ac:dyDescent="0.25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</row>
    <row r="113" spans="1:13" x14ac:dyDescent="0.25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</row>
    <row r="114" spans="1:13" hidden="1" x14ac:dyDescent="0.25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</row>
    <row r="115" spans="1:13" hidden="1" x14ac:dyDescent="0.25">
      <c r="L115" s="3"/>
      <c r="M115" s="3"/>
    </row>
  </sheetData>
  <sheetProtection sheet="1" objects="1" scenarios="1" autoFilter="0"/>
  <autoFilter ref="J9:K111" xr:uid="{00000000-0009-0000-0000-000005000000}"/>
  <mergeCells count="1">
    <mergeCell ref="G2:J2"/>
  </mergeCells>
  <dataValidations count="2">
    <dataValidation type="textLength" allowBlank="1" showInputMessage="1" showErrorMessage="1" errorTitle="Tekst" error="Vennligst sett inn tekst større enn 3 og mindre enn 50" sqref="D10:D111" xr:uid="{00000000-0002-0000-0500-000000000000}">
      <formula1>3</formula1>
      <formula2>50</formula2>
    </dataValidation>
    <dataValidation type="decimal" allowBlank="1" showInputMessage="1" showErrorMessage="1" errorTitle="Beløpet overskrider grensene" error="minimumsverdi: - 1 million_x000a_Maksimum: 1 million" sqref="H10:H111" xr:uid="{00000000-0002-0000-0500-000001000000}">
      <formula1>-1000000</formula1>
      <formula2>1000000</formula2>
    </dataValidation>
  </dataValidations>
  <hyperlinks>
    <hyperlink ref="L2" location="Start" display="&lt;--  Start" xr:uid="{00000000-0004-0000-0500-000000000000}"/>
  </hyperlink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>
    <tabColor theme="5"/>
  </sheetPr>
  <dimension ref="A1:AK1010"/>
  <sheetViews>
    <sheetView zoomScale="80" zoomScaleNormal="80" workbookViewId="0">
      <pane ySplit="7" topLeftCell="A8" activePane="bottomLeft" state="frozen"/>
      <selection pane="bottomLeft" activeCell="J3" sqref="J3"/>
    </sheetView>
  </sheetViews>
  <sheetFormatPr baseColWidth="10" defaultColWidth="0" defaultRowHeight="15" zeroHeight="1" x14ac:dyDescent="0.25"/>
  <cols>
    <col min="1" max="1" width="2.5703125" customWidth="1"/>
    <col min="2" max="2" width="7.7109375" customWidth="1"/>
    <col min="3" max="3" width="8.28515625" customWidth="1"/>
    <col min="4" max="4" width="12.5703125" customWidth="1"/>
    <col min="5" max="5" width="29.7109375" customWidth="1"/>
    <col min="6" max="6" width="32.42578125" customWidth="1"/>
    <col min="7" max="7" width="13.7109375" customWidth="1"/>
    <col min="8" max="8" width="36" customWidth="1"/>
    <col min="9" max="9" width="15.7109375" hidden="1" customWidth="1"/>
    <col min="10" max="10" width="44" customWidth="1"/>
    <col min="11" max="11" width="15.28515625" hidden="1" customWidth="1"/>
    <col min="12" max="12" width="52.42578125" customWidth="1"/>
    <col min="15" max="15" width="43.28515625" customWidth="1"/>
    <col min="16" max="16" width="33.7109375" customWidth="1"/>
    <col min="17" max="17" width="12" bestFit="1" customWidth="1"/>
    <col min="18" max="18" width="14.28515625" customWidth="1"/>
    <col min="19" max="19" width="26.28515625" customWidth="1"/>
    <col min="20" max="20" width="22.5703125" hidden="1" customWidth="1"/>
    <col min="21" max="21" width="9.28515625" hidden="1" customWidth="1"/>
    <col min="22" max="22" width="11.5703125" hidden="1" customWidth="1"/>
    <col min="23" max="23" width="17.28515625" hidden="1" customWidth="1"/>
    <col min="24" max="24" width="14.42578125" hidden="1" customWidth="1"/>
    <col min="25" max="25" width="15.42578125" hidden="1" customWidth="1"/>
    <col min="26" max="26" width="9.28515625" hidden="1" customWidth="1"/>
    <col min="27" max="37" width="0" hidden="1" customWidth="1"/>
    <col min="38" max="16384" width="9.28515625" hidden="1"/>
  </cols>
  <sheetData>
    <row r="1" spans="1:26" x14ac:dyDescent="0.25">
      <c r="A1" s="87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</row>
    <row r="2" spans="1:26" ht="57" customHeight="1" x14ac:dyDescent="0.4">
      <c r="A2" s="87"/>
      <c r="B2" s="91" t="str">
        <f ca="1">RIGHT(CELL("filename",A1),LEN(CELL("filename",A1))-FIND("]",CELL("filename",A1)))</f>
        <v>5. Registrere Transaksjoner</v>
      </c>
      <c r="C2" s="91"/>
      <c r="D2" s="5"/>
      <c r="E2" s="5"/>
      <c r="F2" s="5"/>
      <c r="G2" s="5"/>
      <c r="H2" s="5"/>
      <c r="I2" s="5"/>
      <c r="J2" s="5"/>
      <c r="K2" s="5"/>
      <c r="L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</row>
    <row r="3" spans="1:26" ht="15.75" thickBot="1" x14ac:dyDescent="0.3">
      <c r="A3" s="87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O3" s="5"/>
      <c r="P3" s="276" t="s">
        <v>57</v>
      </c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5.75" thickTop="1" x14ac:dyDescent="0.25">
      <c r="A4" s="87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</row>
    <row r="5" spans="1:26" x14ac:dyDescent="0.25">
      <c r="A5" s="87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</row>
    <row r="6" spans="1:26" x14ac:dyDescent="0.25">
      <c r="A6" s="87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</row>
    <row r="7" spans="1:26" x14ac:dyDescent="0.25">
      <c r="A7" s="87"/>
      <c r="B7" s="7" t="s">
        <v>99</v>
      </c>
      <c r="C7" s="8" t="s">
        <v>100</v>
      </c>
      <c r="D7" s="8" t="s">
        <v>101</v>
      </c>
      <c r="E7" s="8" t="s">
        <v>26</v>
      </c>
      <c r="F7" s="8" t="s">
        <v>31</v>
      </c>
      <c r="G7" s="8" t="s">
        <v>102</v>
      </c>
      <c r="H7" s="8" t="s">
        <v>45</v>
      </c>
      <c r="I7" s="8" t="s">
        <v>103</v>
      </c>
      <c r="J7" s="8" t="s">
        <v>104</v>
      </c>
      <c r="K7" s="8" t="s">
        <v>105</v>
      </c>
      <c r="L7" s="8" t="s">
        <v>106</v>
      </c>
      <c r="M7" s="47"/>
      <c r="N7" s="47"/>
      <c r="O7" s="8" t="s">
        <v>96</v>
      </c>
      <c r="P7" s="8" t="s">
        <v>98</v>
      </c>
      <c r="Q7" s="8" t="s">
        <v>107</v>
      </c>
      <c r="R7" s="9" t="s">
        <v>108</v>
      </c>
      <c r="S7" s="5"/>
      <c r="T7" s="9" t="s">
        <v>109</v>
      </c>
      <c r="U7" s="5"/>
      <c r="V7" s="7" t="s">
        <v>110</v>
      </c>
      <c r="W7" s="8" t="s">
        <v>111</v>
      </c>
      <c r="X7" s="8" t="s">
        <v>112</v>
      </c>
      <c r="Y7" s="9" t="s">
        <v>113</v>
      </c>
      <c r="Z7" s="5"/>
    </row>
    <row r="8" spans="1:26" x14ac:dyDescent="0.25">
      <c r="A8" s="87"/>
      <c r="B8" s="70">
        <v>1</v>
      </c>
      <c r="C8" s="351"/>
      <c r="D8" s="170"/>
      <c r="E8" s="65"/>
      <c r="F8" s="65"/>
      <c r="G8" s="194"/>
      <c r="H8" s="169"/>
      <c r="I8" s="47">
        <f>IFERROR(VALUE(LEFT(J8,4)),0)</f>
        <v>0</v>
      </c>
      <c r="J8" s="169"/>
      <c r="K8" s="47">
        <f>IFERROR(VALUE(LEFT(L8,4)),0)</f>
        <v>0</v>
      </c>
      <c r="L8" s="169"/>
      <c r="O8" s="63"/>
      <c r="P8" s="63"/>
      <c r="Q8" s="175">
        <f t="shared" ref="Q8:Q71" si="0">G8</f>
        <v>0</v>
      </c>
      <c r="R8" s="284">
        <f t="shared" ref="R8:R71" si="1">G8*(-1)</f>
        <v>0</v>
      </c>
      <c r="S8" s="5"/>
      <c r="T8" s="71" t="s">
        <v>114</v>
      </c>
      <c r="U8" s="5"/>
      <c r="V8" s="36" t="s">
        <v>115</v>
      </c>
      <c r="W8" t="s">
        <v>115</v>
      </c>
      <c r="X8" t="s">
        <v>115</v>
      </c>
      <c r="Y8" s="37" t="s">
        <v>115</v>
      </c>
      <c r="Z8" s="5"/>
    </row>
    <row r="9" spans="1:26" x14ac:dyDescent="0.25">
      <c r="A9" s="87"/>
      <c r="B9" s="56">
        <v>2</v>
      </c>
      <c r="C9" s="352"/>
      <c r="D9" s="170"/>
      <c r="E9" s="65"/>
      <c r="F9" s="65"/>
      <c r="G9" s="195"/>
      <c r="H9" s="63"/>
      <c r="I9">
        <f>IFERROR(VALUE(LEFT(J9,4)),0)</f>
        <v>0</v>
      </c>
      <c r="J9" s="63"/>
      <c r="K9">
        <f t="shared" ref="K9:K72" si="2">IFERROR(VALUE(LEFT(L9,4)),0)</f>
        <v>0</v>
      </c>
      <c r="L9" s="63"/>
      <c r="O9" s="63"/>
      <c r="P9" s="63"/>
      <c r="Q9" s="175">
        <f t="shared" si="0"/>
        <v>0</v>
      </c>
      <c r="R9" s="284">
        <f t="shared" si="1"/>
        <v>0</v>
      </c>
      <c r="S9" s="5"/>
      <c r="T9" s="68"/>
      <c r="U9" s="5"/>
      <c r="V9" s="36"/>
      <c r="Y9" s="37"/>
      <c r="Z9" s="5"/>
    </row>
    <row r="10" spans="1:26" x14ac:dyDescent="0.25">
      <c r="A10" s="87"/>
      <c r="B10" s="56">
        <v>3</v>
      </c>
      <c r="C10" s="352"/>
      <c r="D10" s="170"/>
      <c r="E10" s="65"/>
      <c r="F10" s="65"/>
      <c r="G10" s="195"/>
      <c r="H10" s="63"/>
      <c r="I10">
        <f>IFERROR(VALUE(LEFT(J10,4)),0)</f>
        <v>0</v>
      </c>
      <c r="J10" s="63"/>
      <c r="K10">
        <f t="shared" si="2"/>
        <v>0</v>
      </c>
      <c r="L10" s="63"/>
      <c r="O10" s="63"/>
      <c r="P10" s="63"/>
      <c r="Q10" s="175">
        <f t="shared" si="0"/>
        <v>0</v>
      </c>
      <c r="R10" s="284">
        <f t="shared" si="1"/>
        <v>0</v>
      </c>
      <c r="S10" s="5"/>
      <c r="T10" s="68"/>
      <c r="U10" s="5"/>
      <c r="V10" s="36"/>
      <c r="Y10" s="37"/>
      <c r="Z10" s="5"/>
    </row>
    <row r="11" spans="1:26" x14ac:dyDescent="0.25">
      <c r="A11" s="87"/>
      <c r="B11" s="56">
        <v>4</v>
      </c>
      <c r="C11" s="352"/>
      <c r="D11" s="170"/>
      <c r="E11" s="65"/>
      <c r="F11" s="65"/>
      <c r="G11" s="195"/>
      <c r="H11" s="63"/>
      <c r="I11">
        <f>IFERROR(VALUE(LEFT(J11,4)),0)</f>
        <v>0</v>
      </c>
      <c r="J11" s="63"/>
      <c r="K11">
        <f t="shared" si="2"/>
        <v>0</v>
      </c>
      <c r="L11" s="63"/>
      <c r="O11" s="63"/>
      <c r="P11" s="63"/>
      <c r="Q11" s="175">
        <f t="shared" si="0"/>
        <v>0</v>
      </c>
      <c r="R11" s="284">
        <f t="shared" si="1"/>
        <v>0</v>
      </c>
      <c r="S11" s="5"/>
      <c r="T11" s="68"/>
      <c r="U11" s="5"/>
      <c r="V11" s="36"/>
      <c r="Y11" s="37"/>
      <c r="Z11" s="5"/>
    </row>
    <row r="12" spans="1:26" x14ac:dyDescent="0.25">
      <c r="A12" s="87"/>
      <c r="B12" s="56">
        <v>5</v>
      </c>
      <c r="C12" s="352"/>
      <c r="D12" s="170"/>
      <c r="E12" s="65"/>
      <c r="F12" s="65"/>
      <c r="G12" s="195"/>
      <c r="H12" s="63"/>
      <c r="I12">
        <f>IFERROR(VALUE(LEFT(J12,4)),0)</f>
        <v>0</v>
      </c>
      <c r="J12" s="63"/>
      <c r="K12">
        <f t="shared" si="2"/>
        <v>0</v>
      </c>
      <c r="L12" s="63"/>
      <c r="O12" s="63"/>
      <c r="P12" s="63"/>
      <c r="Q12" s="175">
        <f t="shared" si="0"/>
        <v>0</v>
      </c>
      <c r="R12" s="284">
        <f t="shared" si="1"/>
        <v>0</v>
      </c>
      <c r="S12" s="5"/>
      <c r="T12" s="68"/>
      <c r="U12" s="5"/>
      <c r="V12" s="36"/>
      <c r="Y12" s="37"/>
      <c r="Z12" s="5"/>
    </row>
    <row r="13" spans="1:26" x14ac:dyDescent="0.25">
      <c r="A13" s="87"/>
      <c r="B13" s="56">
        <v>6</v>
      </c>
      <c r="C13" s="352"/>
      <c r="D13" s="170"/>
      <c r="E13" s="65"/>
      <c r="F13" s="65"/>
      <c r="G13" s="195"/>
      <c r="H13" s="63"/>
      <c r="I13">
        <f t="shared" ref="I13:I76" si="3">IFERROR(VALUE(LEFT(J13,4)),0)</f>
        <v>0</v>
      </c>
      <c r="J13" s="63"/>
      <c r="K13">
        <f t="shared" si="2"/>
        <v>0</v>
      </c>
      <c r="L13" s="63"/>
      <c r="O13" s="63"/>
      <c r="P13" s="63"/>
      <c r="Q13" s="175">
        <f t="shared" si="0"/>
        <v>0</v>
      </c>
      <c r="R13" s="284">
        <f t="shared" si="1"/>
        <v>0</v>
      </c>
      <c r="S13" s="5"/>
      <c r="T13" s="68"/>
      <c r="U13" s="5"/>
      <c r="V13" s="36"/>
      <c r="Y13" s="37"/>
      <c r="Z13" s="5"/>
    </row>
    <row r="14" spans="1:26" x14ac:dyDescent="0.25">
      <c r="A14" s="87"/>
      <c r="B14" s="56">
        <v>7</v>
      </c>
      <c r="C14" s="352"/>
      <c r="D14" s="170"/>
      <c r="E14" s="65"/>
      <c r="F14" s="65"/>
      <c r="G14" s="195"/>
      <c r="H14" s="63"/>
      <c r="I14">
        <f t="shared" si="3"/>
        <v>0</v>
      </c>
      <c r="J14" s="63"/>
      <c r="K14">
        <f t="shared" si="2"/>
        <v>0</v>
      </c>
      <c r="L14" s="63"/>
      <c r="O14" s="63"/>
      <c r="P14" s="63"/>
      <c r="Q14" s="175">
        <f t="shared" si="0"/>
        <v>0</v>
      </c>
      <c r="R14" s="284">
        <f t="shared" si="1"/>
        <v>0</v>
      </c>
      <c r="S14" s="5"/>
      <c r="T14" s="68"/>
      <c r="U14" s="5"/>
      <c r="V14" s="36"/>
      <c r="Y14" s="37"/>
      <c r="Z14" s="5"/>
    </row>
    <row r="15" spans="1:26" x14ac:dyDescent="0.25">
      <c r="A15" s="87"/>
      <c r="B15" s="56">
        <v>8</v>
      </c>
      <c r="C15" s="352"/>
      <c r="D15" s="170"/>
      <c r="E15" s="65"/>
      <c r="F15" s="65"/>
      <c r="G15" s="195"/>
      <c r="H15" s="63"/>
      <c r="I15">
        <f t="shared" si="3"/>
        <v>0</v>
      </c>
      <c r="J15" s="63"/>
      <c r="K15">
        <f t="shared" si="2"/>
        <v>0</v>
      </c>
      <c r="L15" s="63"/>
      <c r="O15" s="63"/>
      <c r="P15" s="63"/>
      <c r="Q15" s="175">
        <f t="shared" si="0"/>
        <v>0</v>
      </c>
      <c r="R15" s="284">
        <f t="shared" si="1"/>
        <v>0</v>
      </c>
      <c r="S15" s="5"/>
      <c r="T15" s="68"/>
      <c r="U15" s="5"/>
      <c r="V15" s="36"/>
      <c r="Y15" s="37"/>
      <c r="Z15" s="5"/>
    </row>
    <row r="16" spans="1:26" x14ac:dyDescent="0.25">
      <c r="A16" s="87"/>
      <c r="B16" s="56">
        <v>9</v>
      </c>
      <c r="C16" s="352"/>
      <c r="D16" s="170"/>
      <c r="E16" s="65"/>
      <c r="F16" s="65"/>
      <c r="G16" s="195"/>
      <c r="H16" s="63"/>
      <c r="I16">
        <f t="shared" si="3"/>
        <v>0</v>
      </c>
      <c r="J16" s="63"/>
      <c r="K16">
        <f t="shared" si="2"/>
        <v>0</v>
      </c>
      <c r="L16" s="63"/>
      <c r="O16" s="63"/>
      <c r="P16" s="63"/>
      <c r="Q16" s="175">
        <f t="shared" si="0"/>
        <v>0</v>
      </c>
      <c r="R16" s="284">
        <f t="shared" si="1"/>
        <v>0</v>
      </c>
      <c r="S16" s="5"/>
      <c r="T16" s="68"/>
      <c r="U16" s="5"/>
      <c r="V16" s="36"/>
      <c r="Y16" s="37"/>
      <c r="Z16" s="5"/>
    </row>
    <row r="17" spans="1:26" x14ac:dyDescent="0.25">
      <c r="A17" s="87"/>
      <c r="B17" s="56">
        <v>10</v>
      </c>
      <c r="C17" s="352"/>
      <c r="D17" s="170"/>
      <c r="E17" s="65"/>
      <c r="F17" s="65"/>
      <c r="G17" s="195"/>
      <c r="H17" s="63"/>
      <c r="I17">
        <f t="shared" si="3"/>
        <v>0</v>
      </c>
      <c r="J17" s="63"/>
      <c r="K17">
        <f t="shared" si="2"/>
        <v>0</v>
      </c>
      <c r="L17" s="63"/>
      <c r="O17" s="63"/>
      <c r="P17" s="63"/>
      <c r="Q17" s="175">
        <f t="shared" si="0"/>
        <v>0</v>
      </c>
      <c r="R17" s="284">
        <f t="shared" si="1"/>
        <v>0</v>
      </c>
      <c r="S17" s="5"/>
      <c r="T17" s="68"/>
      <c r="U17" s="5"/>
      <c r="V17" s="36"/>
      <c r="Y17" s="37"/>
      <c r="Z17" s="5"/>
    </row>
    <row r="18" spans="1:26" x14ac:dyDescent="0.25">
      <c r="A18" s="87"/>
      <c r="B18" s="56">
        <v>11</v>
      </c>
      <c r="C18" s="352"/>
      <c r="D18" s="170"/>
      <c r="E18" s="65"/>
      <c r="F18" s="65"/>
      <c r="G18" s="195"/>
      <c r="H18" s="63"/>
      <c r="I18">
        <f t="shared" si="3"/>
        <v>0</v>
      </c>
      <c r="J18" s="63"/>
      <c r="K18">
        <f t="shared" si="2"/>
        <v>0</v>
      </c>
      <c r="L18" s="63"/>
      <c r="O18" s="63"/>
      <c r="P18" s="63"/>
      <c r="Q18" s="175">
        <f t="shared" si="0"/>
        <v>0</v>
      </c>
      <c r="R18" s="284">
        <f t="shared" si="1"/>
        <v>0</v>
      </c>
      <c r="S18" s="5"/>
      <c r="T18" s="68"/>
      <c r="U18" s="5"/>
      <c r="V18" s="36"/>
      <c r="Y18" s="37"/>
      <c r="Z18" s="5"/>
    </row>
    <row r="19" spans="1:26" x14ac:dyDescent="0.25">
      <c r="A19" s="87"/>
      <c r="B19" s="56">
        <v>12</v>
      </c>
      <c r="C19" s="352"/>
      <c r="D19" s="170"/>
      <c r="E19" s="65"/>
      <c r="F19" s="65"/>
      <c r="G19" s="195"/>
      <c r="H19" s="63"/>
      <c r="I19">
        <f t="shared" si="3"/>
        <v>0</v>
      </c>
      <c r="J19" s="63"/>
      <c r="K19">
        <f t="shared" si="2"/>
        <v>0</v>
      </c>
      <c r="L19" s="63"/>
      <c r="O19" s="63"/>
      <c r="P19" s="63"/>
      <c r="Q19" s="175">
        <f t="shared" si="0"/>
        <v>0</v>
      </c>
      <c r="R19" s="284">
        <f t="shared" si="1"/>
        <v>0</v>
      </c>
      <c r="S19" s="5"/>
      <c r="T19" s="68"/>
      <c r="U19" s="5"/>
      <c r="V19" s="36"/>
      <c r="Y19" s="37"/>
      <c r="Z19" s="5"/>
    </row>
    <row r="20" spans="1:26" x14ac:dyDescent="0.25">
      <c r="A20" s="87"/>
      <c r="B20" s="56">
        <v>13</v>
      </c>
      <c r="C20" s="352"/>
      <c r="D20" s="170"/>
      <c r="E20" s="65"/>
      <c r="F20" s="65"/>
      <c r="G20" s="195"/>
      <c r="H20" s="63"/>
      <c r="I20">
        <f t="shared" si="3"/>
        <v>0</v>
      </c>
      <c r="J20" s="63"/>
      <c r="K20">
        <f t="shared" si="2"/>
        <v>0</v>
      </c>
      <c r="L20" s="63"/>
      <c r="O20" s="63"/>
      <c r="P20" s="63"/>
      <c r="Q20" s="175">
        <f t="shared" si="0"/>
        <v>0</v>
      </c>
      <c r="R20" s="284">
        <f t="shared" si="1"/>
        <v>0</v>
      </c>
      <c r="S20" s="5"/>
      <c r="T20" s="68"/>
      <c r="U20" s="5"/>
      <c r="V20" s="36"/>
      <c r="Y20" s="37"/>
      <c r="Z20" s="5"/>
    </row>
    <row r="21" spans="1:26" x14ac:dyDescent="0.25">
      <c r="A21" s="87"/>
      <c r="B21" s="56">
        <v>14</v>
      </c>
      <c r="C21" s="352"/>
      <c r="D21" s="170"/>
      <c r="E21" s="65"/>
      <c r="F21" s="65"/>
      <c r="G21" s="195"/>
      <c r="H21" s="63"/>
      <c r="I21">
        <f t="shared" si="3"/>
        <v>0</v>
      </c>
      <c r="J21" s="63"/>
      <c r="K21">
        <f t="shared" si="2"/>
        <v>0</v>
      </c>
      <c r="L21" s="63"/>
      <c r="O21" s="63"/>
      <c r="P21" s="63"/>
      <c r="Q21" s="175">
        <f t="shared" si="0"/>
        <v>0</v>
      </c>
      <c r="R21" s="284">
        <f t="shared" si="1"/>
        <v>0</v>
      </c>
      <c r="S21" s="5"/>
      <c r="T21" s="68"/>
      <c r="U21" s="5"/>
      <c r="V21" s="36"/>
      <c r="Y21" s="37"/>
      <c r="Z21" s="5"/>
    </row>
    <row r="22" spans="1:26" x14ac:dyDescent="0.25">
      <c r="A22" s="87"/>
      <c r="B22" s="56">
        <v>15</v>
      </c>
      <c r="C22" s="352"/>
      <c r="D22" s="170"/>
      <c r="E22" s="65"/>
      <c r="F22" s="65"/>
      <c r="G22" s="195"/>
      <c r="H22" s="63"/>
      <c r="I22">
        <f t="shared" si="3"/>
        <v>0</v>
      </c>
      <c r="J22" s="63"/>
      <c r="K22">
        <f t="shared" si="2"/>
        <v>0</v>
      </c>
      <c r="L22" s="63"/>
      <c r="O22" s="63"/>
      <c r="P22" s="63"/>
      <c r="Q22" s="175">
        <f t="shared" si="0"/>
        <v>0</v>
      </c>
      <c r="R22" s="284">
        <f t="shared" si="1"/>
        <v>0</v>
      </c>
      <c r="S22" s="5"/>
      <c r="T22" s="68"/>
      <c r="U22" s="5"/>
      <c r="V22" s="36"/>
      <c r="Y22" s="37"/>
      <c r="Z22" s="5"/>
    </row>
    <row r="23" spans="1:26" x14ac:dyDescent="0.25">
      <c r="A23" s="87"/>
      <c r="B23" s="56">
        <v>16</v>
      </c>
      <c r="C23" s="352"/>
      <c r="D23" s="170"/>
      <c r="E23" s="65"/>
      <c r="F23" s="65"/>
      <c r="G23" s="195"/>
      <c r="H23" s="63"/>
      <c r="I23">
        <f t="shared" si="3"/>
        <v>0</v>
      </c>
      <c r="J23" s="63"/>
      <c r="K23">
        <f t="shared" si="2"/>
        <v>0</v>
      </c>
      <c r="L23" s="63"/>
      <c r="O23" s="63"/>
      <c r="P23" s="63"/>
      <c r="Q23" s="175">
        <f t="shared" si="0"/>
        <v>0</v>
      </c>
      <c r="R23" s="284">
        <f t="shared" si="1"/>
        <v>0</v>
      </c>
      <c r="S23" s="5"/>
      <c r="T23" s="68"/>
      <c r="U23" s="5"/>
      <c r="V23" s="36"/>
      <c r="Y23" s="37"/>
      <c r="Z23" s="5"/>
    </row>
    <row r="24" spans="1:26" x14ac:dyDescent="0.25">
      <c r="A24" s="87"/>
      <c r="B24" s="56">
        <v>17</v>
      </c>
      <c r="C24" s="352"/>
      <c r="D24" s="170"/>
      <c r="E24" s="65"/>
      <c r="F24" s="65"/>
      <c r="G24" s="195"/>
      <c r="H24" s="63"/>
      <c r="I24">
        <f t="shared" si="3"/>
        <v>0</v>
      </c>
      <c r="J24" s="63"/>
      <c r="K24">
        <f t="shared" si="2"/>
        <v>0</v>
      </c>
      <c r="L24" s="63"/>
      <c r="O24" s="63"/>
      <c r="P24" s="63"/>
      <c r="Q24" s="175">
        <f t="shared" si="0"/>
        <v>0</v>
      </c>
      <c r="R24" s="284">
        <f t="shared" si="1"/>
        <v>0</v>
      </c>
      <c r="S24" s="5"/>
      <c r="T24" s="68"/>
      <c r="U24" s="5"/>
      <c r="V24" s="36"/>
      <c r="Y24" s="37"/>
      <c r="Z24" s="5"/>
    </row>
    <row r="25" spans="1:26" x14ac:dyDescent="0.25">
      <c r="A25" s="87"/>
      <c r="B25" s="56">
        <v>18</v>
      </c>
      <c r="C25" s="352"/>
      <c r="D25" s="170"/>
      <c r="E25" s="65"/>
      <c r="F25" s="65"/>
      <c r="G25" s="195"/>
      <c r="H25" s="63"/>
      <c r="I25">
        <f t="shared" si="3"/>
        <v>0</v>
      </c>
      <c r="J25" s="63"/>
      <c r="K25">
        <f t="shared" si="2"/>
        <v>0</v>
      </c>
      <c r="L25" s="63"/>
      <c r="O25" s="63"/>
      <c r="P25" s="63"/>
      <c r="Q25" s="175">
        <f t="shared" si="0"/>
        <v>0</v>
      </c>
      <c r="R25" s="284">
        <f t="shared" si="1"/>
        <v>0</v>
      </c>
      <c r="S25" s="5"/>
      <c r="T25" s="68"/>
      <c r="U25" s="5"/>
      <c r="V25" s="36"/>
      <c r="Y25" s="37"/>
      <c r="Z25" s="5"/>
    </row>
    <row r="26" spans="1:26" x14ac:dyDescent="0.25">
      <c r="A26" s="87"/>
      <c r="B26" s="56">
        <v>19</v>
      </c>
      <c r="C26" s="352"/>
      <c r="D26" s="170"/>
      <c r="E26" s="65"/>
      <c r="F26" s="65"/>
      <c r="G26" s="195"/>
      <c r="H26" s="63"/>
      <c r="I26">
        <f t="shared" si="3"/>
        <v>0</v>
      </c>
      <c r="J26" s="63"/>
      <c r="K26">
        <f t="shared" si="2"/>
        <v>0</v>
      </c>
      <c r="L26" s="63"/>
      <c r="O26" s="63"/>
      <c r="P26" s="63"/>
      <c r="Q26" s="175">
        <f t="shared" si="0"/>
        <v>0</v>
      </c>
      <c r="R26" s="284">
        <f t="shared" si="1"/>
        <v>0</v>
      </c>
      <c r="S26" s="5"/>
      <c r="T26" s="68"/>
      <c r="U26" s="5"/>
      <c r="V26" s="36"/>
      <c r="Y26" s="37"/>
      <c r="Z26" s="5"/>
    </row>
    <row r="27" spans="1:26" x14ac:dyDescent="0.25">
      <c r="A27" s="87"/>
      <c r="B27" s="56">
        <v>20</v>
      </c>
      <c r="C27" s="352"/>
      <c r="D27" s="170"/>
      <c r="E27" s="65"/>
      <c r="F27" s="65"/>
      <c r="G27" s="195"/>
      <c r="H27" s="63"/>
      <c r="I27">
        <f t="shared" si="3"/>
        <v>0</v>
      </c>
      <c r="J27" s="63"/>
      <c r="K27">
        <f t="shared" si="2"/>
        <v>0</v>
      </c>
      <c r="L27" s="63"/>
      <c r="O27" s="63"/>
      <c r="P27" s="63"/>
      <c r="Q27" s="175">
        <f t="shared" si="0"/>
        <v>0</v>
      </c>
      <c r="R27" s="284">
        <f t="shared" si="1"/>
        <v>0</v>
      </c>
      <c r="S27" s="5"/>
      <c r="T27" s="68"/>
      <c r="U27" s="5"/>
      <c r="V27" s="36"/>
      <c r="Y27" s="37"/>
      <c r="Z27" s="5"/>
    </row>
    <row r="28" spans="1:26" x14ac:dyDescent="0.25">
      <c r="A28" s="87"/>
      <c r="B28" s="56">
        <v>21</v>
      </c>
      <c r="C28" s="352"/>
      <c r="D28" s="170"/>
      <c r="E28" s="65"/>
      <c r="F28" s="65"/>
      <c r="G28" s="195"/>
      <c r="H28" s="63"/>
      <c r="I28">
        <f t="shared" si="3"/>
        <v>0</v>
      </c>
      <c r="J28" s="63"/>
      <c r="K28">
        <f t="shared" si="2"/>
        <v>0</v>
      </c>
      <c r="L28" s="63"/>
      <c r="O28" s="63"/>
      <c r="P28" s="63"/>
      <c r="Q28" s="175">
        <f t="shared" si="0"/>
        <v>0</v>
      </c>
      <c r="R28" s="284">
        <f t="shared" si="1"/>
        <v>0</v>
      </c>
      <c r="S28" s="5"/>
      <c r="T28" s="68"/>
      <c r="U28" s="5"/>
      <c r="V28" s="36"/>
      <c r="Y28" s="37"/>
      <c r="Z28" s="5"/>
    </row>
    <row r="29" spans="1:26" x14ac:dyDescent="0.25">
      <c r="A29" s="87"/>
      <c r="B29" s="56">
        <v>22</v>
      </c>
      <c r="C29" s="352"/>
      <c r="D29" s="170"/>
      <c r="E29" s="65"/>
      <c r="F29" s="65"/>
      <c r="G29" s="195"/>
      <c r="H29" s="63"/>
      <c r="I29">
        <f t="shared" si="3"/>
        <v>0</v>
      </c>
      <c r="J29" s="63"/>
      <c r="K29">
        <f t="shared" si="2"/>
        <v>0</v>
      </c>
      <c r="L29" s="63"/>
      <c r="O29" s="63"/>
      <c r="P29" s="63"/>
      <c r="Q29" s="175">
        <f t="shared" si="0"/>
        <v>0</v>
      </c>
      <c r="R29" s="284">
        <f t="shared" si="1"/>
        <v>0</v>
      </c>
      <c r="S29" s="5"/>
      <c r="T29" s="68"/>
      <c r="U29" s="5"/>
      <c r="V29" s="36"/>
      <c r="Y29" s="37"/>
      <c r="Z29" s="5"/>
    </row>
    <row r="30" spans="1:26" x14ac:dyDescent="0.25">
      <c r="A30" s="87"/>
      <c r="B30" s="56">
        <v>23</v>
      </c>
      <c r="C30" s="352"/>
      <c r="D30" s="170"/>
      <c r="E30" s="65"/>
      <c r="F30" s="65"/>
      <c r="G30" s="195"/>
      <c r="H30" s="63"/>
      <c r="I30">
        <f t="shared" si="3"/>
        <v>0</v>
      </c>
      <c r="J30" s="63"/>
      <c r="K30">
        <f t="shared" si="2"/>
        <v>0</v>
      </c>
      <c r="L30" s="63"/>
      <c r="O30" s="63"/>
      <c r="P30" s="63"/>
      <c r="Q30" s="175">
        <f t="shared" si="0"/>
        <v>0</v>
      </c>
      <c r="R30" s="284">
        <f t="shared" si="1"/>
        <v>0</v>
      </c>
      <c r="S30" s="5"/>
      <c r="T30" s="68"/>
      <c r="U30" s="5"/>
      <c r="V30" s="36"/>
      <c r="Y30" s="37"/>
      <c r="Z30" s="5"/>
    </row>
    <row r="31" spans="1:26" x14ac:dyDescent="0.25">
      <c r="A31" s="87"/>
      <c r="B31" s="56">
        <v>24</v>
      </c>
      <c r="C31" s="352"/>
      <c r="D31" s="170"/>
      <c r="E31" s="65"/>
      <c r="F31" s="65"/>
      <c r="G31" s="195"/>
      <c r="H31" s="63"/>
      <c r="I31">
        <f t="shared" si="3"/>
        <v>0</v>
      </c>
      <c r="J31" s="63"/>
      <c r="K31">
        <f t="shared" si="2"/>
        <v>0</v>
      </c>
      <c r="L31" s="63"/>
      <c r="O31" s="63"/>
      <c r="P31" s="63"/>
      <c r="Q31" s="175">
        <f t="shared" si="0"/>
        <v>0</v>
      </c>
      <c r="R31" s="284">
        <f t="shared" si="1"/>
        <v>0</v>
      </c>
      <c r="S31" s="5"/>
      <c r="T31" s="68"/>
      <c r="U31" s="5"/>
      <c r="V31" s="36"/>
      <c r="Y31" s="37"/>
      <c r="Z31" s="5"/>
    </row>
    <row r="32" spans="1:26" x14ac:dyDescent="0.25">
      <c r="A32" s="87"/>
      <c r="B32" s="56">
        <v>25</v>
      </c>
      <c r="C32" s="352"/>
      <c r="D32" s="170"/>
      <c r="E32" s="65"/>
      <c r="F32" s="65"/>
      <c r="G32" s="195"/>
      <c r="H32" s="63"/>
      <c r="I32">
        <f t="shared" si="3"/>
        <v>0</v>
      </c>
      <c r="J32" s="63"/>
      <c r="K32">
        <f t="shared" si="2"/>
        <v>0</v>
      </c>
      <c r="L32" s="63"/>
      <c r="O32" s="63"/>
      <c r="P32" s="63"/>
      <c r="Q32" s="175">
        <f t="shared" si="0"/>
        <v>0</v>
      </c>
      <c r="R32" s="284">
        <f t="shared" si="1"/>
        <v>0</v>
      </c>
      <c r="S32" s="5"/>
      <c r="T32" s="68"/>
      <c r="U32" s="5"/>
      <c r="V32" s="36"/>
      <c r="Y32" s="37"/>
      <c r="Z32" s="5"/>
    </row>
    <row r="33" spans="1:26" x14ac:dyDescent="0.25">
      <c r="A33" s="87"/>
      <c r="B33" s="56">
        <v>26</v>
      </c>
      <c r="C33" s="352"/>
      <c r="D33" s="170"/>
      <c r="E33" s="65"/>
      <c r="F33" s="65"/>
      <c r="G33" s="195"/>
      <c r="H33" s="63"/>
      <c r="I33">
        <f t="shared" si="3"/>
        <v>0</v>
      </c>
      <c r="J33" s="63"/>
      <c r="K33">
        <f t="shared" si="2"/>
        <v>0</v>
      </c>
      <c r="L33" s="63"/>
      <c r="O33" s="63"/>
      <c r="P33" s="63"/>
      <c r="Q33" s="175">
        <f t="shared" si="0"/>
        <v>0</v>
      </c>
      <c r="R33" s="284">
        <f t="shared" si="1"/>
        <v>0</v>
      </c>
      <c r="S33" s="5"/>
      <c r="T33" s="68"/>
      <c r="U33" s="5"/>
      <c r="V33" s="36"/>
      <c r="Y33" s="37"/>
      <c r="Z33" s="5"/>
    </row>
    <row r="34" spans="1:26" x14ac:dyDescent="0.25">
      <c r="A34" s="87"/>
      <c r="B34" s="56">
        <v>27</v>
      </c>
      <c r="C34" s="352"/>
      <c r="D34" s="170"/>
      <c r="E34" s="65"/>
      <c r="F34" s="65"/>
      <c r="G34" s="195"/>
      <c r="H34" s="63"/>
      <c r="I34">
        <f t="shared" si="3"/>
        <v>0</v>
      </c>
      <c r="J34" s="63"/>
      <c r="K34">
        <f t="shared" si="2"/>
        <v>0</v>
      </c>
      <c r="L34" s="63"/>
      <c r="O34" s="63"/>
      <c r="P34" s="63"/>
      <c r="Q34" s="175">
        <f t="shared" si="0"/>
        <v>0</v>
      </c>
      <c r="R34" s="284">
        <f t="shared" si="1"/>
        <v>0</v>
      </c>
      <c r="S34" s="5"/>
      <c r="T34" s="68"/>
      <c r="U34" s="5"/>
      <c r="V34" s="36">
        <f ca="1">RANDBETWEEN(0,100)</f>
        <v>9</v>
      </c>
      <c r="Y34" s="37"/>
      <c r="Z34" s="5"/>
    </row>
    <row r="35" spans="1:26" x14ac:dyDescent="0.25">
      <c r="A35" s="87"/>
      <c r="B35" s="56">
        <v>28</v>
      </c>
      <c r="C35" s="352"/>
      <c r="D35" s="170"/>
      <c r="E35" s="65"/>
      <c r="F35" s="65"/>
      <c r="G35" s="195"/>
      <c r="H35" s="63"/>
      <c r="I35">
        <f t="shared" si="3"/>
        <v>0</v>
      </c>
      <c r="J35" s="63"/>
      <c r="K35">
        <f t="shared" si="2"/>
        <v>0</v>
      </c>
      <c r="L35" s="63"/>
      <c r="O35" s="63"/>
      <c r="P35" s="63"/>
      <c r="Q35" s="175">
        <f t="shared" si="0"/>
        <v>0</v>
      </c>
      <c r="R35" s="284">
        <f t="shared" si="1"/>
        <v>0</v>
      </c>
      <c r="S35" s="5"/>
      <c r="T35" s="68"/>
      <c r="U35" s="5"/>
      <c r="V35" s="36"/>
      <c r="Y35" s="37"/>
      <c r="Z35" s="5"/>
    </row>
    <row r="36" spans="1:26" x14ac:dyDescent="0.25">
      <c r="A36" s="87"/>
      <c r="B36" s="56">
        <v>29</v>
      </c>
      <c r="C36" s="352"/>
      <c r="D36" s="170"/>
      <c r="E36" s="65"/>
      <c r="F36" s="65"/>
      <c r="G36" s="195"/>
      <c r="H36" s="63"/>
      <c r="I36">
        <f t="shared" si="3"/>
        <v>0</v>
      </c>
      <c r="J36" s="63"/>
      <c r="K36">
        <f t="shared" si="2"/>
        <v>0</v>
      </c>
      <c r="L36" s="63"/>
      <c r="O36" s="63"/>
      <c r="P36" s="63"/>
      <c r="Q36" s="175">
        <f t="shared" si="0"/>
        <v>0</v>
      </c>
      <c r="R36" s="284">
        <f t="shared" si="1"/>
        <v>0</v>
      </c>
      <c r="S36" s="5"/>
      <c r="T36" s="68"/>
      <c r="U36" s="5"/>
      <c r="V36" s="36"/>
      <c r="Y36" s="37"/>
      <c r="Z36" s="5"/>
    </row>
    <row r="37" spans="1:26" x14ac:dyDescent="0.25">
      <c r="A37" s="87"/>
      <c r="B37" s="56">
        <v>30</v>
      </c>
      <c r="C37" s="352"/>
      <c r="D37" s="170"/>
      <c r="E37" s="65"/>
      <c r="F37" s="65"/>
      <c r="G37" s="195"/>
      <c r="H37" s="63"/>
      <c r="I37">
        <f t="shared" si="3"/>
        <v>0</v>
      </c>
      <c r="J37" s="63"/>
      <c r="K37">
        <f t="shared" si="2"/>
        <v>0</v>
      </c>
      <c r="L37" s="63"/>
      <c r="O37" s="63"/>
      <c r="P37" s="63"/>
      <c r="Q37" s="175">
        <f t="shared" si="0"/>
        <v>0</v>
      </c>
      <c r="R37" s="284">
        <f t="shared" si="1"/>
        <v>0</v>
      </c>
      <c r="S37" s="5"/>
      <c r="T37" s="68"/>
      <c r="U37" s="5"/>
      <c r="V37" s="36"/>
      <c r="Y37" s="37"/>
      <c r="Z37" s="5"/>
    </row>
    <row r="38" spans="1:26" x14ac:dyDescent="0.25">
      <c r="A38" s="87"/>
      <c r="B38" s="56">
        <v>31</v>
      </c>
      <c r="C38" s="352"/>
      <c r="D38" s="170"/>
      <c r="E38" s="65"/>
      <c r="F38" s="65"/>
      <c r="G38" s="195"/>
      <c r="H38" s="63"/>
      <c r="I38">
        <f t="shared" si="3"/>
        <v>0</v>
      </c>
      <c r="J38" s="63"/>
      <c r="K38">
        <f t="shared" si="2"/>
        <v>0</v>
      </c>
      <c r="L38" s="63"/>
      <c r="O38" s="63"/>
      <c r="P38" s="63"/>
      <c r="Q38" s="175">
        <f t="shared" si="0"/>
        <v>0</v>
      </c>
      <c r="R38" s="284">
        <f t="shared" si="1"/>
        <v>0</v>
      </c>
      <c r="S38" s="5"/>
      <c r="T38" s="68"/>
      <c r="U38" s="5"/>
      <c r="V38" s="36"/>
      <c r="Y38" s="37"/>
      <c r="Z38" s="5"/>
    </row>
    <row r="39" spans="1:26" x14ac:dyDescent="0.25">
      <c r="A39" s="87"/>
      <c r="B39" s="56">
        <v>32</v>
      </c>
      <c r="C39" s="352"/>
      <c r="D39" s="170"/>
      <c r="E39" s="65"/>
      <c r="F39" s="65"/>
      <c r="G39" s="195"/>
      <c r="H39" s="63"/>
      <c r="I39">
        <f t="shared" si="3"/>
        <v>0</v>
      </c>
      <c r="J39" s="63"/>
      <c r="K39">
        <f t="shared" si="2"/>
        <v>0</v>
      </c>
      <c r="L39" s="63"/>
      <c r="O39" s="63"/>
      <c r="P39" s="63"/>
      <c r="Q39" s="175">
        <f t="shared" si="0"/>
        <v>0</v>
      </c>
      <c r="R39" s="284">
        <f t="shared" si="1"/>
        <v>0</v>
      </c>
      <c r="S39" s="5"/>
      <c r="T39" s="68"/>
      <c r="U39" s="5"/>
      <c r="V39" s="36"/>
      <c r="Y39" s="37"/>
      <c r="Z39" s="5"/>
    </row>
    <row r="40" spans="1:26" x14ac:dyDescent="0.25">
      <c r="A40" s="87"/>
      <c r="B40" s="56">
        <v>33</v>
      </c>
      <c r="C40" s="352"/>
      <c r="D40" s="170"/>
      <c r="E40" s="65"/>
      <c r="F40" s="65"/>
      <c r="G40" s="195"/>
      <c r="H40" s="63"/>
      <c r="I40">
        <f t="shared" si="3"/>
        <v>0</v>
      </c>
      <c r="J40" s="63"/>
      <c r="K40">
        <f t="shared" si="2"/>
        <v>0</v>
      </c>
      <c r="L40" s="63"/>
      <c r="O40" s="63"/>
      <c r="P40" s="63"/>
      <c r="Q40" s="175">
        <f t="shared" si="0"/>
        <v>0</v>
      </c>
      <c r="R40" s="284">
        <f t="shared" si="1"/>
        <v>0</v>
      </c>
      <c r="S40" s="5"/>
      <c r="T40" s="68"/>
      <c r="U40" s="5"/>
      <c r="V40" s="36"/>
      <c r="Y40" s="37"/>
      <c r="Z40" s="5"/>
    </row>
    <row r="41" spans="1:26" x14ac:dyDescent="0.25">
      <c r="A41" s="87"/>
      <c r="B41" s="56">
        <v>34</v>
      </c>
      <c r="C41" s="352"/>
      <c r="D41" s="170"/>
      <c r="E41" s="65"/>
      <c r="F41" s="65"/>
      <c r="G41" s="195"/>
      <c r="H41" s="63"/>
      <c r="I41">
        <f t="shared" si="3"/>
        <v>0</v>
      </c>
      <c r="J41" s="63"/>
      <c r="K41">
        <f t="shared" si="2"/>
        <v>0</v>
      </c>
      <c r="L41" s="63"/>
      <c r="O41" s="63"/>
      <c r="P41" s="63"/>
      <c r="Q41" s="175">
        <f t="shared" si="0"/>
        <v>0</v>
      </c>
      <c r="R41" s="284">
        <f t="shared" si="1"/>
        <v>0</v>
      </c>
      <c r="S41" s="5"/>
      <c r="T41" s="68"/>
      <c r="U41" s="5"/>
      <c r="V41" s="36"/>
      <c r="Y41" s="37"/>
      <c r="Z41" s="5"/>
    </row>
    <row r="42" spans="1:26" x14ac:dyDescent="0.25">
      <c r="A42" s="87"/>
      <c r="B42" s="56">
        <v>35</v>
      </c>
      <c r="C42" s="352"/>
      <c r="D42" s="170"/>
      <c r="E42" s="65"/>
      <c r="F42" s="65"/>
      <c r="G42" s="195"/>
      <c r="H42" s="63"/>
      <c r="I42">
        <f t="shared" si="3"/>
        <v>0</v>
      </c>
      <c r="J42" s="63"/>
      <c r="K42">
        <f t="shared" si="2"/>
        <v>0</v>
      </c>
      <c r="L42" s="63"/>
      <c r="O42" s="63"/>
      <c r="P42" s="63"/>
      <c r="Q42" s="175">
        <f t="shared" si="0"/>
        <v>0</v>
      </c>
      <c r="R42" s="284">
        <f t="shared" si="1"/>
        <v>0</v>
      </c>
      <c r="S42" s="5"/>
      <c r="T42" s="68"/>
      <c r="U42" s="5"/>
      <c r="V42" s="36"/>
      <c r="Y42" s="37"/>
      <c r="Z42" s="5"/>
    </row>
    <row r="43" spans="1:26" x14ac:dyDescent="0.25">
      <c r="A43" s="87"/>
      <c r="B43" s="56">
        <v>36</v>
      </c>
      <c r="C43" s="352"/>
      <c r="D43" s="170"/>
      <c r="E43" s="65"/>
      <c r="F43" s="65"/>
      <c r="G43" s="195"/>
      <c r="H43" s="63"/>
      <c r="I43">
        <f t="shared" si="3"/>
        <v>0</v>
      </c>
      <c r="J43" s="63"/>
      <c r="K43">
        <f t="shared" si="2"/>
        <v>0</v>
      </c>
      <c r="L43" s="63"/>
      <c r="O43" s="63"/>
      <c r="P43" s="63"/>
      <c r="Q43" s="175">
        <f t="shared" si="0"/>
        <v>0</v>
      </c>
      <c r="R43" s="284">
        <f t="shared" si="1"/>
        <v>0</v>
      </c>
      <c r="S43" s="5"/>
      <c r="T43" s="68"/>
      <c r="U43" s="5"/>
      <c r="V43" s="36"/>
      <c r="Y43" s="37"/>
      <c r="Z43" s="5"/>
    </row>
    <row r="44" spans="1:26" x14ac:dyDescent="0.25">
      <c r="A44" s="87"/>
      <c r="B44" s="56">
        <v>37</v>
      </c>
      <c r="C44" s="352"/>
      <c r="D44" s="170"/>
      <c r="E44" s="65"/>
      <c r="F44" s="65"/>
      <c r="G44" s="195"/>
      <c r="H44" s="63"/>
      <c r="I44">
        <f t="shared" si="3"/>
        <v>0</v>
      </c>
      <c r="J44" s="63"/>
      <c r="K44">
        <f t="shared" si="2"/>
        <v>0</v>
      </c>
      <c r="L44" s="63"/>
      <c r="O44" s="63"/>
      <c r="P44" s="63"/>
      <c r="Q44" s="175">
        <f t="shared" si="0"/>
        <v>0</v>
      </c>
      <c r="R44" s="284">
        <f t="shared" si="1"/>
        <v>0</v>
      </c>
      <c r="S44" s="5"/>
      <c r="T44" s="68"/>
      <c r="U44" s="5"/>
      <c r="V44" s="36"/>
      <c r="Y44" s="37"/>
      <c r="Z44" s="5"/>
    </row>
    <row r="45" spans="1:26" x14ac:dyDescent="0.25">
      <c r="A45" s="87"/>
      <c r="B45" s="56">
        <v>38</v>
      </c>
      <c r="C45" s="352"/>
      <c r="D45" s="170"/>
      <c r="E45" s="65"/>
      <c r="F45" s="65"/>
      <c r="G45" s="195"/>
      <c r="H45" s="63"/>
      <c r="I45">
        <f t="shared" si="3"/>
        <v>0</v>
      </c>
      <c r="J45" s="63"/>
      <c r="K45">
        <f t="shared" si="2"/>
        <v>0</v>
      </c>
      <c r="L45" s="63"/>
      <c r="O45" s="63"/>
      <c r="P45" s="63"/>
      <c r="Q45" s="175">
        <f t="shared" si="0"/>
        <v>0</v>
      </c>
      <c r="R45" s="284">
        <f t="shared" si="1"/>
        <v>0</v>
      </c>
      <c r="S45" s="5"/>
      <c r="T45" s="68"/>
      <c r="U45" s="5"/>
      <c r="V45" s="36"/>
      <c r="Y45" s="37"/>
      <c r="Z45" s="5"/>
    </row>
    <row r="46" spans="1:26" x14ac:dyDescent="0.25">
      <c r="A46" s="87"/>
      <c r="B46" s="56">
        <v>39</v>
      </c>
      <c r="C46" s="352"/>
      <c r="D46" s="170"/>
      <c r="E46" s="65"/>
      <c r="F46" s="65"/>
      <c r="G46" s="195"/>
      <c r="H46" s="63"/>
      <c r="I46">
        <f t="shared" si="3"/>
        <v>0</v>
      </c>
      <c r="J46" s="63"/>
      <c r="K46">
        <f t="shared" si="2"/>
        <v>0</v>
      </c>
      <c r="L46" s="63"/>
      <c r="O46" s="63"/>
      <c r="P46" s="63"/>
      <c r="Q46" s="175">
        <f t="shared" si="0"/>
        <v>0</v>
      </c>
      <c r="R46" s="284">
        <f t="shared" si="1"/>
        <v>0</v>
      </c>
      <c r="S46" s="5"/>
      <c r="T46" s="68"/>
      <c r="U46" s="5"/>
      <c r="V46" s="36"/>
      <c r="Y46" s="37"/>
      <c r="Z46" s="5"/>
    </row>
    <row r="47" spans="1:26" x14ac:dyDescent="0.25">
      <c r="A47" s="87"/>
      <c r="B47" s="56">
        <v>40</v>
      </c>
      <c r="C47" s="352"/>
      <c r="D47" s="170"/>
      <c r="E47" s="65"/>
      <c r="F47" s="65"/>
      <c r="G47" s="195"/>
      <c r="H47" s="63"/>
      <c r="I47">
        <f t="shared" si="3"/>
        <v>0</v>
      </c>
      <c r="J47" s="63"/>
      <c r="K47">
        <f t="shared" si="2"/>
        <v>0</v>
      </c>
      <c r="L47" s="63"/>
      <c r="O47" s="63"/>
      <c r="P47" s="63"/>
      <c r="Q47" s="175">
        <f t="shared" si="0"/>
        <v>0</v>
      </c>
      <c r="R47" s="284">
        <f t="shared" si="1"/>
        <v>0</v>
      </c>
      <c r="S47" s="5"/>
      <c r="T47" s="68"/>
      <c r="U47" s="5"/>
      <c r="V47" s="36"/>
      <c r="Y47" s="37"/>
      <c r="Z47" s="5"/>
    </row>
    <row r="48" spans="1:26" x14ac:dyDescent="0.25">
      <c r="A48" s="87"/>
      <c r="B48" s="56">
        <v>41</v>
      </c>
      <c r="C48" s="352"/>
      <c r="D48" s="170"/>
      <c r="E48" s="65"/>
      <c r="F48" s="65"/>
      <c r="G48" s="195"/>
      <c r="H48" s="63"/>
      <c r="I48">
        <f t="shared" si="3"/>
        <v>0</v>
      </c>
      <c r="J48" s="63"/>
      <c r="K48">
        <f t="shared" si="2"/>
        <v>0</v>
      </c>
      <c r="L48" s="63"/>
      <c r="O48" s="63"/>
      <c r="P48" s="63"/>
      <c r="Q48" s="175">
        <f t="shared" si="0"/>
        <v>0</v>
      </c>
      <c r="R48" s="284">
        <f t="shared" si="1"/>
        <v>0</v>
      </c>
      <c r="S48" s="5"/>
      <c r="T48" s="68"/>
      <c r="U48" s="5"/>
      <c r="V48" s="36"/>
      <c r="Y48" s="37"/>
      <c r="Z48" s="5"/>
    </row>
    <row r="49" spans="1:26" x14ac:dyDescent="0.25">
      <c r="A49" s="87"/>
      <c r="B49" s="56">
        <v>42</v>
      </c>
      <c r="C49" s="352"/>
      <c r="D49" s="170"/>
      <c r="E49" s="65"/>
      <c r="F49" s="65"/>
      <c r="G49" s="195"/>
      <c r="H49" s="63"/>
      <c r="I49">
        <f t="shared" si="3"/>
        <v>0</v>
      </c>
      <c r="J49" s="63"/>
      <c r="K49">
        <f t="shared" si="2"/>
        <v>0</v>
      </c>
      <c r="L49" s="63"/>
      <c r="O49" s="63"/>
      <c r="P49" s="63"/>
      <c r="Q49" s="175">
        <f t="shared" si="0"/>
        <v>0</v>
      </c>
      <c r="R49" s="284">
        <f t="shared" si="1"/>
        <v>0</v>
      </c>
      <c r="S49" s="5"/>
      <c r="T49" s="68"/>
      <c r="U49" s="5"/>
      <c r="V49" s="36"/>
      <c r="Y49" s="37"/>
      <c r="Z49" s="5"/>
    </row>
    <row r="50" spans="1:26" x14ac:dyDescent="0.25">
      <c r="A50" s="87"/>
      <c r="B50" s="56">
        <v>43</v>
      </c>
      <c r="C50" s="352"/>
      <c r="D50" s="170"/>
      <c r="E50" s="65"/>
      <c r="F50" s="65"/>
      <c r="G50" s="195"/>
      <c r="H50" s="63"/>
      <c r="I50">
        <f t="shared" si="3"/>
        <v>0</v>
      </c>
      <c r="J50" s="63"/>
      <c r="K50">
        <f t="shared" si="2"/>
        <v>0</v>
      </c>
      <c r="L50" s="63"/>
      <c r="O50" s="63"/>
      <c r="P50" s="63"/>
      <c r="Q50" s="175">
        <f t="shared" si="0"/>
        <v>0</v>
      </c>
      <c r="R50" s="284">
        <f t="shared" si="1"/>
        <v>0</v>
      </c>
      <c r="S50" s="5"/>
      <c r="T50" s="68"/>
      <c r="U50" s="5"/>
      <c r="V50" s="36"/>
      <c r="Y50" s="37"/>
      <c r="Z50" s="5"/>
    </row>
    <row r="51" spans="1:26" x14ac:dyDescent="0.25">
      <c r="A51" s="87"/>
      <c r="B51" s="56">
        <v>44</v>
      </c>
      <c r="C51" s="352"/>
      <c r="D51" s="170"/>
      <c r="E51" s="65"/>
      <c r="F51" s="65"/>
      <c r="G51" s="195"/>
      <c r="H51" s="63"/>
      <c r="I51">
        <f t="shared" si="3"/>
        <v>0</v>
      </c>
      <c r="J51" s="63"/>
      <c r="K51">
        <f t="shared" si="2"/>
        <v>0</v>
      </c>
      <c r="L51" s="63"/>
      <c r="O51" s="63"/>
      <c r="P51" s="63"/>
      <c r="Q51" s="175">
        <f t="shared" si="0"/>
        <v>0</v>
      </c>
      <c r="R51" s="284">
        <f t="shared" si="1"/>
        <v>0</v>
      </c>
      <c r="S51" s="5"/>
      <c r="T51" s="68"/>
      <c r="U51" s="5"/>
      <c r="V51" s="36"/>
      <c r="Y51" s="37"/>
      <c r="Z51" s="5"/>
    </row>
    <row r="52" spans="1:26" x14ac:dyDescent="0.25">
      <c r="A52" s="87"/>
      <c r="B52" s="56">
        <v>45</v>
      </c>
      <c r="C52" s="352"/>
      <c r="D52" s="170"/>
      <c r="E52" s="65"/>
      <c r="F52" s="65"/>
      <c r="G52" s="195"/>
      <c r="H52" s="63"/>
      <c r="I52">
        <f t="shared" si="3"/>
        <v>0</v>
      </c>
      <c r="J52" s="63"/>
      <c r="K52">
        <f t="shared" si="2"/>
        <v>0</v>
      </c>
      <c r="L52" s="63"/>
      <c r="O52" s="63"/>
      <c r="P52" s="63"/>
      <c r="Q52" s="175">
        <f t="shared" si="0"/>
        <v>0</v>
      </c>
      <c r="R52" s="284">
        <f t="shared" si="1"/>
        <v>0</v>
      </c>
      <c r="S52" s="5"/>
      <c r="T52" s="68"/>
      <c r="U52" s="5"/>
      <c r="V52" s="36"/>
      <c r="Y52" s="37"/>
      <c r="Z52" s="5"/>
    </row>
    <row r="53" spans="1:26" x14ac:dyDescent="0.25">
      <c r="A53" s="87"/>
      <c r="B53" s="56">
        <v>46</v>
      </c>
      <c r="C53" s="352"/>
      <c r="D53" s="170"/>
      <c r="E53" s="65"/>
      <c r="F53" s="65"/>
      <c r="G53" s="195"/>
      <c r="H53" s="63"/>
      <c r="I53">
        <f t="shared" si="3"/>
        <v>0</v>
      </c>
      <c r="J53" s="63"/>
      <c r="K53">
        <f t="shared" si="2"/>
        <v>0</v>
      </c>
      <c r="L53" s="63"/>
      <c r="O53" s="63"/>
      <c r="P53" s="63"/>
      <c r="Q53" s="175">
        <f t="shared" si="0"/>
        <v>0</v>
      </c>
      <c r="R53" s="284">
        <f t="shared" si="1"/>
        <v>0</v>
      </c>
      <c r="S53" s="5"/>
      <c r="T53" s="68"/>
      <c r="U53" s="5"/>
      <c r="V53" s="36"/>
      <c r="Y53" s="37"/>
      <c r="Z53" s="5"/>
    </row>
    <row r="54" spans="1:26" x14ac:dyDescent="0.25">
      <c r="A54" s="87"/>
      <c r="B54" s="56">
        <v>47</v>
      </c>
      <c r="C54" s="352"/>
      <c r="D54" s="170"/>
      <c r="E54" s="65"/>
      <c r="F54" s="65"/>
      <c r="G54" s="195"/>
      <c r="H54" s="63"/>
      <c r="I54">
        <f t="shared" si="3"/>
        <v>0</v>
      </c>
      <c r="J54" s="63"/>
      <c r="K54">
        <f t="shared" si="2"/>
        <v>0</v>
      </c>
      <c r="L54" s="63"/>
      <c r="O54" s="63"/>
      <c r="P54" s="63"/>
      <c r="Q54" s="175">
        <f t="shared" si="0"/>
        <v>0</v>
      </c>
      <c r="R54" s="284">
        <f t="shared" si="1"/>
        <v>0</v>
      </c>
      <c r="S54" s="5"/>
      <c r="T54" s="68"/>
      <c r="U54" s="5"/>
      <c r="V54" s="36"/>
      <c r="Y54" s="37"/>
      <c r="Z54" s="5"/>
    </row>
    <row r="55" spans="1:26" x14ac:dyDescent="0.25">
      <c r="A55" s="87"/>
      <c r="B55" s="56">
        <v>48</v>
      </c>
      <c r="C55" s="352"/>
      <c r="D55" s="170"/>
      <c r="E55" s="65"/>
      <c r="F55" s="65"/>
      <c r="G55" s="195"/>
      <c r="H55" s="63"/>
      <c r="I55">
        <f t="shared" si="3"/>
        <v>0</v>
      </c>
      <c r="J55" s="63"/>
      <c r="K55">
        <f t="shared" si="2"/>
        <v>0</v>
      </c>
      <c r="L55" s="63"/>
      <c r="O55" s="63"/>
      <c r="P55" s="63"/>
      <c r="Q55" s="175">
        <f t="shared" si="0"/>
        <v>0</v>
      </c>
      <c r="R55" s="284">
        <f t="shared" si="1"/>
        <v>0</v>
      </c>
      <c r="S55" s="5"/>
      <c r="T55" s="68"/>
      <c r="U55" s="5"/>
      <c r="V55" s="36"/>
      <c r="Y55" s="37"/>
      <c r="Z55" s="5"/>
    </row>
    <row r="56" spans="1:26" x14ac:dyDescent="0.25">
      <c r="A56" s="87"/>
      <c r="B56" s="56">
        <v>49</v>
      </c>
      <c r="C56" s="352"/>
      <c r="D56" s="170"/>
      <c r="E56" s="65"/>
      <c r="F56" s="65"/>
      <c r="G56" s="195"/>
      <c r="H56" s="63"/>
      <c r="I56">
        <f t="shared" si="3"/>
        <v>0</v>
      </c>
      <c r="J56" s="63"/>
      <c r="K56">
        <f t="shared" si="2"/>
        <v>0</v>
      </c>
      <c r="L56" s="63"/>
      <c r="O56" s="63"/>
      <c r="P56" s="63"/>
      <c r="Q56" s="175">
        <f t="shared" si="0"/>
        <v>0</v>
      </c>
      <c r="R56" s="284">
        <f t="shared" si="1"/>
        <v>0</v>
      </c>
      <c r="S56" s="5"/>
      <c r="T56" s="68"/>
      <c r="U56" s="5"/>
      <c r="V56" s="36"/>
      <c r="Y56" s="37"/>
      <c r="Z56" s="5"/>
    </row>
    <row r="57" spans="1:26" x14ac:dyDescent="0.25">
      <c r="A57" s="87"/>
      <c r="B57" s="56">
        <v>50</v>
      </c>
      <c r="C57" s="352"/>
      <c r="D57" s="170"/>
      <c r="E57" s="65"/>
      <c r="F57" s="65"/>
      <c r="G57" s="195"/>
      <c r="H57" s="63"/>
      <c r="I57">
        <f t="shared" si="3"/>
        <v>0</v>
      </c>
      <c r="J57" s="63"/>
      <c r="K57">
        <f t="shared" si="2"/>
        <v>0</v>
      </c>
      <c r="L57" s="63"/>
      <c r="O57" s="63"/>
      <c r="P57" s="63"/>
      <c r="Q57" s="175">
        <f t="shared" si="0"/>
        <v>0</v>
      </c>
      <c r="R57" s="284">
        <f t="shared" si="1"/>
        <v>0</v>
      </c>
      <c r="S57" s="5"/>
      <c r="T57" s="68"/>
      <c r="U57" s="5"/>
      <c r="V57" s="36"/>
      <c r="Y57" s="37"/>
      <c r="Z57" s="5"/>
    </row>
    <row r="58" spans="1:26" x14ac:dyDescent="0.25">
      <c r="A58" s="87"/>
      <c r="B58" s="56">
        <v>51</v>
      </c>
      <c r="C58" s="352"/>
      <c r="D58" s="170"/>
      <c r="E58" s="65"/>
      <c r="F58" s="65"/>
      <c r="G58" s="195"/>
      <c r="H58" s="63"/>
      <c r="I58">
        <f t="shared" si="3"/>
        <v>0</v>
      </c>
      <c r="J58" s="63"/>
      <c r="K58">
        <f t="shared" si="2"/>
        <v>0</v>
      </c>
      <c r="L58" s="63"/>
      <c r="O58" s="63"/>
      <c r="P58" s="63"/>
      <c r="Q58" s="175">
        <f t="shared" si="0"/>
        <v>0</v>
      </c>
      <c r="R58" s="284">
        <f t="shared" si="1"/>
        <v>0</v>
      </c>
      <c r="S58" s="5"/>
      <c r="T58" s="68"/>
      <c r="U58" s="5"/>
      <c r="V58" s="36"/>
      <c r="Y58" s="37"/>
      <c r="Z58" s="5"/>
    </row>
    <row r="59" spans="1:26" x14ac:dyDescent="0.25">
      <c r="A59" s="87"/>
      <c r="B59" s="56">
        <v>52</v>
      </c>
      <c r="C59" s="352"/>
      <c r="D59" s="170"/>
      <c r="E59" s="65"/>
      <c r="F59" s="65"/>
      <c r="G59" s="195"/>
      <c r="H59" s="63"/>
      <c r="I59">
        <f t="shared" si="3"/>
        <v>0</v>
      </c>
      <c r="J59" s="63"/>
      <c r="K59">
        <f t="shared" si="2"/>
        <v>0</v>
      </c>
      <c r="L59" s="63"/>
      <c r="O59" s="63"/>
      <c r="P59" s="63"/>
      <c r="Q59" s="175">
        <f t="shared" si="0"/>
        <v>0</v>
      </c>
      <c r="R59" s="284">
        <f t="shared" si="1"/>
        <v>0</v>
      </c>
      <c r="S59" s="5"/>
      <c r="T59" s="68"/>
      <c r="U59" s="5"/>
      <c r="V59" s="36"/>
      <c r="Y59" s="37"/>
      <c r="Z59" s="5"/>
    </row>
    <row r="60" spans="1:26" x14ac:dyDescent="0.25">
      <c r="A60" s="87"/>
      <c r="B60" s="56">
        <v>53</v>
      </c>
      <c r="C60" s="352"/>
      <c r="D60" s="170"/>
      <c r="E60" s="65"/>
      <c r="F60" s="65"/>
      <c r="G60" s="195"/>
      <c r="H60" s="63"/>
      <c r="I60">
        <f t="shared" si="3"/>
        <v>0</v>
      </c>
      <c r="J60" s="63"/>
      <c r="K60">
        <f t="shared" si="2"/>
        <v>0</v>
      </c>
      <c r="L60" s="63"/>
      <c r="O60" s="63"/>
      <c r="P60" s="63"/>
      <c r="Q60" s="175">
        <f t="shared" si="0"/>
        <v>0</v>
      </c>
      <c r="R60" s="284">
        <f t="shared" si="1"/>
        <v>0</v>
      </c>
      <c r="S60" s="5"/>
      <c r="T60" s="68"/>
      <c r="U60" s="5"/>
      <c r="V60" s="36"/>
      <c r="Y60" s="37"/>
      <c r="Z60" s="5"/>
    </row>
    <row r="61" spans="1:26" x14ac:dyDescent="0.25">
      <c r="A61" s="87"/>
      <c r="B61" s="56">
        <v>54</v>
      </c>
      <c r="C61" s="352"/>
      <c r="D61" s="170"/>
      <c r="E61" s="65"/>
      <c r="F61" s="65"/>
      <c r="G61" s="195"/>
      <c r="H61" s="63"/>
      <c r="I61">
        <f t="shared" si="3"/>
        <v>0</v>
      </c>
      <c r="J61" s="63"/>
      <c r="K61">
        <f t="shared" si="2"/>
        <v>0</v>
      </c>
      <c r="L61" s="63"/>
      <c r="O61" s="63"/>
      <c r="P61" s="63"/>
      <c r="Q61" s="175">
        <f t="shared" si="0"/>
        <v>0</v>
      </c>
      <c r="R61" s="284">
        <f t="shared" si="1"/>
        <v>0</v>
      </c>
      <c r="S61" s="5"/>
      <c r="T61" s="68"/>
      <c r="U61" s="5"/>
      <c r="V61" s="36"/>
      <c r="Y61" s="37"/>
      <c r="Z61" s="5"/>
    </row>
    <row r="62" spans="1:26" x14ac:dyDescent="0.25">
      <c r="A62" s="87"/>
      <c r="B62" s="56">
        <v>55</v>
      </c>
      <c r="C62" s="352"/>
      <c r="D62" s="170"/>
      <c r="E62" s="65"/>
      <c r="F62" s="65"/>
      <c r="G62" s="195"/>
      <c r="H62" s="63"/>
      <c r="I62">
        <f t="shared" si="3"/>
        <v>0</v>
      </c>
      <c r="J62" s="63"/>
      <c r="K62">
        <f t="shared" si="2"/>
        <v>0</v>
      </c>
      <c r="L62" s="63"/>
      <c r="O62" s="63"/>
      <c r="P62" s="63"/>
      <c r="Q62" s="175">
        <f t="shared" si="0"/>
        <v>0</v>
      </c>
      <c r="R62" s="284">
        <f t="shared" si="1"/>
        <v>0</v>
      </c>
      <c r="S62" s="5"/>
      <c r="T62" s="68"/>
      <c r="U62" s="5"/>
      <c r="V62" s="36"/>
      <c r="Y62" s="37"/>
      <c r="Z62" s="5"/>
    </row>
    <row r="63" spans="1:26" x14ac:dyDescent="0.25">
      <c r="A63" s="87"/>
      <c r="B63" s="56">
        <v>56</v>
      </c>
      <c r="C63" s="352"/>
      <c r="D63" s="170"/>
      <c r="E63" s="65"/>
      <c r="F63" s="65"/>
      <c r="G63" s="195"/>
      <c r="H63" s="63"/>
      <c r="I63">
        <f t="shared" si="3"/>
        <v>0</v>
      </c>
      <c r="J63" s="63"/>
      <c r="K63">
        <f t="shared" si="2"/>
        <v>0</v>
      </c>
      <c r="L63" s="63"/>
      <c r="O63" s="63"/>
      <c r="P63" s="63"/>
      <c r="Q63" s="175">
        <f t="shared" si="0"/>
        <v>0</v>
      </c>
      <c r="R63" s="284">
        <f t="shared" si="1"/>
        <v>0</v>
      </c>
      <c r="S63" s="5"/>
      <c r="T63" s="68"/>
      <c r="U63" s="5"/>
      <c r="V63" s="36"/>
      <c r="Y63" s="37"/>
      <c r="Z63" s="5"/>
    </row>
    <row r="64" spans="1:26" x14ac:dyDescent="0.25">
      <c r="A64" s="87"/>
      <c r="B64" s="56">
        <v>57</v>
      </c>
      <c r="C64" s="352"/>
      <c r="D64" s="170"/>
      <c r="E64" s="65"/>
      <c r="F64" s="65"/>
      <c r="G64" s="195"/>
      <c r="H64" s="63"/>
      <c r="I64">
        <f t="shared" si="3"/>
        <v>0</v>
      </c>
      <c r="J64" s="63"/>
      <c r="K64">
        <f t="shared" si="2"/>
        <v>0</v>
      </c>
      <c r="L64" s="63"/>
      <c r="O64" s="63"/>
      <c r="P64" s="63"/>
      <c r="Q64" s="175">
        <f t="shared" si="0"/>
        <v>0</v>
      </c>
      <c r="R64" s="284">
        <f t="shared" si="1"/>
        <v>0</v>
      </c>
      <c r="S64" s="5"/>
      <c r="T64" s="68"/>
      <c r="U64" s="5"/>
      <c r="V64" s="36"/>
      <c r="Y64" s="37"/>
      <c r="Z64" s="5"/>
    </row>
    <row r="65" spans="1:26" x14ac:dyDescent="0.25">
      <c r="A65" s="87"/>
      <c r="B65" s="56">
        <v>58</v>
      </c>
      <c r="C65" s="352"/>
      <c r="D65" s="170"/>
      <c r="E65" s="65"/>
      <c r="F65" s="65"/>
      <c r="G65" s="195"/>
      <c r="H65" s="63"/>
      <c r="I65">
        <f t="shared" si="3"/>
        <v>0</v>
      </c>
      <c r="J65" s="63"/>
      <c r="K65">
        <f t="shared" si="2"/>
        <v>0</v>
      </c>
      <c r="L65" s="63"/>
      <c r="O65" s="63"/>
      <c r="P65" s="63"/>
      <c r="Q65" s="175">
        <f t="shared" si="0"/>
        <v>0</v>
      </c>
      <c r="R65" s="284">
        <f t="shared" si="1"/>
        <v>0</v>
      </c>
      <c r="S65" s="5"/>
      <c r="T65" s="68"/>
      <c r="U65" s="5"/>
      <c r="V65" s="36"/>
      <c r="Y65" s="37"/>
      <c r="Z65" s="5"/>
    </row>
    <row r="66" spans="1:26" x14ac:dyDescent="0.25">
      <c r="A66" s="87"/>
      <c r="B66" s="56">
        <v>59</v>
      </c>
      <c r="C66" s="352"/>
      <c r="D66" s="170"/>
      <c r="E66" s="65"/>
      <c r="F66" s="65"/>
      <c r="G66" s="195"/>
      <c r="H66" s="63"/>
      <c r="I66">
        <f t="shared" si="3"/>
        <v>0</v>
      </c>
      <c r="J66" s="63"/>
      <c r="K66">
        <f t="shared" si="2"/>
        <v>0</v>
      </c>
      <c r="L66" s="63"/>
      <c r="O66" s="63"/>
      <c r="P66" s="63"/>
      <c r="Q66" s="175">
        <f t="shared" si="0"/>
        <v>0</v>
      </c>
      <c r="R66" s="284">
        <f t="shared" si="1"/>
        <v>0</v>
      </c>
      <c r="S66" s="5"/>
      <c r="T66" s="68"/>
      <c r="U66" s="5"/>
      <c r="V66" s="36"/>
      <c r="Y66" s="37"/>
      <c r="Z66" s="5"/>
    </row>
    <row r="67" spans="1:26" x14ac:dyDescent="0.25">
      <c r="A67" s="87"/>
      <c r="B67" s="56">
        <v>60</v>
      </c>
      <c r="C67" s="352"/>
      <c r="D67" s="170"/>
      <c r="E67" s="65"/>
      <c r="F67" s="65"/>
      <c r="G67" s="195"/>
      <c r="H67" s="63"/>
      <c r="I67">
        <f t="shared" si="3"/>
        <v>0</v>
      </c>
      <c r="J67" s="63"/>
      <c r="K67">
        <f t="shared" si="2"/>
        <v>0</v>
      </c>
      <c r="L67" s="63"/>
      <c r="O67" s="63"/>
      <c r="P67" s="63"/>
      <c r="Q67" s="175">
        <f t="shared" si="0"/>
        <v>0</v>
      </c>
      <c r="R67" s="284">
        <f t="shared" si="1"/>
        <v>0</v>
      </c>
      <c r="S67" s="5"/>
      <c r="T67" s="68"/>
      <c r="U67" s="5"/>
      <c r="V67" s="36"/>
      <c r="Y67" s="37"/>
      <c r="Z67" s="5"/>
    </row>
    <row r="68" spans="1:26" x14ac:dyDescent="0.25">
      <c r="A68" s="87"/>
      <c r="B68" s="56">
        <v>61</v>
      </c>
      <c r="C68" s="352"/>
      <c r="D68" s="170"/>
      <c r="E68" s="65"/>
      <c r="F68" s="65"/>
      <c r="G68" s="195"/>
      <c r="H68" s="63"/>
      <c r="I68">
        <f t="shared" si="3"/>
        <v>0</v>
      </c>
      <c r="J68" s="63"/>
      <c r="K68">
        <f t="shared" si="2"/>
        <v>0</v>
      </c>
      <c r="L68" s="63"/>
      <c r="O68" s="63"/>
      <c r="P68" s="63"/>
      <c r="Q68" s="175">
        <f t="shared" si="0"/>
        <v>0</v>
      </c>
      <c r="R68" s="284">
        <f t="shared" si="1"/>
        <v>0</v>
      </c>
      <c r="S68" s="5"/>
      <c r="T68" s="68"/>
      <c r="U68" s="5"/>
      <c r="V68" s="36"/>
      <c r="Y68" s="37"/>
      <c r="Z68" s="5"/>
    </row>
    <row r="69" spans="1:26" x14ac:dyDescent="0.25">
      <c r="A69" s="87"/>
      <c r="B69" s="56">
        <v>62</v>
      </c>
      <c r="C69" s="352"/>
      <c r="D69" s="170"/>
      <c r="E69" s="65"/>
      <c r="F69" s="65"/>
      <c r="G69" s="195"/>
      <c r="H69" s="63"/>
      <c r="I69">
        <f t="shared" si="3"/>
        <v>0</v>
      </c>
      <c r="J69" s="63"/>
      <c r="K69">
        <f t="shared" si="2"/>
        <v>0</v>
      </c>
      <c r="L69" s="63"/>
      <c r="O69" s="63"/>
      <c r="P69" s="63"/>
      <c r="Q69" s="175">
        <f t="shared" si="0"/>
        <v>0</v>
      </c>
      <c r="R69" s="284">
        <f t="shared" si="1"/>
        <v>0</v>
      </c>
      <c r="S69" s="5"/>
      <c r="T69" s="68"/>
      <c r="U69" s="5"/>
      <c r="V69" s="36"/>
      <c r="Y69" s="37"/>
      <c r="Z69" s="5"/>
    </row>
    <row r="70" spans="1:26" x14ac:dyDescent="0.25">
      <c r="A70" s="87"/>
      <c r="B70" s="56">
        <v>63</v>
      </c>
      <c r="C70" s="352"/>
      <c r="D70" s="170"/>
      <c r="E70" s="65"/>
      <c r="F70" s="65"/>
      <c r="G70" s="195"/>
      <c r="H70" s="63"/>
      <c r="I70">
        <f t="shared" si="3"/>
        <v>0</v>
      </c>
      <c r="J70" s="63"/>
      <c r="K70">
        <f t="shared" si="2"/>
        <v>0</v>
      </c>
      <c r="L70" s="63"/>
      <c r="O70" s="63"/>
      <c r="P70" s="63"/>
      <c r="Q70" s="175">
        <f t="shared" si="0"/>
        <v>0</v>
      </c>
      <c r="R70" s="284">
        <f t="shared" si="1"/>
        <v>0</v>
      </c>
      <c r="S70" s="5"/>
      <c r="T70" s="68"/>
      <c r="U70" s="5"/>
      <c r="V70" s="36"/>
      <c r="Y70" s="37"/>
      <c r="Z70" s="5"/>
    </row>
    <row r="71" spans="1:26" x14ac:dyDescent="0.25">
      <c r="A71" s="87"/>
      <c r="B71" s="56">
        <v>64</v>
      </c>
      <c r="C71" s="352"/>
      <c r="D71" s="170"/>
      <c r="E71" s="65"/>
      <c r="F71" s="65"/>
      <c r="G71" s="195"/>
      <c r="H71" s="63"/>
      <c r="I71">
        <f t="shared" si="3"/>
        <v>0</v>
      </c>
      <c r="J71" s="63"/>
      <c r="K71">
        <f t="shared" si="2"/>
        <v>0</v>
      </c>
      <c r="L71" s="63"/>
      <c r="O71" s="63"/>
      <c r="P71" s="63"/>
      <c r="Q71" s="175">
        <f t="shared" si="0"/>
        <v>0</v>
      </c>
      <c r="R71" s="284">
        <f t="shared" si="1"/>
        <v>0</v>
      </c>
      <c r="S71" s="5"/>
      <c r="T71" s="68"/>
      <c r="U71" s="5"/>
      <c r="V71" s="36"/>
      <c r="Y71" s="37"/>
      <c r="Z71" s="5"/>
    </row>
    <row r="72" spans="1:26" x14ac:dyDescent="0.25">
      <c r="A72" s="87"/>
      <c r="B72" s="56">
        <v>65</v>
      </c>
      <c r="C72" s="352"/>
      <c r="D72" s="170"/>
      <c r="E72" s="65"/>
      <c r="F72" s="65"/>
      <c r="G72" s="195"/>
      <c r="H72" s="63"/>
      <c r="I72">
        <f t="shared" si="3"/>
        <v>0</v>
      </c>
      <c r="J72" s="63"/>
      <c r="K72">
        <f t="shared" si="2"/>
        <v>0</v>
      </c>
      <c r="L72" s="63"/>
      <c r="O72" s="63"/>
      <c r="P72" s="63"/>
      <c r="Q72" s="175">
        <f t="shared" ref="Q72:Q135" si="4">G72</f>
        <v>0</v>
      </c>
      <c r="R72" s="284">
        <f t="shared" ref="R72:R135" si="5">G72*(-1)</f>
        <v>0</v>
      </c>
      <c r="S72" s="5"/>
      <c r="T72" s="68"/>
      <c r="U72" s="5"/>
      <c r="V72" s="36"/>
      <c r="Y72" s="37"/>
      <c r="Z72" s="5"/>
    </row>
    <row r="73" spans="1:26" x14ac:dyDescent="0.25">
      <c r="A73" s="87"/>
      <c r="B73" s="56">
        <v>66</v>
      </c>
      <c r="C73" s="352"/>
      <c r="D73" s="170"/>
      <c r="E73" s="65"/>
      <c r="F73" s="65"/>
      <c r="G73" s="195"/>
      <c r="H73" s="63"/>
      <c r="I73">
        <f t="shared" si="3"/>
        <v>0</v>
      </c>
      <c r="J73" s="63"/>
      <c r="K73">
        <f t="shared" ref="K73:K136" si="6">IFERROR(VALUE(LEFT(L73,4)),0)</f>
        <v>0</v>
      </c>
      <c r="L73" s="63"/>
      <c r="O73" s="63"/>
      <c r="P73" s="63"/>
      <c r="Q73" s="175">
        <f t="shared" si="4"/>
        <v>0</v>
      </c>
      <c r="R73" s="284">
        <f t="shared" si="5"/>
        <v>0</v>
      </c>
      <c r="S73" s="5"/>
      <c r="T73" s="68"/>
      <c r="U73" s="5"/>
      <c r="V73" s="36"/>
      <c r="Y73" s="37"/>
      <c r="Z73" s="5"/>
    </row>
    <row r="74" spans="1:26" x14ac:dyDescent="0.25">
      <c r="A74" s="87"/>
      <c r="B74" s="56">
        <v>67</v>
      </c>
      <c r="C74" s="352"/>
      <c r="D74" s="170"/>
      <c r="E74" s="65"/>
      <c r="F74" s="65"/>
      <c r="G74" s="195"/>
      <c r="H74" s="63"/>
      <c r="I74">
        <f t="shared" si="3"/>
        <v>0</v>
      </c>
      <c r="J74" s="63"/>
      <c r="K74">
        <f t="shared" si="6"/>
        <v>0</v>
      </c>
      <c r="L74" s="63"/>
      <c r="O74" s="63"/>
      <c r="P74" s="63"/>
      <c r="Q74" s="175">
        <f t="shared" si="4"/>
        <v>0</v>
      </c>
      <c r="R74" s="284">
        <f t="shared" si="5"/>
        <v>0</v>
      </c>
      <c r="S74" s="5"/>
      <c r="T74" s="68"/>
      <c r="U74" s="5"/>
      <c r="V74" s="36"/>
      <c r="Y74" s="37"/>
      <c r="Z74" s="5"/>
    </row>
    <row r="75" spans="1:26" x14ac:dyDescent="0.25">
      <c r="A75" s="87"/>
      <c r="B75" s="56">
        <v>68</v>
      </c>
      <c r="C75" s="352"/>
      <c r="D75" s="170"/>
      <c r="E75" s="65"/>
      <c r="F75" s="65"/>
      <c r="G75" s="195"/>
      <c r="H75" s="63"/>
      <c r="I75">
        <f t="shared" si="3"/>
        <v>0</v>
      </c>
      <c r="J75" s="63"/>
      <c r="K75">
        <f t="shared" si="6"/>
        <v>0</v>
      </c>
      <c r="L75" s="63"/>
      <c r="O75" s="63"/>
      <c r="P75" s="63"/>
      <c r="Q75" s="175">
        <f t="shared" si="4"/>
        <v>0</v>
      </c>
      <c r="R75" s="284">
        <f t="shared" si="5"/>
        <v>0</v>
      </c>
      <c r="S75" s="5"/>
      <c r="T75" s="68"/>
      <c r="U75" s="5"/>
      <c r="V75" s="36"/>
      <c r="Y75" s="37"/>
      <c r="Z75" s="5"/>
    </row>
    <row r="76" spans="1:26" x14ac:dyDescent="0.25">
      <c r="A76" s="87"/>
      <c r="B76" s="56">
        <v>69</v>
      </c>
      <c r="C76" s="352"/>
      <c r="D76" s="170"/>
      <c r="E76" s="65"/>
      <c r="F76" s="65"/>
      <c r="G76" s="195"/>
      <c r="H76" s="63"/>
      <c r="I76">
        <f t="shared" si="3"/>
        <v>0</v>
      </c>
      <c r="J76" s="63"/>
      <c r="K76">
        <f t="shared" si="6"/>
        <v>0</v>
      </c>
      <c r="L76" s="63"/>
      <c r="O76" s="63"/>
      <c r="P76" s="63"/>
      <c r="Q76" s="175">
        <f t="shared" si="4"/>
        <v>0</v>
      </c>
      <c r="R76" s="284">
        <f t="shared" si="5"/>
        <v>0</v>
      </c>
      <c r="S76" s="5"/>
      <c r="T76" s="68"/>
      <c r="U76" s="5"/>
      <c r="V76" s="36"/>
      <c r="Y76" s="37"/>
      <c r="Z76" s="5"/>
    </row>
    <row r="77" spans="1:26" x14ac:dyDescent="0.25">
      <c r="A77" s="87"/>
      <c r="B77" s="56">
        <v>70</v>
      </c>
      <c r="C77" s="352"/>
      <c r="D77" s="170"/>
      <c r="E77" s="65"/>
      <c r="F77" s="65"/>
      <c r="G77" s="195"/>
      <c r="H77" s="63"/>
      <c r="I77">
        <f t="shared" ref="I77:I140" si="7">IFERROR(VALUE(LEFT(J77,4)),0)</f>
        <v>0</v>
      </c>
      <c r="J77" s="63"/>
      <c r="K77">
        <f t="shared" si="6"/>
        <v>0</v>
      </c>
      <c r="L77" s="63"/>
      <c r="O77" s="63"/>
      <c r="P77" s="63"/>
      <c r="Q77" s="175">
        <f t="shared" si="4"/>
        <v>0</v>
      </c>
      <c r="R77" s="284">
        <f t="shared" si="5"/>
        <v>0</v>
      </c>
      <c r="S77" s="5"/>
      <c r="T77" s="68"/>
      <c r="U77" s="5"/>
      <c r="V77" s="36"/>
      <c r="Y77" s="37"/>
      <c r="Z77" s="5"/>
    </row>
    <row r="78" spans="1:26" x14ac:dyDescent="0.25">
      <c r="A78" s="87"/>
      <c r="B78" s="56">
        <v>71</v>
      </c>
      <c r="C78" s="352"/>
      <c r="D78" s="170"/>
      <c r="E78" s="65"/>
      <c r="F78" s="65"/>
      <c r="G78" s="195"/>
      <c r="H78" s="63"/>
      <c r="I78">
        <f t="shared" si="7"/>
        <v>0</v>
      </c>
      <c r="J78" s="63"/>
      <c r="K78">
        <f t="shared" si="6"/>
        <v>0</v>
      </c>
      <c r="L78" s="63"/>
      <c r="O78" s="63"/>
      <c r="P78" s="63"/>
      <c r="Q78" s="175">
        <f t="shared" si="4"/>
        <v>0</v>
      </c>
      <c r="R78" s="284">
        <f t="shared" si="5"/>
        <v>0</v>
      </c>
      <c r="S78" s="5"/>
      <c r="T78" s="68"/>
      <c r="U78" s="5"/>
      <c r="V78" s="36"/>
      <c r="Y78" s="37"/>
      <c r="Z78" s="5"/>
    </row>
    <row r="79" spans="1:26" x14ac:dyDescent="0.25">
      <c r="A79" s="87"/>
      <c r="B79" s="56">
        <v>72</v>
      </c>
      <c r="C79" s="352"/>
      <c r="D79" s="170"/>
      <c r="E79" s="65"/>
      <c r="F79" s="65"/>
      <c r="G79" s="195"/>
      <c r="H79" s="63"/>
      <c r="I79">
        <f t="shared" si="7"/>
        <v>0</v>
      </c>
      <c r="J79" s="63"/>
      <c r="K79">
        <f t="shared" si="6"/>
        <v>0</v>
      </c>
      <c r="L79" s="63"/>
      <c r="O79" s="63"/>
      <c r="P79" s="63"/>
      <c r="Q79" s="175">
        <f t="shared" si="4"/>
        <v>0</v>
      </c>
      <c r="R79" s="284">
        <f t="shared" si="5"/>
        <v>0</v>
      </c>
      <c r="S79" s="5"/>
      <c r="T79" s="68"/>
      <c r="U79" s="5"/>
      <c r="V79" s="36"/>
      <c r="Y79" s="37"/>
      <c r="Z79" s="5"/>
    </row>
    <row r="80" spans="1:26" x14ac:dyDescent="0.25">
      <c r="A80" s="87"/>
      <c r="B80" s="56">
        <v>73</v>
      </c>
      <c r="C80" s="352"/>
      <c r="D80" s="170"/>
      <c r="E80" s="65"/>
      <c r="F80" s="65"/>
      <c r="G80" s="195"/>
      <c r="H80" s="63"/>
      <c r="I80">
        <f t="shared" si="7"/>
        <v>0</v>
      </c>
      <c r="J80" s="63"/>
      <c r="K80">
        <f t="shared" si="6"/>
        <v>0</v>
      </c>
      <c r="L80" s="63"/>
      <c r="O80" s="63"/>
      <c r="P80" s="63"/>
      <c r="Q80" s="175">
        <f t="shared" si="4"/>
        <v>0</v>
      </c>
      <c r="R80" s="284">
        <f t="shared" si="5"/>
        <v>0</v>
      </c>
      <c r="S80" s="5"/>
      <c r="T80" s="68"/>
      <c r="U80" s="5"/>
      <c r="V80" s="36"/>
      <c r="Y80" s="37"/>
      <c r="Z80" s="5"/>
    </row>
    <row r="81" spans="1:26" x14ac:dyDescent="0.25">
      <c r="A81" s="87"/>
      <c r="B81" s="56">
        <v>74</v>
      </c>
      <c r="C81" s="352"/>
      <c r="D81" s="170"/>
      <c r="E81" s="65"/>
      <c r="F81" s="65"/>
      <c r="G81" s="195"/>
      <c r="H81" s="63"/>
      <c r="I81">
        <f t="shared" si="7"/>
        <v>0</v>
      </c>
      <c r="J81" s="63"/>
      <c r="K81">
        <f t="shared" si="6"/>
        <v>0</v>
      </c>
      <c r="L81" s="63"/>
      <c r="O81" s="63"/>
      <c r="P81" s="63"/>
      <c r="Q81" s="175">
        <f t="shared" si="4"/>
        <v>0</v>
      </c>
      <c r="R81" s="284">
        <f t="shared" si="5"/>
        <v>0</v>
      </c>
      <c r="S81" s="5"/>
      <c r="T81" s="68"/>
      <c r="U81" s="5"/>
      <c r="V81" s="36"/>
      <c r="Y81" s="37"/>
      <c r="Z81" s="5"/>
    </row>
    <row r="82" spans="1:26" x14ac:dyDescent="0.25">
      <c r="A82" s="87"/>
      <c r="B82" s="56">
        <v>75</v>
      </c>
      <c r="C82" s="352"/>
      <c r="D82" s="170"/>
      <c r="E82" s="65"/>
      <c r="F82" s="65"/>
      <c r="G82" s="195"/>
      <c r="H82" s="63"/>
      <c r="I82">
        <f t="shared" si="7"/>
        <v>0</v>
      </c>
      <c r="J82" s="63"/>
      <c r="K82">
        <f t="shared" si="6"/>
        <v>0</v>
      </c>
      <c r="L82" s="63"/>
      <c r="O82" s="63"/>
      <c r="P82" s="63"/>
      <c r="Q82" s="175">
        <f t="shared" si="4"/>
        <v>0</v>
      </c>
      <c r="R82" s="284">
        <f t="shared" si="5"/>
        <v>0</v>
      </c>
      <c r="S82" s="5"/>
      <c r="T82" s="68"/>
      <c r="U82" s="5"/>
      <c r="V82" s="36"/>
      <c r="Y82" s="37"/>
      <c r="Z82" s="5"/>
    </row>
    <row r="83" spans="1:26" x14ac:dyDescent="0.25">
      <c r="A83" s="87"/>
      <c r="B83" s="56">
        <v>76</v>
      </c>
      <c r="C83" s="352"/>
      <c r="D83" s="170"/>
      <c r="E83" s="65"/>
      <c r="F83" s="65"/>
      <c r="G83" s="195"/>
      <c r="H83" s="63"/>
      <c r="I83">
        <f t="shared" si="7"/>
        <v>0</v>
      </c>
      <c r="J83" s="63"/>
      <c r="K83">
        <f t="shared" si="6"/>
        <v>0</v>
      </c>
      <c r="L83" s="63"/>
      <c r="O83" s="63"/>
      <c r="P83" s="63"/>
      <c r="Q83" s="175">
        <f t="shared" si="4"/>
        <v>0</v>
      </c>
      <c r="R83" s="284">
        <f t="shared" si="5"/>
        <v>0</v>
      </c>
      <c r="S83" s="5"/>
      <c r="T83" s="68"/>
      <c r="U83" s="5"/>
      <c r="V83" s="36"/>
      <c r="Y83" s="37"/>
      <c r="Z83" s="5"/>
    </row>
    <row r="84" spans="1:26" x14ac:dyDescent="0.25">
      <c r="A84" s="87"/>
      <c r="B84" s="56">
        <v>77</v>
      </c>
      <c r="C84" s="352"/>
      <c r="D84" s="170"/>
      <c r="E84" s="65"/>
      <c r="F84" s="65"/>
      <c r="G84" s="195"/>
      <c r="H84" s="63"/>
      <c r="I84">
        <f t="shared" si="7"/>
        <v>0</v>
      </c>
      <c r="J84" s="63"/>
      <c r="K84">
        <f t="shared" si="6"/>
        <v>0</v>
      </c>
      <c r="L84" s="63"/>
      <c r="O84" s="63"/>
      <c r="P84" s="63"/>
      <c r="Q84" s="175">
        <f t="shared" si="4"/>
        <v>0</v>
      </c>
      <c r="R84" s="284">
        <f t="shared" si="5"/>
        <v>0</v>
      </c>
      <c r="S84" s="5"/>
      <c r="T84" s="68"/>
      <c r="U84" s="5"/>
      <c r="V84" s="36"/>
      <c r="Y84" s="37"/>
      <c r="Z84" s="5"/>
    </row>
    <row r="85" spans="1:26" x14ac:dyDescent="0.25">
      <c r="A85" s="87"/>
      <c r="B85" s="56">
        <v>78</v>
      </c>
      <c r="C85" s="352"/>
      <c r="D85" s="170"/>
      <c r="E85" s="65"/>
      <c r="F85" s="65"/>
      <c r="G85" s="195"/>
      <c r="H85" s="63"/>
      <c r="I85">
        <f t="shared" si="7"/>
        <v>0</v>
      </c>
      <c r="J85" s="63"/>
      <c r="K85">
        <f t="shared" si="6"/>
        <v>0</v>
      </c>
      <c r="L85" s="63"/>
      <c r="O85" s="63"/>
      <c r="P85" s="63"/>
      <c r="Q85" s="175">
        <f t="shared" si="4"/>
        <v>0</v>
      </c>
      <c r="R85" s="284">
        <f t="shared" si="5"/>
        <v>0</v>
      </c>
      <c r="S85" s="5"/>
      <c r="T85" s="68"/>
      <c r="U85" s="5"/>
      <c r="V85" s="36"/>
      <c r="Y85" s="37"/>
      <c r="Z85" s="5"/>
    </row>
    <row r="86" spans="1:26" x14ac:dyDescent="0.25">
      <c r="A86" s="87"/>
      <c r="B86" s="56">
        <v>79</v>
      </c>
      <c r="C86" s="352"/>
      <c r="D86" s="170"/>
      <c r="E86" s="65"/>
      <c r="F86" s="65"/>
      <c r="G86" s="195"/>
      <c r="H86" s="63"/>
      <c r="I86">
        <f t="shared" si="7"/>
        <v>0</v>
      </c>
      <c r="J86" s="63"/>
      <c r="K86">
        <f t="shared" si="6"/>
        <v>0</v>
      </c>
      <c r="L86" s="63"/>
      <c r="O86" s="63"/>
      <c r="P86" s="63"/>
      <c r="Q86" s="175">
        <f t="shared" si="4"/>
        <v>0</v>
      </c>
      <c r="R86" s="284">
        <f t="shared" si="5"/>
        <v>0</v>
      </c>
      <c r="S86" s="5"/>
      <c r="T86" s="68"/>
      <c r="U86" s="5"/>
      <c r="V86" s="36"/>
      <c r="Y86" s="37"/>
      <c r="Z86" s="5"/>
    </row>
    <row r="87" spans="1:26" x14ac:dyDescent="0.25">
      <c r="A87" s="87"/>
      <c r="B87" s="56">
        <v>80</v>
      </c>
      <c r="C87" s="352"/>
      <c r="D87" s="170"/>
      <c r="E87" s="65"/>
      <c r="F87" s="65"/>
      <c r="G87" s="195"/>
      <c r="H87" s="63"/>
      <c r="I87">
        <f t="shared" si="7"/>
        <v>0</v>
      </c>
      <c r="J87" s="63"/>
      <c r="K87">
        <f t="shared" si="6"/>
        <v>0</v>
      </c>
      <c r="L87" s="63"/>
      <c r="O87" s="63"/>
      <c r="P87" s="63"/>
      <c r="Q87" s="175">
        <f t="shared" si="4"/>
        <v>0</v>
      </c>
      <c r="R87" s="284">
        <f t="shared" si="5"/>
        <v>0</v>
      </c>
      <c r="S87" s="5"/>
      <c r="T87" s="68"/>
      <c r="U87" s="5"/>
      <c r="V87" s="36"/>
      <c r="Y87" s="37"/>
      <c r="Z87" s="5"/>
    </row>
    <row r="88" spans="1:26" x14ac:dyDescent="0.25">
      <c r="A88" s="87"/>
      <c r="B88" s="56">
        <v>81</v>
      </c>
      <c r="C88" s="352"/>
      <c r="D88" s="170"/>
      <c r="E88" s="65"/>
      <c r="F88" s="65"/>
      <c r="G88" s="195"/>
      <c r="H88" s="63"/>
      <c r="I88">
        <f t="shared" si="7"/>
        <v>0</v>
      </c>
      <c r="J88" s="63"/>
      <c r="K88">
        <f t="shared" si="6"/>
        <v>0</v>
      </c>
      <c r="L88" s="63"/>
      <c r="O88" s="63"/>
      <c r="P88" s="63"/>
      <c r="Q88" s="175">
        <f t="shared" si="4"/>
        <v>0</v>
      </c>
      <c r="R88" s="284">
        <f t="shared" si="5"/>
        <v>0</v>
      </c>
      <c r="S88" s="5"/>
      <c r="T88" s="68"/>
      <c r="U88" s="5"/>
      <c r="V88" s="36"/>
      <c r="Y88" s="37"/>
      <c r="Z88" s="5"/>
    </row>
    <row r="89" spans="1:26" x14ac:dyDescent="0.25">
      <c r="A89" s="87"/>
      <c r="B89" s="56">
        <v>82</v>
      </c>
      <c r="C89" s="352"/>
      <c r="D89" s="170"/>
      <c r="E89" s="65"/>
      <c r="F89" s="65"/>
      <c r="G89" s="195"/>
      <c r="H89" s="63"/>
      <c r="I89">
        <f t="shared" si="7"/>
        <v>0</v>
      </c>
      <c r="J89" s="63"/>
      <c r="K89">
        <f t="shared" si="6"/>
        <v>0</v>
      </c>
      <c r="L89" s="63"/>
      <c r="O89" s="63"/>
      <c r="P89" s="63"/>
      <c r="Q89" s="175">
        <f t="shared" si="4"/>
        <v>0</v>
      </c>
      <c r="R89" s="284">
        <f t="shared" si="5"/>
        <v>0</v>
      </c>
      <c r="S89" s="5"/>
      <c r="T89" s="68"/>
      <c r="U89" s="5"/>
      <c r="V89" s="36"/>
      <c r="Y89" s="37"/>
      <c r="Z89" s="5"/>
    </row>
    <row r="90" spans="1:26" x14ac:dyDescent="0.25">
      <c r="A90" s="87"/>
      <c r="B90" s="56">
        <v>83</v>
      </c>
      <c r="C90" s="352"/>
      <c r="D90" s="170"/>
      <c r="E90" s="65"/>
      <c r="F90" s="65"/>
      <c r="G90" s="195"/>
      <c r="H90" s="63"/>
      <c r="I90">
        <f t="shared" si="7"/>
        <v>0</v>
      </c>
      <c r="J90" s="63"/>
      <c r="K90">
        <f t="shared" si="6"/>
        <v>0</v>
      </c>
      <c r="L90" s="63"/>
      <c r="O90" s="63"/>
      <c r="P90" s="63"/>
      <c r="Q90" s="175">
        <f t="shared" si="4"/>
        <v>0</v>
      </c>
      <c r="R90" s="284">
        <f t="shared" si="5"/>
        <v>0</v>
      </c>
      <c r="S90" s="5"/>
      <c r="T90" s="68"/>
      <c r="U90" s="5"/>
      <c r="V90" s="36"/>
      <c r="Y90" s="37"/>
      <c r="Z90" s="5"/>
    </row>
    <row r="91" spans="1:26" x14ac:dyDescent="0.25">
      <c r="A91" s="87"/>
      <c r="B91" s="56">
        <v>84</v>
      </c>
      <c r="C91" s="352"/>
      <c r="D91" s="170"/>
      <c r="E91" s="65"/>
      <c r="F91" s="65"/>
      <c r="G91" s="195"/>
      <c r="H91" s="63"/>
      <c r="I91">
        <f t="shared" si="7"/>
        <v>0</v>
      </c>
      <c r="J91" s="63"/>
      <c r="K91">
        <f t="shared" si="6"/>
        <v>0</v>
      </c>
      <c r="L91" s="63"/>
      <c r="O91" s="63"/>
      <c r="P91" s="63"/>
      <c r="Q91" s="175">
        <f t="shared" si="4"/>
        <v>0</v>
      </c>
      <c r="R91" s="284">
        <f t="shared" si="5"/>
        <v>0</v>
      </c>
      <c r="S91" s="5"/>
      <c r="T91" s="68"/>
      <c r="U91" s="5"/>
      <c r="V91" s="36"/>
      <c r="Y91" s="37"/>
      <c r="Z91" s="5"/>
    </row>
    <row r="92" spans="1:26" x14ac:dyDescent="0.25">
      <c r="A92" s="87"/>
      <c r="B92" s="56">
        <v>85</v>
      </c>
      <c r="C92" s="352"/>
      <c r="D92" s="170"/>
      <c r="E92" s="65"/>
      <c r="F92" s="65"/>
      <c r="G92" s="195"/>
      <c r="H92" s="63"/>
      <c r="I92">
        <f t="shared" si="7"/>
        <v>0</v>
      </c>
      <c r="J92" s="63"/>
      <c r="K92">
        <f t="shared" si="6"/>
        <v>0</v>
      </c>
      <c r="L92" s="63"/>
      <c r="O92" s="63"/>
      <c r="P92" s="63"/>
      <c r="Q92" s="175">
        <f t="shared" si="4"/>
        <v>0</v>
      </c>
      <c r="R92" s="284">
        <f t="shared" si="5"/>
        <v>0</v>
      </c>
      <c r="S92" s="5"/>
      <c r="T92" s="68"/>
      <c r="U92" s="5"/>
      <c r="V92" s="36"/>
      <c r="Y92" s="37"/>
      <c r="Z92" s="5"/>
    </row>
    <row r="93" spans="1:26" x14ac:dyDescent="0.25">
      <c r="A93" s="87"/>
      <c r="B93" s="56">
        <v>86</v>
      </c>
      <c r="C93" s="352"/>
      <c r="D93" s="170"/>
      <c r="E93" s="65"/>
      <c r="F93" s="65"/>
      <c r="G93" s="195"/>
      <c r="H93" s="63"/>
      <c r="I93">
        <f t="shared" si="7"/>
        <v>0</v>
      </c>
      <c r="J93" s="63"/>
      <c r="K93">
        <f t="shared" si="6"/>
        <v>0</v>
      </c>
      <c r="L93" s="63"/>
      <c r="O93" s="63"/>
      <c r="P93" s="63"/>
      <c r="Q93" s="175">
        <f t="shared" si="4"/>
        <v>0</v>
      </c>
      <c r="R93" s="284">
        <f t="shared" si="5"/>
        <v>0</v>
      </c>
      <c r="S93" s="5"/>
      <c r="T93" s="68"/>
      <c r="U93" s="5"/>
      <c r="V93" s="36"/>
      <c r="Y93" s="37"/>
      <c r="Z93" s="5"/>
    </row>
    <row r="94" spans="1:26" x14ac:dyDescent="0.25">
      <c r="A94" s="87"/>
      <c r="B94" s="56">
        <v>87</v>
      </c>
      <c r="C94" s="352"/>
      <c r="D94" s="170"/>
      <c r="E94" s="65"/>
      <c r="F94" s="65"/>
      <c r="G94" s="195"/>
      <c r="H94" s="63"/>
      <c r="I94">
        <f t="shared" si="7"/>
        <v>0</v>
      </c>
      <c r="J94" s="63"/>
      <c r="K94">
        <f t="shared" si="6"/>
        <v>0</v>
      </c>
      <c r="L94" s="63"/>
      <c r="O94" s="63"/>
      <c r="P94" s="63"/>
      <c r="Q94" s="175">
        <f t="shared" si="4"/>
        <v>0</v>
      </c>
      <c r="R94" s="284">
        <f t="shared" si="5"/>
        <v>0</v>
      </c>
      <c r="S94" s="5"/>
      <c r="T94" s="68"/>
      <c r="U94" s="5"/>
      <c r="V94" s="36"/>
      <c r="Y94" s="37"/>
      <c r="Z94" s="5"/>
    </row>
    <row r="95" spans="1:26" x14ac:dyDescent="0.25">
      <c r="A95" s="87"/>
      <c r="B95" s="56">
        <v>88</v>
      </c>
      <c r="C95" s="352"/>
      <c r="D95" s="170"/>
      <c r="E95" s="65"/>
      <c r="F95" s="65"/>
      <c r="G95" s="195"/>
      <c r="H95" s="63"/>
      <c r="I95">
        <f t="shared" si="7"/>
        <v>0</v>
      </c>
      <c r="J95" s="63"/>
      <c r="K95">
        <f t="shared" si="6"/>
        <v>0</v>
      </c>
      <c r="L95" s="63"/>
      <c r="O95" s="63"/>
      <c r="P95" s="63"/>
      <c r="Q95" s="175">
        <f t="shared" si="4"/>
        <v>0</v>
      </c>
      <c r="R95" s="284">
        <f t="shared" si="5"/>
        <v>0</v>
      </c>
      <c r="S95" s="5"/>
      <c r="T95" s="68"/>
      <c r="U95" s="5"/>
      <c r="V95" s="36"/>
      <c r="Y95" s="37"/>
      <c r="Z95" s="5"/>
    </row>
    <row r="96" spans="1:26" x14ac:dyDescent="0.25">
      <c r="A96" s="87"/>
      <c r="B96" s="56">
        <v>89</v>
      </c>
      <c r="C96" s="352"/>
      <c r="D96" s="170"/>
      <c r="E96" s="65"/>
      <c r="F96" s="65"/>
      <c r="G96" s="195"/>
      <c r="H96" s="63"/>
      <c r="I96">
        <f t="shared" si="7"/>
        <v>0</v>
      </c>
      <c r="J96" s="63"/>
      <c r="K96">
        <f t="shared" si="6"/>
        <v>0</v>
      </c>
      <c r="L96" s="63"/>
      <c r="O96" s="63"/>
      <c r="P96" s="63"/>
      <c r="Q96" s="175">
        <f t="shared" si="4"/>
        <v>0</v>
      </c>
      <c r="R96" s="284">
        <f t="shared" si="5"/>
        <v>0</v>
      </c>
      <c r="S96" s="5"/>
      <c r="T96" s="68"/>
      <c r="U96" s="5"/>
      <c r="V96" s="36"/>
      <c r="Y96" s="37"/>
      <c r="Z96" s="5"/>
    </row>
    <row r="97" spans="1:26" x14ac:dyDescent="0.25">
      <c r="A97" s="87"/>
      <c r="B97" s="56">
        <v>90</v>
      </c>
      <c r="C97" s="352"/>
      <c r="D97" s="170"/>
      <c r="E97" s="65"/>
      <c r="F97" s="65"/>
      <c r="G97" s="195"/>
      <c r="H97" s="63"/>
      <c r="I97">
        <f t="shared" si="7"/>
        <v>0</v>
      </c>
      <c r="J97" s="63"/>
      <c r="K97">
        <f t="shared" si="6"/>
        <v>0</v>
      </c>
      <c r="L97" s="63"/>
      <c r="O97" s="63"/>
      <c r="P97" s="63"/>
      <c r="Q97" s="175">
        <f t="shared" si="4"/>
        <v>0</v>
      </c>
      <c r="R97" s="284">
        <f t="shared" si="5"/>
        <v>0</v>
      </c>
      <c r="S97" s="5"/>
      <c r="T97" s="68"/>
      <c r="U97" s="5"/>
      <c r="V97" s="36"/>
      <c r="Y97" s="37"/>
      <c r="Z97" s="5"/>
    </row>
    <row r="98" spans="1:26" x14ac:dyDescent="0.25">
      <c r="A98" s="87"/>
      <c r="B98" s="56">
        <v>91</v>
      </c>
      <c r="C98" s="352"/>
      <c r="D98" s="170"/>
      <c r="E98" s="65"/>
      <c r="F98" s="65"/>
      <c r="G98" s="195"/>
      <c r="H98" s="63"/>
      <c r="I98">
        <f t="shared" si="7"/>
        <v>0</v>
      </c>
      <c r="J98" s="63"/>
      <c r="K98">
        <f t="shared" si="6"/>
        <v>0</v>
      </c>
      <c r="L98" s="63"/>
      <c r="O98" s="63"/>
      <c r="P98" s="63"/>
      <c r="Q98" s="175">
        <f t="shared" si="4"/>
        <v>0</v>
      </c>
      <c r="R98" s="284">
        <f t="shared" si="5"/>
        <v>0</v>
      </c>
      <c r="S98" s="5"/>
      <c r="T98" s="68"/>
      <c r="U98" s="5"/>
      <c r="V98" s="36"/>
      <c r="Y98" s="37"/>
      <c r="Z98" s="5"/>
    </row>
    <row r="99" spans="1:26" x14ac:dyDescent="0.25">
      <c r="A99" s="87"/>
      <c r="B99" s="56">
        <v>92</v>
      </c>
      <c r="C99" s="352"/>
      <c r="D99" s="170"/>
      <c r="E99" s="65"/>
      <c r="F99" s="65"/>
      <c r="G99" s="195"/>
      <c r="H99" s="63"/>
      <c r="I99">
        <f t="shared" si="7"/>
        <v>0</v>
      </c>
      <c r="J99" s="63"/>
      <c r="K99">
        <f t="shared" si="6"/>
        <v>0</v>
      </c>
      <c r="L99" s="63"/>
      <c r="O99" s="63"/>
      <c r="P99" s="63"/>
      <c r="Q99" s="175">
        <f t="shared" si="4"/>
        <v>0</v>
      </c>
      <c r="R99" s="284">
        <f t="shared" si="5"/>
        <v>0</v>
      </c>
      <c r="S99" s="5"/>
      <c r="T99" s="68"/>
      <c r="U99" s="5"/>
      <c r="V99" s="36"/>
      <c r="Y99" s="37"/>
      <c r="Z99" s="5"/>
    </row>
    <row r="100" spans="1:26" x14ac:dyDescent="0.25">
      <c r="A100" s="87"/>
      <c r="B100" s="56">
        <v>93</v>
      </c>
      <c r="C100" s="352"/>
      <c r="D100" s="170"/>
      <c r="E100" s="65"/>
      <c r="F100" s="65"/>
      <c r="G100" s="195"/>
      <c r="H100" s="63"/>
      <c r="I100">
        <f t="shared" si="7"/>
        <v>0</v>
      </c>
      <c r="J100" s="63"/>
      <c r="K100">
        <f t="shared" si="6"/>
        <v>0</v>
      </c>
      <c r="L100" s="63"/>
      <c r="O100" s="63"/>
      <c r="P100" s="63"/>
      <c r="Q100" s="175">
        <f t="shared" si="4"/>
        <v>0</v>
      </c>
      <c r="R100" s="284">
        <f t="shared" si="5"/>
        <v>0</v>
      </c>
      <c r="S100" s="5"/>
      <c r="T100" s="68"/>
      <c r="U100" s="5"/>
      <c r="V100" s="36"/>
      <c r="Y100" s="37"/>
      <c r="Z100" s="5"/>
    </row>
    <row r="101" spans="1:26" x14ac:dyDescent="0.25">
      <c r="A101" s="87"/>
      <c r="B101" s="56">
        <v>94</v>
      </c>
      <c r="C101" s="352"/>
      <c r="D101" s="170"/>
      <c r="E101" s="65"/>
      <c r="F101" s="65"/>
      <c r="G101" s="195"/>
      <c r="H101" s="63"/>
      <c r="I101">
        <f t="shared" si="7"/>
        <v>0</v>
      </c>
      <c r="J101" s="63"/>
      <c r="K101">
        <f t="shared" si="6"/>
        <v>0</v>
      </c>
      <c r="L101" s="63"/>
      <c r="O101" s="63"/>
      <c r="P101" s="63"/>
      <c r="Q101" s="175">
        <f t="shared" si="4"/>
        <v>0</v>
      </c>
      <c r="R101" s="284">
        <f t="shared" si="5"/>
        <v>0</v>
      </c>
      <c r="S101" s="5"/>
      <c r="T101" s="68"/>
      <c r="U101" s="5"/>
      <c r="V101" s="36"/>
      <c r="Y101" s="37"/>
      <c r="Z101" s="5"/>
    </row>
    <row r="102" spans="1:26" x14ac:dyDescent="0.25">
      <c r="A102" s="87"/>
      <c r="B102" s="56">
        <v>95</v>
      </c>
      <c r="C102" s="352"/>
      <c r="D102" s="170"/>
      <c r="E102" s="65"/>
      <c r="F102" s="65"/>
      <c r="G102" s="195"/>
      <c r="H102" s="63"/>
      <c r="I102">
        <f t="shared" si="7"/>
        <v>0</v>
      </c>
      <c r="J102" s="63"/>
      <c r="K102">
        <f t="shared" si="6"/>
        <v>0</v>
      </c>
      <c r="L102" s="63"/>
      <c r="O102" s="63"/>
      <c r="P102" s="63"/>
      <c r="Q102" s="175">
        <f t="shared" si="4"/>
        <v>0</v>
      </c>
      <c r="R102" s="284">
        <f t="shared" si="5"/>
        <v>0</v>
      </c>
      <c r="S102" s="5"/>
      <c r="T102" s="68"/>
      <c r="U102" s="5"/>
      <c r="V102" s="36"/>
      <c r="Y102" s="37"/>
      <c r="Z102" s="5"/>
    </row>
    <row r="103" spans="1:26" x14ac:dyDescent="0.25">
      <c r="A103" s="87"/>
      <c r="B103" s="56">
        <v>96</v>
      </c>
      <c r="C103" s="352"/>
      <c r="D103" s="170"/>
      <c r="E103" s="65"/>
      <c r="F103" s="65"/>
      <c r="G103" s="195"/>
      <c r="H103" s="63"/>
      <c r="I103">
        <f t="shared" si="7"/>
        <v>0</v>
      </c>
      <c r="J103" s="63"/>
      <c r="K103">
        <f t="shared" si="6"/>
        <v>0</v>
      </c>
      <c r="L103" s="63"/>
      <c r="O103" s="63"/>
      <c r="P103" s="63"/>
      <c r="Q103" s="175">
        <f t="shared" si="4"/>
        <v>0</v>
      </c>
      <c r="R103" s="284">
        <f t="shared" si="5"/>
        <v>0</v>
      </c>
      <c r="S103" s="5"/>
      <c r="T103" s="68"/>
      <c r="U103" s="5"/>
      <c r="V103" s="36"/>
      <c r="Y103" s="37"/>
      <c r="Z103" s="5"/>
    </row>
    <row r="104" spans="1:26" x14ac:dyDescent="0.25">
      <c r="A104" s="87"/>
      <c r="B104" s="56">
        <v>97</v>
      </c>
      <c r="C104" s="352"/>
      <c r="D104" s="170"/>
      <c r="E104" s="65"/>
      <c r="F104" s="65"/>
      <c r="G104" s="195"/>
      <c r="H104" s="63"/>
      <c r="I104">
        <f t="shared" si="7"/>
        <v>0</v>
      </c>
      <c r="J104" s="63"/>
      <c r="K104">
        <f t="shared" si="6"/>
        <v>0</v>
      </c>
      <c r="L104" s="63"/>
      <c r="O104" s="63"/>
      <c r="P104" s="63"/>
      <c r="Q104" s="175">
        <f t="shared" si="4"/>
        <v>0</v>
      </c>
      <c r="R104" s="284">
        <f t="shared" si="5"/>
        <v>0</v>
      </c>
      <c r="S104" s="5"/>
      <c r="T104" s="68"/>
      <c r="U104" s="5"/>
      <c r="V104" s="36"/>
      <c r="Y104" s="37"/>
      <c r="Z104" s="5"/>
    </row>
    <row r="105" spans="1:26" x14ac:dyDescent="0.25">
      <c r="A105" s="87"/>
      <c r="B105" s="56">
        <v>98</v>
      </c>
      <c r="C105" s="352"/>
      <c r="D105" s="170"/>
      <c r="E105" s="65"/>
      <c r="F105" s="65"/>
      <c r="G105" s="195"/>
      <c r="H105" s="63"/>
      <c r="I105">
        <f t="shared" si="7"/>
        <v>0</v>
      </c>
      <c r="J105" s="63"/>
      <c r="K105">
        <f t="shared" si="6"/>
        <v>0</v>
      </c>
      <c r="L105" s="63"/>
      <c r="O105" s="63"/>
      <c r="P105" s="63"/>
      <c r="Q105" s="175">
        <f t="shared" si="4"/>
        <v>0</v>
      </c>
      <c r="R105" s="284">
        <f t="shared" si="5"/>
        <v>0</v>
      </c>
      <c r="S105" s="5"/>
      <c r="T105" s="68"/>
      <c r="U105" s="5"/>
      <c r="V105" s="36"/>
      <c r="Y105" s="37"/>
      <c r="Z105" s="5"/>
    </row>
    <row r="106" spans="1:26" x14ac:dyDescent="0.25">
      <c r="A106" s="87"/>
      <c r="B106" s="56">
        <v>99</v>
      </c>
      <c r="C106" s="352"/>
      <c r="D106" s="170"/>
      <c r="E106" s="65"/>
      <c r="F106" s="65"/>
      <c r="G106" s="195"/>
      <c r="H106" s="63"/>
      <c r="I106">
        <f t="shared" si="7"/>
        <v>0</v>
      </c>
      <c r="J106" s="63"/>
      <c r="K106">
        <f t="shared" si="6"/>
        <v>0</v>
      </c>
      <c r="L106" s="63"/>
      <c r="O106" s="63"/>
      <c r="P106" s="63"/>
      <c r="Q106" s="175">
        <f t="shared" si="4"/>
        <v>0</v>
      </c>
      <c r="R106" s="284">
        <f t="shared" si="5"/>
        <v>0</v>
      </c>
      <c r="S106" s="5"/>
      <c r="T106" s="68"/>
      <c r="U106" s="5"/>
      <c r="V106" s="36"/>
      <c r="Y106" s="37"/>
      <c r="Z106" s="5"/>
    </row>
    <row r="107" spans="1:26" x14ac:dyDescent="0.25">
      <c r="A107" s="87"/>
      <c r="B107" s="56">
        <v>100</v>
      </c>
      <c r="C107" s="352"/>
      <c r="D107" s="170"/>
      <c r="E107" s="65"/>
      <c r="F107" s="65"/>
      <c r="G107" s="195"/>
      <c r="H107" s="63"/>
      <c r="I107">
        <f t="shared" si="7"/>
        <v>0</v>
      </c>
      <c r="J107" s="63"/>
      <c r="K107">
        <f t="shared" si="6"/>
        <v>0</v>
      </c>
      <c r="L107" s="63"/>
      <c r="O107" s="63"/>
      <c r="P107" s="63"/>
      <c r="Q107" s="175">
        <f t="shared" si="4"/>
        <v>0</v>
      </c>
      <c r="R107" s="284">
        <f t="shared" si="5"/>
        <v>0</v>
      </c>
      <c r="S107" s="5"/>
      <c r="T107" s="68"/>
      <c r="U107" s="5"/>
      <c r="V107" s="36"/>
      <c r="Y107" s="37"/>
      <c r="Z107" s="5"/>
    </row>
    <row r="108" spans="1:26" x14ac:dyDescent="0.25">
      <c r="A108" s="87"/>
      <c r="B108" s="56">
        <v>101</v>
      </c>
      <c r="C108" s="352"/>
      <c r="D108" s="170"/>
      <c r="E108" s="65"/>
      <c r="F108" s="65"/>
      <c r="G108" s="195"/>
      <c r="H108" s="63"/>
      <c r="I108">
        <f t="shared" si="7"/>
        <v>0</v>
      </c>
      <c r="J108" s="63"/>
      <c r="K108">
        <f t="shared" si="6"/>
        <v>0</v>
      </c>
      <c r="L108" s="63"/>
      <c r="O108" s="63"/>
      <c r="P108" s="63"/>
      <c r="Q108" s="175">
        <f t="shared" si="4"/>
        <v>0</v>
      </c>
      <c r="R108" s="284">
        <f t="shared" si="5"/>
        <v>0</v>
      </c>
      <c r="S108" s="5"/>
      <c r="T108" s="68"/>
      <c r="U108" s="5"/>
      <c r="V108" s="36"/>
      <c r="Y108" s="37"/>
      <c r="Z108" s="5"/>
    </row>
    <row r="109" spans="1:26" x14ac:dyDescent="0.25">
      <c r="A109" s="87"/>
      <c r="B109" s="56">
        <v>102</v>
      </c>
      <c r="C109" s="352"/>
      <c r="D109" s="170"/>
      <c r="E109" s="65"/>
      <c r="F109" s="65"/>
      <c r="G109" s="195"/>
      <c r="H109" s="63"/>
      <c r="I109">
        <f t="shared" si="7"/>
        <v>0</v>
      </c>
      <c r="J109" s="63"/>
      <c r="K109">
        <f t="shared" si="6"/>
        <v>0</v>
      </c>
      <c r="L109" s="63"/>
      <c r="O109" s="63"/>
      <c r="P109" s="63"/>
      <c r="Q109" s="175">
        <f t="shared" si="4"/>
        <v>0</v>
      </c>
      <c r="R109" s="284">
        <f t="shared" si="5"/>
        <v>0</v>
      </c>
      <c r="S109" s="5"/>
      <c r="T109" s="68"/>
      <c r="U109" s="5"/>
      <c r="V109" s="36"/>
      <c r="Y109" s="37"/>
      <c r="Z109" s="5"/>
    </row>
    <row r="110" spans="1:26" x14ac:dyDescent="0.25">
      <c r="A110" s="87"/>
      <c r="B110" s="56">
        <v>103</v>
      </c>
      <c r="C110" s="352"/>
      <c r="D110" s="170"/>
      <c r="E110" s="65"/>
      <c r="F110" s="65"/>
      <c r="G110" s="195"/>
      <c r="H110" s="63"/>
      <c r="I110">
        <f t="shared" si="7"/>
        <v>0</v>
      </c>
      <c r="J110" s="63"/>
      <c r="K110">
        <f t="shared" si="6"/>
        <v>0</v>
      </c>
      <c r="L110" s="63"/>
      <c r="O110" s="63"/>
      <c r="P110" s="63"/>
      <c r="Q110" s="175">
        <f t="shared" si="4"/>
        <v>0</v>
      </c>
      <c r="R110" s="284">
        <f t="shared" si="5"/>
        <v>0</v>
      </c>
      <c r="S110" s="5"/>
      <c r="T110" s="68"/>
      <c r="U110" s="5"/>
      <c r="V110" s="36"/>
      <c r="Y110" s="37"/>
      <c r="Z110" s="5"/>
    </row>
    <row r="111" spans="1:26" x14ac:dyDescent="0.25">
      <c r="A111" s="87"/>
      <c r="B111" s="56">
        <v>104</v>
      </c>
      <c r="C111" s="352"/>
      <c r="D111" s="170"/>
      <c r="E111" s="65"/>
      <c r="F111" s="65"/>
      <c r="G111" s="195"/>
      <c r="H111" s="63"/>
      <c r="I111">
        <f t="shared" si="7"/>
        <v>0</v>
      </c>
      <c r="J111" s="63"/>
      <c r="K111">
        <f t="shared" si="6"/>
        <v>0</v>
      </c>
      <c r="L111" s="63"/>
      <c r="O111" s="63"/>
      <c r="P111" s="63"/>
      <c r="Q111" s="175">
        <f t="shared" si="4"/>
        <v>0</v>
      </c>
      <c r="R111" s="284">
        <f t="shared" si="5"/>
        <v>0</v>
      </c>
      <c r="S111" s="5"/>
      <c r="T111" s="68"/>
      <c r="U111" s="5"/>
      <c r="V111" s="36"/>
      <c r="Y111" s="37"/>
      <c r="Z111" s="5"/>
    </row>
    <row r="112" spans="1:26" x14ac:dyDescent="0.25">
      <c r="A112" s="87"/>
      <c r="B112" s="56">
        <v>105</v>
      </c>
      <c r="C112" s="352"/>
      <c r="D112" s="170"/>
      <c r="E112" s="65"/>
      <c r="F112" s="65"/>
      <c r="G112" s="195"/>
      <c r="H112" s="63"/>
      <c r="I112">
        <f t="shared" si="7"/>
        <v>0</v>
      </c>
      <c r="J112" s="63"/>
      <c r="K112">
        <f t="shared" si="6"/>
        <v>0</v>
      </c>
      <c r="L112" s="63"/>
      <c r="O112" s="63"/>
      <c r="P112" s="63"/>
      <c r="Q112" s="175">
        <f t="shared" si="4"/>
        <v>0</v>
      </c>
      <c r="R112" s="284">
        <f t="shared" si="5"/>
        <v>0</v>
      </c>
      <c r="S112" s="5"/>
      <c r="T112" s="68"/>
      <c r="U112" s="5"/>
      <c r="V112" s="36"/>
      <c r="Y112" s="37"/>
      <c r="Z112" s="5"/>
    </row>
    <row r="113" spans="1:26" x14ac:dyDescent="0.25">
      <c r="A113" s="87"/>
      <c r="B113" s="56">
        <v>106</v>
      </c>
      <c r="C113" s="352"/>
      <c r="D113" s="170"/>
      <c r="E113" s="65"/>
      <c r="F113" s="65"/>
      <c r="G113" s="195"/>
      <c r="H113" s="63"/>
      <c r="I113">
        <f t="shared" si="7"/>
        <v>0</v>
      </c>
      <c r="J113" s="63"/>
      <c r="K113">
        <f t="shared" si="6"/>
        <v>0</v>
      </c>
      <c r="L113" s="63"/>
      <c r="O113" s="63"/>
      <c r="P113" s="63"/>
      <c r="Q113" s="175">
        <f t="shared" si="4"/>
        <v>0</v>
      </c>
      <c r="R113" s="284">
        <f t="shared" si="5"/>
        <v>0</v>
      </c>
      <c r="S113" s="5"/>
      <c r="T113" s="68"/>
      <c r="U113" s="5"/>
      <c r="V113" s="36"/>
      <c r="Y113" s="37"/>
      <c r="Z113" s="5"/>
    </row>
    <row r="114" spans="1:26" x14ac:dyDescent="0.25">
      <c r="A114" s="87"/>
      <c r="B114" s="56">
        <v>107</v>
      </c>
      <c r="C114" s="352"/>
      <c r="D114" s="170"/>
      <c r="E114" s="65"/>
      <c r="F114" s="65"/>
      <c r="G114" s="195"/>
      <c r="H114" s="63"/>
      <c r="I114">
        <f t="shared" si="7"/>
        <v>0</v>
      </c>
      <c r="J114" s="63"/>
      <c r="K114">
        <f t="shared" si="6"/>
        <v>0</v>
      </c>
      <c r="L114" s="63"/>
      <c r="O114" s="63"/>
      <c r="P114" s="63"/>
      <c r="Q114" s="175">
        <f t="shared" si="4"/>
        <v>0</v>
      </c>
      <c r="R114" s="284">
        <f t="shared" si="5"/>
        <v>0</v>
      </c>
      <c r="S114" s="5"/>
      <c r="T114" s="68"/>
      <c r="U114" s="5"/>
      <c r="V114" s="36"/>
      <c r="Y114" s="37"/>
      <c r="Z114" s="5"/>
    </row>
    <row r="115" spans="1:26" x14ac:dyDescent="0.25">
      <c r="A115" s="87"/>
      <c r="B115" s="56">
        <v>108</v>
      </c>
      <c r="C115" s="352"/>
      <c r="D115" s="170"/>
      <c r="E115" s="65"/>
      <c r="F115" s="65"/>
      <c r="G115" s="195"/>
      <c r="H115" s="63"/>
      <c r="I115">
        <f t="shared" si="7"/>
        <v>0</v>
      </c>
      <c r="J115" s="63"/>
      <c r="K115">
        <f t="shared" si="6"/>
        <v>0</v>
      </c>
      <c r="L115" s="63"/>
      <c r="O115" s="63"/>
      <c r="P115" s="63"/>
      <c r="Q115" s="175">
        <f t="shared" si="4"/>
        <v>0</v>
      </c>
      <c r="R115" s="284">
        <f t="shared" si="5"/>
        <v>0</v>
      </c>
      <c r="S115" s="5"/>
      <c r="T115" s="68"/>
      <c r="U115" s="5"/>
      <c r="V115" s="36"/>
      <c r="Y115" s="37"/>
      <c r="Z115" s="5"/>
    </row>
    <row r="116" spans="1:26" x14ac:dyDescent="0.25">
      <c r="A116" s="87"/>
      <c r="B116" s="56">
        <v>109</v>
      </c>
      <c r="C116" s="352"/>
      <c r="D116" s="170"/>
      <c r="E116" s="65"/>
      <c r="F116" s="65"/>
      <c r="G116" s="195"/>
      <c r="H116" s="63"/>
      <c r="I116">
        <f t="shared" si="7"/>
        <v>0</v>
      </c>
      <c r="J116" s="63"/>
      <c r="K116">
        <f t="shared" si="6"/>
        <v>0</v>
      </c>
      <c r="L116" s="63"/>
      <c r="O116" s="63"/>
      <c r="P116" s="63"/>
      <c r="Q116" s="175">
        <f t="shared" si="4"/>
        <v>0</v>
      </c>
      <c r="R116" s="284">
        <f t="shared" si="5"/>
        <v>0</v>
      </c>
      <c r="S116" s="5"/>
      <c r="T116" s="68"/>
      <c r="U116" s="5"/>
      <c r="V116" s="36"/>
      <c r="Y116" s="37"/>
      <c r="Z116" s="5"/>
    </row>
    <row r="117" spans="1:26" x14ac:dyDescent="0.25">
      <c r="A117" s="87"/>
      <c r="B117" s="56">
        <v>110</v>
      </c>
      <c r="C117" s="352"/>
      <c r="D117" s="170"/>
      <c r="E117" s="65"/>
      <c r="F117" s="65"/>
      <c r="G117" s="195"/>
      <c r="H117" s="63"/>
      <c r="I117">
        <f t="shared" si="7"/>
        <v>0</v>
      </c>
      <c r="J117" s="63"/>
      <c r="K117">
        <f t="shared" si="6"/>
        <v>0</v>
      </c>
      <c r="L117" s="63"/>
      <c r="O117" s="63"/>
      <c r="P117" s="63"/>
      <c r="Q117" s="175">
        <f t="shared" si="4"/>
        <v>0</v>
      </c>
      <c r="R117" s="284">
        <f t="shared" si="5"/>
        <v>0</v>
      </c>
      <c r="S117" s="5"/>
      <c r="T117" s="68"/>
      <c r="U117" s="5"/>
      <c r="V117" s="36"/>
      <c r="Y117" s="37"/>
      <c r="Z117" s="5"/>
    </row>
    <row r="118" spans="1:26" x14ac:dyDescent="0.25">
      <c r="A118" s="87"/>
      <c r="B118" s="56">
        <v>111</v>
      </c>
      <c r="C118" s="352"/>
      <c r="D118" s="170"/>
      <c r="E118" s="65"/>
      <c r="F118" s="65"/>
      <c r="G118" s="195"/>
      <c r="H118" s="63"/>
      <c r="I118">
        <f t="shared" si="7"/>
        <v>0</v>
      </c>
      <c r="J118" s="63"/>
      <c r="K118">
        <f t="shared" si="6"/>
        <v>0</v>
      </c>
      <c r="L118" s="63"/>
      <c r="O118" s="63"/>
      <c r="P118" s="63"/>
      <c r="Q118" s="175">
        <f t="shared" si="4"/>
        <v>0</v>
      </c>
      <c r="R118" s="284">
        <f t="shared" si="5"/>
        <v>0</v>
      </c>
      <c r="S118" s="5"/>
      <c r="T118" s="68"/>
      <c r="U118" s="5"/>
      <c r="V118" s="36"/>
      <c r="Y118" s="37"/>
      <c r="Z118" s="5"/>
    </row>
    <row r="119" spans="1:26" x14ac:dyDescent="0.25">
      <c r="A119" s="87"/>
      <c r="B119" s="56">
        <v>112</v>
      </c>
      <c r="C119" s="352"/>
      <c r="D119" s="170"/>
      <c r="E119" s="65"/>
      <c r="F119" s="65"/>
      <c r="G119" s="195"/>
      <c r="H119" s="63"/>
      <c r="I119">
        <f t="shared" si="7"/>
        <v>0</v>
      </c>
      <c r="J119" s="63"/>
      <c r="K119">
        <f t="shared" si="6"/>
        <v>0</v>
      </c>
      <c r="L119" s="63"/>
      <c r="O119" s="63"/>
      <c r="P119" s="63"/>
      <c r="Q119" s="175">
        <f t="shared" si="4"/>
        <v>0</v>
      </c>
      <c r="R119" s="284">
        <f t="shared" si="5"/>
        <v>0</v>
      </c>
      <c r="S119" s="5"/>
      <c r="T119" s="68"/>
      <c r="U119" s="5"/>
      <c r="V119" s="36"/>
      <c r="Y119" s="37"/>
      <c r="Z119" s="5"/>
    </row>
    <row r="120" spans="1:26" x14ac:dyDescent="0.25">
      <c r="A120" s="87"/>
      <c r="B120" s="56">
        <v>113</v>
      </c>
      <c r="C120" s="352"/>
      <c r="D120" s="170"/>
      <c r="E120" s="65"/>
      <c r="F120" s="65"/>
      <c r="G120" s="195"/>
      <c r="H120" s="63"/>
      <c r="I120">
        <f t="shared" si="7"/>
        <v>0</v>
      </c>
      <c r="J120" s="63"/>
      <c r="K120">
        <f t="shared" si="6"/>
        <v>0</v>
      </c>
      <c r="L120" s="63"/>
      <c r="O120" s="63"/>
      <c r="P120" s="63"/>
      <c r="Q120" s="175">
        <f t="shared" si="4"/>
        <v>0</v>
      </c>
      <c r="R120" s="284">
        <f t="shared" si="5"/>
        <v>0</v>
      </c>
      <c r="S120" s="5"/>
      <c r="T120" s="68"/>
      <c r="U120" s="5"/>
      <c r="V120" s="36"/>
      <c r="Y120" s="37"/>
      <c r="Z120" s="5"/>
    </row>
    <row r="121" spans="1:26" x14ac:dyDescent="0.25">
      <c r="A121" s="87"/>
      <c r="B121" s="56">
        <v>114</v>
      </c>
      <c r="C121" s="352"/>
      <c r="D121" s="170"/>
      <c r="E121" s="65"/>
      <c r="F121" s="65"/>
      <c r="G121" s="195"/>
      <c r="H121" s="63"/>
      <c r="I121">
        <f t="shared" si="7"/>
        <v>0</v>
      </c>
      <c r="J121" s="63"/>
      <c r="K121">
        <f t="shared" si="6"/>
        <v>0</v>
      </c>
      <c r="L121" s="63"/>
      <c r="O121" s="63"/>
      <c r="P121" s="63"/>
      <c r="Q121" s="175">
        <f t="shared" si="4"/>
        <v>0</v>
      </c>
      <c r="R121" s="284">
        <f t="shared" si="5"/>
        <v>0</v>
      </c>
      <c r="S121" s="5"/>
      <c r="T121" s="68"/>
      <c r="U121" s="5"/>
      <c r="V121" s="36"/>
      <c r="Y121" s="37"/>
      <c r="Z121" s="5"/>
    </row>
    <row r="122" spans="1:26" x14ac:dyDescent="0.25">
      <c r="A122" s="87"/>
      <c r="B122" s="56">
        <v>115</v>
      </c>
      <c r="C122" s="352"/>
      <c r="D122" s="170"/>
      <c r="E122" s="65"/>
      <c r="F122" s="65"/>
      <c r="G122" s="195"/>
      <c r="H122" s="63"/>
      <c r="I122">
        <f t="shared" si="7"/>
        <v>0</v>
      </c>
      <c r="J122" s="63"/>
      <c r="K122">
        <f t="shared" si="6"/>
        <v>0</v>
      </c>
      <c r="L122" s="63"/>
      <c r="O122" s="63"/>
      <c r="P122" s="63"/>
      <c r="Q122" s="175">
        <f t="shared" si="4"/>
        <v>0</v>
      </c>
      <c r="R122" s="284">
        <f t="shared" si="5"/>
        <v>0</v>
      </c>
      <c r="S122" s="5"/>
      <c r="T122" s="68"/>
      <c r="U122" s="5"/>
      <c r="V122" s="36"/>
      <c r="Y122" s="37"/>
      <c r="Z122" s="5"/>
    </row>
    <row r="123" spans="1:26" x14ac:dyDescent="0.25">
      <c r="A123" s="87"/>
      <c r="B123" s="56">
        <v>116</v>
      </c>
      <c r="C123" s="352"/>
      <c r="D123" s="170"/>
      <c r="E123" s="65"/>
      <c r="F123" s="65"/>
      <c r="G123" s="195"/>
      <c r="H123" s="63"/>
      <c r="I123">
        <f t="shared" si="7"/>
        <v>0</v>
      </c>
      <c r="J123" s="63"/>
      <c r="K123">
        <f t="shared" si="6"/>
        <v>0</v>
      </c>
      <c r="L123" s="63"/>
      <c r="O123" s="63"/>
      <c r="P123" s="63"/>
      <c r="Q123" s="175">
        <f t="shared" si="4"/>
        <v>0</v>
      </c>
      <c r="R123" s="284">
        <f t="shared" si="5"/>
        <v>0</v>
      </c>
      <c r="S123" s="5"/>
      <c r="T123" s="68"/>
      <c r="U123" s="5"/>
      <c r="V123" s="36"/>
      <c r="Y123" s="37"/>
      <c r="Z123" s="5"/>
    </row>
    <row r="124" spans="1:26" x14ac:dyDescent="0.25">
      <c r="A124" s="87"/>
      <c r="B124" s="56">
        <v>117</v>
      </c>
      <c r="C124" s="352"/>
      <c r="D124" s="170"/>
      <c r="E124" s="65"/>
      <c r="F124" s="65"/>
      <c r="G124" s="195"/>
      <c r="H124" s="63"/>
      <c r="I124">
        <f t="shared" si="7"/>
        <v>0</v>
      </c>
      <c r="J124" s="63"/>
      <c r="K124">
        <f t="shared" si="6"/>
        <v>0</v>
      </c>
      <c r="L124" s="63"/>
      <c r="O124" s="63"/>
      <c r="P124" s="63"/>
      <c r="Q124" s="175">
        <f t="shared" si="4"/>
        <v>0</v>
      </c>
      <c r="R124" s="284">
        <f t="shared" si="5"/>
        <v>0</v>
      </c>
      <c r="S124" s="5"/>
      <c r="T124" s="68"/>
      <c r="U124" s="5"/>
      <c r="V124" s="36"/>
      <c r="Y124" s="37"/>
      <c r="Z124" s="5"/>
    </row>
    <row r="125" spans="1:26" x14ac:dyDescent="0.25">
      <c r="A125" s="87"/>
      <c r="B125" s="56">
        <v>118</v>
      </c>
      <c r="C125" s="352"/>
      <c r="D125" s="170"/>
      <c r="E125" s="65"/>
      <c r="F125" s="65"/>
      <c r="G125" s="195"/>
      <c r="H125" s="63"/>
      <c r="I125">
        <f t="shared" si="7"/>
        <v>0</v>
      </c>
      <c r="J125" s="63"/>
      <c r="K125">
        <f t="shared" si="6"/>
        <v>0</v>
      </c>
      <c r="L125" s="63"/>
      <c r="O125" s="63"/>
      <c r="P125" s="63"/>
      <c r="Q125" s="175">
        <f t="shared" si="4"/>
        <v>0</v>
      </c>
      <c r="R125" s="284">
        <f t="shared" si="5"/>
        <v>0</v>
      </c>
      <c r="S125" s="5"/>
      <c r="T125" s="68"/>
      <c r="U125" s="5"/>
      <c r="V125" s="36"/>
      <c r="Y125" s="37"/>
      <c r="Z125" s="5"/>
    </row>
    <row r="126" spans="1:26" x14ac:dyDescent="0.25">
      <c r="A126" s="87"/>
      <c r="B126" s="56">
        <v>119</v>
      </c>
      <c r="C126" s="352"/>
      <c r="D126" s="170"/>
      <c r="E126" s="65"/>
      <c r="F126" s="65"/>
      <c r="G126" s="195"/>
      <c r="H126" s="63"/>
      <c r="I126">
        <f t="shared" si="7"/>
        <v>0</v>
      </c>
      <c r="J126" s="63"/>
      <c r="K126">
        <f t="shared" si="6"/>
        <v>0</v>
      </c>
      <c r="L126" s="63"/>
      <c r="O126" s="63"/>
      <c r="P126" s="63"/>
      <c r="Q126" s="175">
        <f t="shared" si="4"/>
        <v>0</v>
      </c>
      <c r="R126" s="284">
        <f t="shared" si="5"/>
        <v>0</v>
      </c>
      <c r="S126" s="5"/>
      <c r="T126" s="68"/>
      <c r="U126" s="5"/>
      <c r="V126" s="36"/>
      <c r="Y126" s="37"/>
      <c r="Z126" s="5"/>
    </row>
    <row r="127" spans="1:26" x14ac:dyDescent="0.25">
      <c r="A127" s="87"/>
      <c r="B127" s="56">
        <v>120</v>
      </c>
      <c r="C127" s="352"/>
      <c r="D127" s="170"/>
      <c r="E127" s="65"/>
      <c r="F127" s="65"/>
      <c r="G127" s="195"/>
      <c r="H127" s="63"/>
      <c r="I127">
        <f t="shared" si="7"/>
        <v>0</v>
      </c>
      <c r="J127" s="63"/>
      <c r="K127">
        <f t="shared" si="6"/>
        <v>0</v>
      </c>
      <c r="L127" s="63"/>
      <c r="O127" s="63"/>
      <c r="P127" s="63"/>
      <c r="Q127" s="175">
        <f t="shared" si="4"/>
        <v>0</v>
      </c>
      <c r="R127" s="284">
        <f t="shared" si="5"/>
        <v>0</v>
      </c>
      <c r="S127" s="5"/>
      <c r="T127" s="68"/>
      <c r="U127" s="5"/>
      <c r="V127" s="36"/>
      <c r="Y127" s="37"/>
      <c r="Z127" s="5"/>
    </row>
    <row r="128" spans="1:26" x14ac:dyDescent="0.25">
      <c r="A128" s="87"/>
      <c r="B128" s="56">
        <v>121</v>
      </c>
      <c r="C128" s="352"/>
      <c r="D128" s="170"/>
      <c r="E128" s="65"/>
      <c r="F128" s="65"/>
      <c r="G128" s="195"/>
      <c r="H128" s="63"/>
      <c r="I128">
        <f t="shared" si="7"/>
        <v>0</v>
      </c>
      <c r="J128" s="63"/>
      <c r="K128">
        <f t="shared" si="6"/>
        <v>0</v>
      </c>
      <c r="L128" s="63"/>
      <c r="O128" s="63"/>
      <c r="P128" s="63"/>
      <c r="Q128" s="175">
        <f t="shared" si="4"/>
        <v>0</v>
      </c>
      <c r="R128" s="284">
        <f t="shared" si="5"/>
        <v>0</v>
      </c>
      <c r="S128" s="5"/>
      <c r="T128" s="68"/>
      <c r="U128" s="5"/>
      <c r="V128" s="36"/>
      <c r="Y128" s="37"/>
      <c r="Z128" s="5"/>
    </row>
    <row r="129" spans="1:26" x14ac:dyDescent="0.25">
      <c r="A129" s="87"/>
      <c r="B129" s="56">
        <v>122</v>
      </c>
      <c r="C129" s="352"/>
      <c r="D129" s="170"/>
      <c r="E129" s="65"/>
      <c r="F129" s="65"/>
      <c r="G129" s="195"/>
      <c r="H129" s="63"/>
      <c r="I129">
        <f t="shared" si="7"/>
        <v>0</v>
      </c>
      <c r="J129" s="63"/>
      <c r="K129">
        <f t="shared" si="6"/>
        <v>0</v>
      </c>
      <c r="L129" s="63"/>
      <c r="O129" s="63"/>
      <c r="P129" s="63"/>
      <c r="Q129" s="175">
        <f t="shared" si="4"/>
        <v>0</v>
      </c>
      <c r="R129" s="284">
        <f t="shared" si="5"/>
        <v>0</v>
      </c>
      <c r="S129" s="5"/>
      <c r="T129" s="68"/>
      <c r="U129" s="5"/>
      <c r="V129" s="36"/>
      <c r="Y129" s="37"/>
      <c r="Z129" s="5"/>
    </row>
    <row r="130" spans="1:26" x14ac:dyDescent="0.25">
      <c r="A130" s="87"/>
      <c r="B130" s="56">
        <v>123</v>
      </c>
      <c r="C130" s="352"/>
      <c r="D130" s="170"/>
      <c r="E130" s="65"/>
      <c r="F130" s="65"/>
      <c r="G130" s="195"/>
      <c r="H130" s="63"/>
      <c r="I130">
        <f t="shared" si="7"/>
        <v>0</v>
      </c>
      <c r="J130" s="63"/>
      <c r="K130">
        <f t="shared" si="6"/>
        <v>0</v>
      </c>
      <c r="L130" s="63"/>
      <c r="O130" s="63"/>
      <c r="P130" s="63"/>
      <c r="Q130" s="175">
        <f t="shared" si="4"/>
        <v>0</v>
      </c>
      <c r="R130" s="284">
        <f t="shared" si="5"/>
        <v>0</v>
      </c>
      <c r="S130" s="5"/>
      <c r="T130" s="68"/>
      <c r="U130" s="5"/>
      <c r="V130" s="36"/>
      <c r="Y130" s="37"/>
      <c r="Z130" s="5"/>
    </row>
    <row r="131" spans="1:26" x14ac:dyDescent="0.25">
      <c r="A131" s="87"/>
      <c r="B131" s="56">
        <v>124</v>
      </c>
      <c r="C131" s="352"/>
      <c r="D131" s="170"/>
      <c r="E131" s="65"/>
      <c r="F131" s="65"/>
      <c r="G131" s="195"/>
      <c r="H131" s="63"/>
      <c r="I131">
        <f t="shared" si="7"/>
        <v>0</v>
      </c>
      <c r="J131" s="63"/>
      <c r="K131">
        <f t="shared" si="6"/>
        <v>0</v>
      </c>
      <c r="L131" s="63"/>
      <c r="O131" s="63"/>
      <c r="P131" s="63"/>
      <c r="Q131" s="175">
        <f t="shared" si="4"/>
        <v>0</v>
      </c>
      <c r="R131" s="284">
        <f t="shared" si="5"/>
        <v>0</v>
      </c>
      <c r="S131" s="5"/>
      <c r="T131" s="68"/>
      <c r="U131" s="5"/>
      <c r="V131" s="36"/>
      <c r="Y131" s="37"/>
      <c r="Z131" s="5"/>
    </row>
    <row r="132" spans="1:26" x14ac:dyDescent="0.25">
      <c r="A132" s="87"/>
      <c r="B132" s="56">
        <v>125</v>
      </c>
      <c r="C132" s="352"/>
      <c r="D132" s="170"/>
      <c r="E132" s="65"/>
      <c r="F132" s="65"/>
      <c r="G132" s="195"/>
      <c r="H132" s="63"/>
      <c r="I132">
        <f t="shared" si="7"/>
        <v>0</v>
      </c>
      <c r="J132" s="63"/>
      <c r="K132">
        <f t="shared" si="6"/>
        <v>0</v>
      </c>
      <c r="L132" s="63"/>
      <c r="O132" s="63"/>
      <c r="P132" s="63"/>
      <c r="Q132" s="175">
        <f t="shared" si="4"/>
        <v>0</v>
      </c>
      <c r="R132" s="284">
        <f t="shared" si="5"/>
        <v>0</v>
      </c>
      <c r="S132" s="5"/>
      <c r="T132" s="68"/>
      <c r="U132" s="5"/>
      <c r="V132" s="36"/>
      <c r="Y132" s="37"/>
      <c r="Z132" s="5"/>
    </row>
    <row r="133" spans="1:26" x14ac:dyDescent="0.25">
      <c r="A133" s="87"/>
      <c r="B133" s="56">
        <v>126</v>
      </c>
      <c r="C133" s="352"/>
      <c r="D133" s="170"/>
      <c r="E133" s="65"/>
      <c r="F133" s="65"/>
      <c r="G133" s="195"/>
      <c r="H133" s="63"/>
      <c r="I133">
        <f t="shared" si="7"/>
        <v>0</v>
      </c>
      <c r="J133" s="63"/>
      <c r="K133">
        <f t="shared" si="6"/>
        <v>0</v>
      </c>
      <c r="L133" s="63"/>
      <c r="O133" s="63"/>
      <c r="P133" s="63"/>
      <c r="Q133" s="175">
        <f t="shared" si="4"/>
        <v>0</v>
      </c>
      <c r="R133" s="284">
        <f t="shared" si="5"/>
        <v>0</v>
      </c>
      <c r="S133" s="5"/>
      <c r="T133" s="68"/>
      <c r="U133" s="5"/>
      <c r="V133" s="36"/>
      <c r="Y133" s="37"/>
      <c r="Z133" s="5"/>
    </row>
    <row r="134" spans="1:26" x14ac:dyDescent="0.25">
      <c r="A134" s="87"/>
      <c r="B134" s="56">
        <v>127</v>
      </c>
      <c r="C134" s="352"/>
      <c r="D134" s="170"/>
      <c r="E134" s="65"/>
      <c r="F134" s="65"/>
      <c r="G134" s="195"/>
      <c r="H134" s="63"/>
      <c r="I134">
        <f t="shared" si="7"/>
        <v>0</v>
      </c>
      <c r="J134" s="63"/>
      <c r="K134">
        <f t="shared" si="6"/>
        <v>0</v>
      </c>
      <c r="L134" s="63"/>
      <c r="O134" s="63"/>
      <c r="P134" s="63"/>
      <c r="Q134" s="175">
        <f t="shared" si="4"/>
        <v>0</v>
      </c>
      <c r="R134" s="284">
        <f t="shared" si="5"/>
        <v>0</v>
      </c>
      <c r="S134" s="5"/>
      <c r="T134" s="68"/>
      <c r="U134" s="5"/>
      <c r="V134" s="36"/>
      <c r="Y134" s="37"/>
      <c r="Z134" s="5"/>
    </row>
    <row r="135" spans="1:26" x14ac:dyDescent="0.25">
      <c r="A135" s="87"/>
      <c r="B135" s="56">
        <v>128</v>
      </c>
      <c r="C135" s="352"/>
      <c r="D135" s="170"/>
      <c r="E135" s="65"/>
      <c r="F135" s="65"/>
      <c r="G135" s="195"/>
      <c r="H135" s="63"/>
      <c r="I135">
        <f t="shared" si="7"/>
        <v>0</v>
      </c>
      <c r="J135" s="63"/>
      <c r="K135">
        <f t="shared" si="6"/>
        <v>0</v>
      </c>
      <c r="L135" s="63"/>
      <c r="O135" s="63"/>
      <c r="P135" s="63"/>
      <c r="Q135" s="175">
        <f t="shared" si="4"/>
        <v>0</v>
      </c>
      <c r="R135" s="284">
        <f t="shared" si="5"/>
        <v>0</v>
      </c>
      <c r="S135" s="5"/>
      <c r="T135" s="68"/>
      <c r="U135" s="5"/>
      <c r="V135" s="36"/>
      <c r="Y135" s="37"/>
      <c r="Z135" s="5"/>
    </row>
    <row r="136" spans="1:26" x14ac:dyDescent="0.25">
      <c r="A136" s="87"/>
      <c r="B136" s="56">
        <v>129</v>
      </c>
      <c r="C136" s="352"/>
      <c r="D136" s="170"/>
      <c r="E136" s="65"/>
      <c r="F136" s="65"/>
      <c r="G136" s="195"/>
      <c r="H136" s="63"/>
      <c r="I136">
        <f t="shared" si="7"/>
        <v>0</v>
      </c>
      <c r="J136" s="63"/>
      <c r="K136">
        <f t="shared" si="6"/>
        <v>0</v>
      </c>
      <c r="L136" s="63"/>
      <c r="O136" s="63"/>
      <c r="P136" s="63"/>
      <c r="Q136" s="175">
        <f t="shared" ref="Q136:Q199" si="8">G136</f>
        <v>0</v>
      </c>
      <c r="R136" s="284">
        <f t="shared" ref="R136:R199" si="9">G136*(-1)</f>
        <v>0</v>
      </c>
      <c r="S136" s="5"/>
      <c r="T136" s="68"/>
      <c r="U136" s="5"/>
      <c r="V136" s="36"/>
      <c r="Y136" s="37"/>
      <c r="Z136" s="5"/>
    </row>
    <row r="137" spans="1:26" x14ac:dyDescent="0.25">
      <c r="A137" s="87"/>
      <c r="B137" s="56">
        <v>130</v>
      </c>
      <c r="C137" s="352"/>
      <c r="D137" s="170"/>
      <c r="E137" s="65"/>
      <c r="F137" s="65"/>
      <c r="G137" s="195"/>
      <c r="H137" s="63"/>
      <c r="I137">
        <f t="shared" si="7"/>
        <v>0</v>
      </c>
      <c r="J137" s="63"/>
      <c r="K137">
        <f t="shared" ref="K137:K200" si="10">IFERROR(VALUE(LEFT(L137,4)),0)</f>
        <v>0</v>
      </c>
      <c r="L137" s="63"/>
      <c r="O137" s="63"/>
      <c r="P137" s="63"/>
      <c r="Q137" s="175">
        <f t="shared" si="8"/>
        <v>0</v>
      </c>
      <c r="R137" s="284">
        <f t="shared" si="9"/>
        <v>0</v>
      </c>
      <c r="S137" s="5"/>
      <c r="T137" s="68"/>
      <c r="U137" s="5"/>
      <c r="V137" s="36"/>
      <c r="Y137" s="37"/>
      <c r="Z137" s="5"/>
    </row>
    <row r="138" spans="1:26" x14ac:dyDescent="0.25">
      <c r="A138" s="87"/>
      <c r="B138" s="56">
        <v>131</v>
      </c>
      <c r="C138" s="352"/>
      <c r="D138" s="170"/>
      <c r="E138" s="65"/>
      <c r="F138" s="65"/>
      <c r="G138" s="195"/>
      <c r="H138" s="63"/>
      <c r="I138">
        <f t="shared" si="7"/>
        <v>0</v>
      </c>
      <c r="J138" s="63"/>
      <c r="K138">
        <f t="shared" si="10"/>
        <v>0</v>
      </c>
      <c r="L138" s="63"/>
      <c r="O138" s="63"/>
      <c r="P138" s="63"/>
      <c r="Q138" s="175">
        <f t="shared" si="8"/>
        <v>0</v>
      </c>
      <c r="R138" s="284">
        <f t="shared" si="9"/>
        <v>0</v>
      </c>
      <c r="S138" s="5"/>
      <c r="T138" s="68"/>
      <c r="U138" s="5"/>
      <c r="V138" s="36"/>
      <c r="Y138" s="37"/>
      <c r="Z138" s="5"/>
    </row>
    <row r="139" spans="1:26" x14ac:dyDescent="0.25">
      <c r="A139" s="87"/>
      <c r="B139" s="56">
        <v>132</v>
      </c>
      <c r="C139" s="352"/>
      <c r="D139" s="170"/>
      <c r="E139" s="65"/>
      <c r="F139" s="65"/>
      <c r="G139" s="195"/>
      <c r="H139" s="63"/>
      <c r="I139">
        <f t="shared" si="7"/>
        <v>0</v>
      </c>
      <c r="J139" s="63"/>
      <c r="K139">
        <f t="shared" si="10"/>
        <v>0</v>
      </c>
      <c r="L139" s="63"/>
      <c r="O139" s="63"/>
      <c r="P139" s="63"/>
      <c r="Q139" s="175">
        <f t="shared" si="8"/>
        <v>0</v>
      </c>
      <c r="R139" s="284">
        <f t="shared" si="9"/>
        <v>0</v>
      </c>
      <c r="S139" s="5"/>
      <c r="T139" s="68"/>
      <c r="U139" s="5"/>
      <c r="V139" s="36"/>
      <c r="Y139" s="37"/>
      <c r="Z139" s="5"/>
    </row>
    <row r="140" spans="1:26" x14ac:dyDescent="0.25">
      <c r="A140" s="87"/>
      <c r="B140" s="56">
        <v>133</v>
      </c>
      <c r="C140" s="352"/>
      <c r="D140" s="170"/>
      <c r="E140" s="65"/>
      <c r="F140" s="65"/>
      <c r="G140" s="195"/>
      <c r="H140" s="63"/>
      <c r="I140">
        <f t="shared" si="7"/>
        <v>0</v>
      </c>
      <c r="J140" s="63"/>
      <c r="K140">
        <f t="shared" si="10"/>
        <v>0</v>
      </c>
      <c r="L140" s="63"/>
      <c r="O140" s="63"/>
      <c r="P140" s="63"/>
      <c r="Q140" s="175">
        <f t="shared" si="8"/>
        <v>0</v>
      </c>
      <c r="R140" s="284">
        <f t="shared" si="9"/>
        <v>0</v>
      </c>
      <c r="S140" s="5"/>
      <c r="T140" s="68"/>
      <c r="U140" s="5"/>
      <c r="V140" s="36"/>
      <c r="Y140" s="37"/>
      <c r="Z140" s="5"/>
    </row>
    <row r="141" spans="1:26" x14ac:dyDescent="0.25">
      <c r="A141" s="87"/>
      <c r="B141" s="56">
        <v>134</v>
      </c>
      <c r="C141" s="352"/>
      <c r="D141" s="170"/>
      <c r="E141" s="65"/>
      <c r="F141" s="65"/>
      <c r="G141" s="195"/>
      <c r="H141" s="63"/>
      <c r="I141">
        <f t="shared" ref="I141:I204" si="11">IFERROR(VALUE(LEFT(J141,4)),0)</f>
        <v>0</v>
      </c>
      <c r="J141" s="63"/>
      <c r="K141">
        <f t="shared" si="10"/>
        <v>0</v>
      </c>
      <c r="L141" s="63"/>
      <c r="O141" s="63"/>
      <c r="P141" s="63"/>
      <c r="Q141" s="175">
        <f t="shared" si="8"/>
        <v>0</v>
      </c>
      <c r="R141" s="284">
        <f t="shared" si="9"/>
        <v>0</v>
      </c>
      <c r="S141" s="5"/>
      <c r="T141" s="68"/>
      <c r="U141" s="5"/>
      <c r="V141" s="36"/>
      <c r="Y141" s="37"/>
      <c r="Z141" s="5"/>
    </row>
    <row r="142" spans="1:26" x14ac:dyDescent="0.25">
      <c r="A142" s="87"/>
      <c r="B142" s="56">
        <v>135</v>
      </c>
      <c r="C142" s="352"/>
      <c r="D142" s="170"/>
      <c r="E142" s="65"/>
      <c r="F142" s="65"/>
      <c r="G142" s="195"/>
      <c r="H142" s="63"/>
      <c r="I142">
        <f t="shared" si="11"/>
        <v>0</v>
      </c>
      <c r="J142" s="63"/>
      <c r="K142">
        <f t="shared" si="10"/>
        <v>0</v>
      </c>
      <c r="L142" s="63"/>
      <c r="O142" s="63"/>
      <c r="P142" s="63"/>
      <c r="Q142" s="175">
        <f t="shared" si="8"/>
        <v>0</v>
      </c>
      <c r="R142" s="284">
        <f t="shared" si="9"/>
        <v>0</v>
      </c>
      <c r="S142" s="5"/>
      <c r="T142" s="68"/>
      <c r="U142" s="5"/>
      <c r="V142" s="36"/>
      <c r="Y142" s="37"/>
      <c r="Z142" s="5"/>
    </row>
    <row r="143" spans="1:26" x14ac:dyDescent="0.25">
      <c r="A143" s="87"/>
      <c r="B143" s="56">
        <v>136</v>
      </c>
      <c r="C143" s="352"/>
      <c r="D143" s="170"/>
      <c r="E143" s="65"/>
      <c r="F143" s="65"/>
      <c r="G143" s="195"/>
      <c r="H143" s="63"/>
      <c r="I143">
        <f t="shared" si="11"/>
        <v>0</v>
      </c>
      <c r="J143" s="63"/>
      <c r="K143">
        <f t="shared" si="10"/>
        <v>0</v>
      </c>
      <c r="L143" s="63"/>
      <c r="O143" s="63"/>
      <c r="P143" s="63"/>
      <c r="Q143" s="175">
        <f t="shared" si="8"/>
        <v>0</v>
      </c>
      <c r="R143" s="284">
        <f t="shared" si="9"/>
        <v>0</v>
      </c>
      <c r="S143" s="5"/>
      <c r="T143" s="68"/>
      <c r="U143" s="5"/>
      <c r="V143" s="36"/>
      <c r="Y143" s="37"/>
      <c r="Z143" s="5"/>
    </row>
    <row r="144" spans="1:26" x14ac:dyDescent="0.25">
      <c r="A144" s="87"/>
      <c r="B144" s="56">
        <v>137</v>
      </c>
      <c r="C144" s="352"/>
      <c r="D144" s="170"/>
      <c r="E144" s="65"/>
      <c r="F144" s="65"/>
      <c r="G144" s="195"/>
      <c r="H144" s="63"/>
      <c r="I144">
        <f t="shared" si="11"/>
        <v>0</v>
      </c>
      <c r="J144" s="63"/>
      <c r="K144">
        <f t="shared" si="10"/>
        <v>0</v>
      </c>
      <c r="L144" s="63"/>
      <c r="O144" s="63"/>
      <c r="P144" s="63"/>
      <c r="Q144" s="175">
        <f t="shared" si="8"/>
        <v>0</v>
      </c>
      <c r="R144" s="284">
        <f t="shared" si="9"/>
        <v>0</v>
      </c>
      <c r="S144" s="5"/>
      <c r="T144" s="68"/>
      <c r="U144" s="5"/>
      <c r="V144" s="36"/>
      <c r="Y144" s="37"/>
      <c r="Z144" s="5"/>
    </row>
    <row r="145" spans="1:26" x14ac:dyDescent="0.25">
      <c r="A145" s="87"/>
      <c r="B145" s="56">
        <v>138</v>
      </c>
      <c r="C145" s="352"/>
      <c r="D145" s="170"/>
      <c r="E145" s="65"/>
      <c r="F145" s="65"/>
      <c r="G145" s="195"/>
      <c r="H145" s="63"/>
      <c r="I145">
        <f t="shared" si="11"/>
        <v>0</v>
      </c>
      <c r="J145" s="63"/>
      <c r="K145">
        <f t="shared" si="10"/>
        <v>0</v>
      </c>
      <c r="L145" s="63"/>
      <c r="O145" s="63"/>
      <c r="P145" s="63"/>
      <c r="Q145" s="175">
        <f t="shared" si="8"/>
        <v>0</v>
      </c>
      <c r="R145" s="284">
        <f t="shared" si="9"/>
        <v>0</v>
      </c>
      <c r="S145" s="5"/>
      <c r="T145" s="68"/>
      <c r="U145" s="5"/>
      <c r="V145" s="36"/>
      <c r="Y145" s="37"/>
      <c r="Z145" s="5"/>
    </row>
    <row r="146" spans="1:26" x14ac:dyDescent="0.25">
      <c r="A146" s="87"/>
      <c r="B146" s="56">
        <v>139</v>
      </c>
      <c r="C146" s="352"/>
      <c r="D146" s="170"/>
      <c r="E146" s="65"/>
      <c r="F146" s="65"/>
      <c r="G146" s="195"/>
      <c r="H146" s="63"/>
      <c r="I146">
        <f t="shared" si="11"/>
        <v>0</v>
      </c>
      <c r="J146" s="63"/>
      <c r="K146">
        <f t="shared" si="10"/>
        <v>0</v>
      </c>
      <c r="L146" s="63"/>
      <c r="O146" s="63"/>
      <c r="P146" s="63"/>
      <c r="Q146" s="175">
        <f t="shared" si="8"/>
        <v>0</v>
      </c>
      <c r="R146" s="284">
        <f t="shared" si="9"/>
        <v>0</v>
      </c>
      <c r="S146" s="5"/>
      <c r="T146" s="68"/>
      <c r="U146" s="5"/>
      <c r="V146" s="36"/>
      <c r="Y146" s="37"/>
      <c r="Z146" s="5"/>
    </row>
    <row r="147" spans="1:26" x14ac:dyDescent="0.25">
      <c r="A147" s="87"/>
      <c r="B147" s="56">
        <v>140</v>
      </c>
      <c r="C147" s="352"/>
      <c r="D147" s="170"/>
      <c r="E147" s="65"/>
      <c r="F147" s="65"/>
      <c r="G147" s="195"/>
      <c r="H147" s="63"/>
      <c r="I147">
        <f t="shared" si="11"/>
        <v>0</v>
      </c>
      <c r="J147" s="63"/>
      <c r="K147">
        <f t="shared" si="10"/>
        <v>0</v>
      </c>
      <c r="L147" s="63"/>
      <c r="O147" s="63"/>
      <c r="P147" s="63"/>
      <c r="Q147" s="175">
        <f t="shared" si="8"/>
        <v>0</v>
      </c>
      <c r="R147" s="284">
        <f t="shared" si="9"/>
        <v>0</v>
      </c>
      <c r="S147" s="5"/>
      <c r="T147" s="68"/>
      <c r="U147" s="5"/>
      <c r="V147" s="36"/>
      <c r="Y147" s="37"/>
      <c r="Z147" s="5"/>
    </row>
    <row r="148" spans="1:26" x14ac:dyDescent="0.25">
      <c r="A148" s="87"/>
      <c r="B148" s="56">
        <v>141</v>
      </c>
      <c r="C148" s="352"/>
      <c r="D148" s="170"/>
      <c r="E148" s="65"/>
      <c r="F148" s="65"/>
      <c r="G148" s="195"/>
      <c r="H148" s="63"/>
      <c r="I148">
        <f t="shared" si="11"/>
        <v>0</v>
      </c>
      <c r="J148" s="63"/>
      <c r="K148">
        <f t="shared" si="10"/>
        <v>0</v>
      </c>
      <c r="L148" s="63"/>
      <c r="O148" s="63"/>
      <c r="P148" s="63"/>
      <c r="Q148" s="175">
        <f t="shared" si="8"/>
        <v>0</v>
      </c>
      <c r="R148" s="284">
        <f t="shared" si="9"/>
        <v>0</v>
      </c>
      <c r="S148" s="5"/>
      <c r="T148" s="68"/>
      <c r="U148" s="5"/>
      <c r="V148" s="36"/>
      <c r="Y148" s="37"/>
      <c r="Z148" s="5"/>
    </row>
    <row r="149" spans="1:26" x14ac:dyDescent="0.25">
      <c r="A149" s="87"/>
      <c r="B149" s="56">
        <v>142</v>
      </c>
      <c r="C149" s="352"/>
      <c r="D149" s="170"/>
      <c r="E149" s="65"/>
      <c r="F149" s="65"/>
      <c r="G149" s="195"/>
      <c r="H149" s="63"/>
      <c r="I149">
        <f t="shared" si="11"/>
        <v>0</v>
      </c>
      <c r="J149" s="63"/>
      <c r="K149">
        <f t="shared" si="10"/>
        <v>0</v>
      </c>
      <c r="L149" s="63"/>
      <c r="O149" s="63"/>
      <c r="P149" s="63"/>
      <c r="Q149" s="175">
        <f t="shared" si="8"/>
        <v>0</v>
      </c>
      <c r="R149" s="284">
        <f t="shared" si="9"/>
        <v>0</v>
      </c>
      <c r="S149" s="5"/>
      <c r="T149" s="68"/>
      <c r="U149" s="5"/>
      <c r="V149" s="36"/>
      <c r="Y149" s="37"/>
      <c r="Z149" s="5"/>
    </row>
    <row r="150" spans="1:26" x14ac:dyDescent="0.25">
      <c r="A150" s="87"/>
      <c r="B150" s="56">
        <v>143</v>
      </c>
      <c r="C150" s="352"/>
      <c r="D150" s="170"/>
      <c r="E150" s="65"/>
      <c r="F150" s="65"/>
      <c r="G150" s="195"/>
      <c r="H150" s="63"/>
      <c r="I150">
        <f t="shared" si="11"/>
        <v>0</v>
      </c>
      <c r="J150" s="63"/>
      <c r="K150">
        <f t="shared" si="10"/>
        <v>0</v>
      </c>
      <c r="L150" s="63"/>
      <c r="O150" s="63"/>
      <c r="P150" s="63"/>
      <c r="Q150" s="175">
        <f t="shared" si="8"/>
        <v>0</v>
      </c>
      <c r="R150" s="284">
        <f t="shared" si="9"/>
        <v>0</v>
      </c>
      <c r="S150" s="5"/>
      <c r="T150" s="68"/>
      <c r="U150" s="5"/>
      <c r="V150" s="36"/>
      <c r="Y150" s="37"/>
      <c r="Z150" s="5"/>
    </row>
    <row r="151" spans="1:26" x14ac:dyDescent="0.25">
      <c r="A151" s="87"/>
      <c r="B151" s="56">
        <v>144</v>
      </c>
      <c r="C151" s="352"/>
      <c r="D151" s="170"/>
      <c r="E151" s="65"/>
      <c r="F151" s="65"/>
      <c r="G151" s="195"/>
      <c r="H151" s="63"/>
      <c r="I151">
        <f t="shared" si="11"/>
        <v>0</v>
      </c>
      <c r="J151" s="63"/>
      <c r="K151">
        <f t="shared" si="10"/>
        <v>0</v>
      </c>
      <c r="L151" s="63"/>
      <c r="O151" s="63"/>
      <c r="P151" s="63"/>
      <c r="Q151" s="175">
        <f t="shared" si="8"/>
        <v>0</v>
      </c>
      <c r="R151" s="284">
        <f t="shared" si="9"/>
        <v>0</v>
      </c>
      <c r="S151" s="5"/>
      <c r="T151" s="68"/>
      <c r="U151" s="5"/>
      <c r="V151" s="36"/>
      <c r="Y151" s="37"/>
      <c r="Z151" s="5"/>
    </row>
    <row r="152" spans="1:26" x14ac:dyDescent="0.25">
      <c r="A152" s="87"/>
      <c r="B152" s="56">
        <v>145</v>
      </c>
      <c r="C152" s="352"/>
      <c r="D152" s="170"/>
      <c r="E152" s="65"/>
      <c r="F152" s="65"/>
      <c r="G152" s="195"/>
      <c r="H152" s="63"/>
      <c r="I152">
        <f t="shared" si="11"/>
        <v>0</v>
      </c>
      <c r="J152" s="63"/>
      <c r="K152">
        <f t="shared" si="10"/>
        <v>0</v>
      </c>
      <c r="L152" s="63"/>
      <c r="O152" s="63"/>
      <c r="P152" s="63"/>
      <c r="Q152" s="175">
        <f t="shared" si="8"/>
        <v>0</v>
      </c>
      <c r="R152" s="284">
        <f t="shared" si="9"/>
        <v>0</v>
      </c>
      <c r="S152" s="5"/>
      <c r="T152" s="68"/>
      <c r="U152" s="5"/>
      <c r="V152" s="36"/>
      <c r="Y152" s="37"/>
      <c r="Z152" s="5"/>
    </row>
    <row r="153" spans="1:26" x14ac:dyDescent="0.25">
      <c r="A153" s="87"/>
      <c r="B153" s="56">
        <v>146</v>
      </c>
      <c r="C153" s="352"/>
      <c r="D153" s="170"/>
      <c r="E153" s="65"/>
      <c r="F153" s="65"/>
      <c r="G153" s="195"/>
      <c r="H153" s="63"/>
      <c r="I153">
        <f t="shared" si="11"/>
        <v>0</v>
      </c>
      <c r="J153" s="63"/>
      <c r="K153">
        <f t="shared" si="10"/>
        <v>0</v>
      </c>
      <c r="L153" s="63"/>
      <c r="O153" s="63"/>
      <c r="P153" s="63"/>
      <c r="Q153" s="175">
        <f t="shared" si="8"/>
        <v>0</v>
      </c>
      <c r="R153" s="284">
        <f t="shared" si="9"/>
        <v>0</v>
      </c>
      <c r="S153" s="5"/>
      <c r="T153" s="68"/>
      <c r="U153" s="5"/>
      <c r="V153" s="36"/>
      <c r="Y153" s="37"/>
      <c r="Z153" s="5"/>
    </row>
    <row r="154" spans="1:26" x14ac:dyDescent="0.25">
      <c r="A154" s="87"/>
      <c r="B154" s="56">
        <v>147</v>
      </c>
      <c r="C154" s="352"/>
      <c r="D154" s="170"/>
      <c r="E154" s="65"/>
      <c r="F154" s="65"/>
      <c r="G154" s="195"/>
      <c r="H154" s="63"/>
      <c r="I154">
        <f t="shared" si="11"/>
        <v>0</v>
      </c>
      <c r="J154" s="63"/>
      <c r="K154">
        <f t="shared" si="10"/>
        <v>0</v>
      </c>
      <c r="L154" s="63"/>
      <c r="O154" s="63"/>
      <c r="P154" s="63"/>
      <c r="Q154" s="175">
        <f t="shared" si="8"/>
        <v>0</v>
      </c>
      <c r="R154" s="284">
        <f t="shared" si="9"/>
        <v>0</v>
      </c>
      <c r="S154" s="5"/>
      <c r="T154" s="68"/>
      <c r="U154" s="5"/>
      <c r="V154" s="36"/>
      <c r="Y154" s="37"/>
      <c r="Z154" s="5"/>
    </row>
    <row r="155" spans="1:26" x14ac:dyDescent="0.25">
      <c r="A155" s="87"/>
      <c r="B155" s="56">
        <v>148</v>
      </c>
      <c r="C155" s="352"/>
      <c r="D155" s="170"/>
      <c r="E155" s="65"/>
      <c r="F155" s="65"/>
      <c r="G155" s="195"/>
      <c r="H155" s="63"/>
      <c r="I155">
        <f t="shared" si="11"/>
        <v>0</v>
      </c>
      <c r="J155" s="63"/>
      <c r="K155">
        <f t="shared" si="10"/>
        <v>0</v>
      </c>
      <c r="L155" s="63"/>
      <c r="O155" s="63"/>
      <c r="P155" s="63"/>
      <c r="Q155" s="175">
        <f t="shared" si="8"/>
        <v>0</v>
      </c>
      <c r="R155" s="284">
        <f t="shared" si="9"/>
        <v>0</v>
      </c>
      <c r="S155" s="5"/>
      <c r="T155" s="68"/>
      <c r="U155" s="5"/>
      <c r="V155" s="36"/>
      <c r="Y155" s="37"/>
      <c r="Z155" s="5"/>
    </row>
    <row r="156" spans="1:26" x14ac:dyDescent="0.25">
      <c r="A156" s="87"/>
      <c r="B156" s="56">
        <v>149</v>
      </c>
      <c r="C156" s="352"/>
      <c r="D156" s="170"/>
      <c r="E156" s="65"/>
      <c r="F156" s="65"/>
      <c r="G156" s="195"/>
      <c r="H156" s="63"/>
      <c r="I156">
        <f t="shared" si="11"/>
        <v>0</v>
      </c>
      <c r="J156" s="63"/>
      <c r="K156">
        <f t="shared" si="10"/>
        <v>0</v>
      </c>
      <c r="L156" s="63"/>
      <c r="O156" s="63"/>
      <c r="P156" s="63"/>
      <c r="Q156" s="175">
        <f t="shared" si="8"/>
        <v>0</v>
      </c>
      <c r="R156" s="284">
        <f t="shared" si="9"/>
        <v>0</v>
      </c>
      <c r="S156" s="5"/>
      <c r="T156" s="68"/>
      <c r="U156" s="5"/>
      <c r="V156" s="36"/>
      <c r="Y156" s="37"/>
      <c r="Z156" s="5"/>
    </row>
    <row r="157" spans="1:26" x14ac:dyDescent="0.25">
      <c r="A157" s="87"/>
      <c r="B157" s="56">
        <v>150</v>
      </c>
      <c r="C157" s="352"/>
      <c r="D157" s="170"/>
      <c r="E157" s="65"/>
      <c r="F157" s="65"/>
      <c r="G157" s="195"/>
      <c r="H157" s="63"/>
      <c r="I157">
        <f t="shared" si="11"/>
        <v>0</v>
      </c>
      <c r="J157" s="63"/>
      <c r="K157">
        <f t="shared" si="10"/>
        <v>0</v>
      </c>
      <c r="L157" s="63"/>
      <c r="O157" s="63"/>
      <c r="P157" s="63"/>
      <c r="Q157" s="175">
        <f t="shared" si="8"/>
        <v>0</v>
      </c>
      <c r="R157" s="284">
        <f t="shared" si="9"/>
        <v>0</v>
      </c>
      <c r="S157" s="5"/>
      <c r="T157" s="68"/>
      <c r="U157" s="5"/>
      <c r="V157" s="36"/>
      <c r="Y157" s="37"/>
      <c r="Z157" s="5"/>
    </row>
    <row r="158" spans="1:26" x14ac:dyDescent="0.25">
      <c r="A158" s="87"/>
      <c r="B158" s="56">
        <v>151</v>
      </c>
      <c r="C158" s="352"/>
      <c r="D158" s="170"/>
      <c r="E158" s="65"/>
      <c r="F158" s="65"/>
      <c r="G158" s="195"/>
      <c r="H158" s="63"/>
      <c r="I158">
        <f t="shared" si="11"/>
        <v>0</v>
      </c>
      <c r="J158" s="63"/>
      <c r="K158">
        <f t="shared" si="10"/>
        <v>0</v>
      </c>
      <c r="L158" s="63"/>
      <c r="O158" s="63"/>
      <c r="P158" s="63"/>
      <c r="Q158" s="175">
        <f t="shared" si="8"/>
        <v>0</v>
      </c>
      <c r="R158" s="284">
        <f t="shared" si="9"/>
        <v>0</v>
      </c>
      <c r="S158" s="5"/>
      <c r="T158" s="68"/>
      <c r="U158" s="5"/>
      <c r="V158" s="36"/>
      <c r="Y158" s="37"/>
      <c r="Z158" s="5"/>
    </row>
    <row r="159" spans="1:26" x14ac:dyDescent="0.25">
      <c r="A159" s="87"/>
      <c r="B159" s="56">
        <v>152</v>
      </c>
      <c r="C159" s="352"/>
      <c r="D159" s="170"/>
      <c r="E159" s="65"/>
      <c r="F159" s="65"/>
      <c r="G159" s="195"/>
      <c r="H159" s="63"/>
      <c r="I159">
        <f t="shared" si="11"/>
        <v>0</v>
      </c>
      <c r="J159" s="63"/>
      <c r="K159">
        <f t="shared" si="10"/>
        <v>0</v>
      </c>
      <c r="L159" s="63"/>
      <c r="O159" s="63"/>
      <c r="P159" s="63"/>
      <c r="Q159" s="175">
        <f t="shared" si="8"/>
        <v>0</v>
      </c>
      <c r="R159" s="284">
        <f t="shared" si="9"/>
        <v>0</v>
      </c>
      <c r="S159" s="5"/>
      <c r="T159" s="68"/>
      <c r="U159" s="5"/>
      <c r="V159" s="36"/>
      <c r="Y159" s="37"/>
      <c r="Z159" s="5"/>
    </row>
    <row r="160" spans="1:26" x14ac:dyDescent="0.25">
      <c r="A160" s="87"/>
      <c r="B160" s="56">
        <v>153</v>
      </c>
      <c r="C160" s="352"/>
      <c r="D160" s="170"/>
      <c r="E160" s="65"/>
      <c r="F160" s="65"/>
      <c r="G160" s="195"/>
      <c r="H160" s="63"/>
      <c r="I160">
        <f t="shared" si="11"/>
        <v>0</v>
      </c>
      <c r="J160" s="63"/>
      <c r="K160">
        <f t="shared" si="10"/>
        <v>0</v>
      </c>
      <c r="L160" s="63"/>
      <c r="O160" s="63"/>
      <c r="P160" s="63"/>
      <c r="Q160" s="175">
        <f t="shared" si="8"/>
        <v>0</v>
      </c>
      <c r="R160" s="284">
        <f t="shared" si="9"/>
        <v>0</v>
      </c>
      <c r="S160" s="5"/>
      <c r="T160" s="68"/>
      <c r="U160" s="5"/>
      <c r="V160" s="36"/>
      <c r="Y160" s="37"/>
      <c r="Z160" s="5"/>
    </row>
    <row r="161" spans="1:26" x14ac:dyDescent="0.25">
      <c r="A161" s="87"/>
      <c r="B161" s="56">
        <v>154</v>
      </c>
      <c r="C161" s="352"/>
      <c r="D161" s="170"/>
      <c r="E161" s="65"/>
      <c r="F161" s="65"/>
      <c r="G161" s="195"/>
      <c r="H161" s="63"/>
      <c r="I161">
        <f t="shared" si="11"/>
        <v>0</v>
      </c>
      <c r="J161" s="63"/>
      <c r="K161">
        <f t="shared" si="10"/>
        <v>0</v>
      </c>
      <c r="L161" s="63"/>
      <c r="O161" s="63"/>
      <c r="P161" s="63"/>
      <c r="Q161" s="175">
        <f t="shared" si="8"/>
        <v>0</v>
      </c>
      <c r="R161" s="284">
        <f t="shared" si="9"/>
        <v>0</v>
      </c>
      <c r="S161" s="5"/>
      <c r="T161" s="68"/>
      <c r="U161" s="5"/>
      <c r="V161" s="36"/>
      <c r="Y161" s="37"/>
      <c r="Z161" s="5"/>
    </row>
    <row r="162" spans="1:26" x14ac:dyDescent="0.25">
      <c r="A162" s="87"/>
      <c r="B162" s="56">
        <v>155</v>
      </c>
      <c r="C162" s="352"/>
      <c r="D162" s="170"/>
      <c r="E162" s="65"/>
      <c r="F162" s="65"/>
      <c r="G162" s="195"/>
      <c r="H162" s="63"/>
      <c r="I162">
        <f t="shared" si="11"/>
        <v>0</v>
      </c>
      <c r="J162" s="63"/>
      <c r="K162">
        <f t="shared" si="10"/>
        <v>0</v>
      </c>
      <c r="L162" s="63"/>
      <c r="O162" s="63"/>
      <c r="P162" s="63"/>
      <c r="Q162" s="175">
        <f t="shared" si="8"/>
        <v>0</v>
      </c>
      <c r="R162" s="284">
        <f t="shared" si="9"/>
        <v>0</v>
      </c>
      <c r="S162" s="5"/>
      <c r="T162" s="68"/>
      <c r="U162" s="5"/>
      <c r="V162" s="36"/>
      <c r="Y162" s="37"/>
      <c r="Z162" s="5"/>
    </row>
    <row r="163" spans="1:26" x14ac:dyDescent="0.25">
      <c r="A163" s="87"/>
      <c r="B163" s="56">
        <v>156</v>
      </c>
      <c r="C163" s="352"/>
      <c r="D163" s="170"/>
      <c r="E163" s="65"/>
      <c r="F163" s="65"/>
      <c r="G163" s="195"/>
      <c r="H163" s="63"/>
      <c r="I163">
        <f t="shared" si="11"/>
        <v>0</v>
      </c>
      <c r="J163" s="63"/>
      <c r="K163">
        <f t="shared" si="10"/>
        <v>0</v>
      </c>
      <c r="L163" s="63"/>
      <c r="O163" s="63"/>
      <c r="P163" s="63"/>
      <c r="Q163" s="175">
        <f t="shared" si="8"/>
        <v>0</v>
      </c>
      <c r="R163" s="284">
        <f t="shared" si="9"/>
        <v>0</v>
      </c>
      <c r="S163" s="5"/>
      <c r="T163" s="68"/>
      <c r="U163" s="5"/>
      <c r="V163" s="36"/>
      <c r="Y163" s="37"/>
      <c r="Z163" s="5"/>
    </row>
    <row r="164" spans="1:26" x14ac:dyDescent="0.25">
      <c r="A164" s="87"/>
      <c r="B164" s="56">
        <v>157</v>
      </c>
      <c r="C164" s="352"/>
      <c r="D164" s="170"/>
      <c r="E164" s="65"/>
      <c r="F164" s="65"/>
      <c r="G164" s="195"/>
      <c r="H164" s="63"/>
      <c r="I164">
        <f t="shared" si="11"/>
        <v>0</v>
      </c>
      <c r="J164" s="63"/>
      <c r="K164">
        <f t="shared" si="10"/>
        <v>0</v>
      </c>
      <c r="L164" s="63"/>
      <c r="O164" s="63"/>
      <c r="P164" s="63"/>
      <c r="Q164" s="175">
        <f t="shared" si="8"/>
        <v>0</v>
      </c>
      <c r="R164" s="284">
        <f t="shared" si="9"/>
        <v>0</v>
      </c>
      <c r="S164" s="5"/>
      <c r="T164" s="68"/>
      <c r="U164" s="5"/>
      <c r="V164" s="36"/>
      <c r="Y164" s="37"/>
      <c r="Z164" s="5"/>
    </row>
    <row r="165" spans="1:26" x14ac:dyDescent="0.25">
      <c r="A165" s="87"/>
      <c r="B165" s="56">
        <v>158</v>
      </c>
      <c r="C165" s="352"/>
      <c r="D165" s="170"/>
      <c r="E165" s="65"/>
      <c r="F165" s="65"/>
      <c r="G165" s="195"/>
      <c r="H165" s="63"/>
      <c r="I165">
        <f t="shared" si="11"/>
        <v>0</v>
      </c>
      <c r="J165" s="63"/>
      <c r="K165">
        <f t="shared" si="10"/>
        <v>0</v>
      </c>
      <c r="L165" s="63"/>
      <c r="O165" s="63"/>
      <c r="P165" s="63"/>
      <c r="Q165" s="175">
        <f t="shared" si="8"/>
        <v>0</v>
      </c>
      <c r="R165" s="284">
        <f t="shared" si="9"/>
        <v>0</v>
      </c>
      <c r="S165" s="5"/>
      <c r="T165" s="68"/>
      <c r="U165" s="5"/>
      <c r="V165" s="36"/>
      <c r="Y165" s="37"/>
      <c r="Z165" s="5"/>
    </row>
    <row r="166" spans="1:26" x14ac:dyDescent="0.25">
      <c r="A166" s="87"/>
      <c r="B166" s="56">
        <v>159</v>
      </c>
      <c r="C166" s="352"/>
      <c r="D166" s="170"/>
      <c r="E166" s="65"/>
      <c r="F166" s="65"/>
      <c r="G166" s="195"/>
      <c r="H166" s="63"/>
      <c r="I166">
        <f t="shared" si="11"/>
        <v>0</v>
      </c>
      <c r="J166" s="63"/>
      <c r="K166">
        <f t="shared" si="10"/>
        <v>0</v>
      </c>
      <c r="L166" s="63"/>
      <c r="O166" s="63"/>
      <c r="P166" s="63"/>
      <c r="Q166" s="175">
        <f t="shared" si="8"/>
        <v>0</v>
      </c>
      <c r="R166" s="284">
        <f t="shared" si="9"/>
        <v>0</v>
      </c>
      <c r="S166" s="5"/>
      <c r="T166" s="68"/>
      <c r="U166" s="5"/>
      <c r="V166" s="36"/>
      <c r="Y166" s="37"/>
      <c r="Z166" s="5"/>
    </row>
    <row r="167" spans="1:26" x14ac:dyDescent="0.25">
      <c r="A167" s="87"/>
      <c r="B167" s="56">
        <v>160</v>
      </c>
      <c r="C167" s="352"/>
      <c r="D167" s="170"/>
      <c r="E167" s="65"/>
      <c r="F167" s="65"/>
      <c r="G167" s="195"/>
      <c r="H167" s="63"/>
      <c r="I167">
        <f t="shared" si="11"/>
        <v>0</v>
      </c>
      <c r="J167" s="63"/>
      <c r="K167">
        <f t="shared" si="10"/>
        <v>0</v>
      </c>
      <c r="L167" s="63"/>
      <c r="O167" s="63"/>
      <c r="P167" s="63"/>
      <c r="Q167" s="175">
        <f t="shared" si="8"/>
        <v>0</v>
      </c>
      <c r="R167" s="284">
        <f t="shared" si="9"/>
        <v>0</v>
      </c>
      <c r="S167" s="5"/>
      <c r="T167" s="68"/>
      <c r="U167" s="5"/>
      <c r="V167" s="36"/>
      <c r="Y167" s="37"/>
      <c r="Z167" s="5"/>
    </row>
    <row r="168" spans="1:26" x14ac:dyDescent="0.25">
      <c r="A168" s="87"/>
      <c r="B168" s="56">
        <v>161</v>
      </c>
      <c r="C168" s="352"/>
      <c r="D168" s="170"/>
      <c r="E168" s="65"/>
      <c r="F168" s="65"/>
      <c r="G168" s="195"/>
      <c r="H168" s="63"/>
      <c r="I168">
        <f t="shared" si="11"/>
        <v>0</v>
      </c>
      <c r="J168" s="63"/>
      <c r="K168">
        <f t="shared" si="10"/>
        <v>0</v>
      </c>
      <c r="L168" s="63"/>
      <c r="O168" s="63"/>
      <c r="P168" s="63"/>
      <c r="Q168" s="175">
        <f t="shared" si="8"/>
        <v>0</v>
      </c>
      <c r="R168" s="284">
        <f t="shared" si="9"/>
        <v>0</v>
      </c>
      <c r="S168" s="5"/>
      <c r="T168" s="68"/>
      <c r="U168" s="5"/>
      <c r="V168" s="36"/>
      <c r="Y168" s="37"/>
      <c r="Z168" s="5"/>
    </row>
    <row r="169" spans="1:26" x14ac:dyDescent="0.25">
      <c r="A169" s="87"/>
      <c r="B169" s="56">
        <v>162</v>
      </c>
      <c r="C169" s="352"/>
      <c r="D169" s="170"/>
      <c r="E169" s="65"/>
      <c r="F169" s="65"/>
      <c r="G169" s="195"/>
      <c r="H169" s="63"/>
      <c r="I169">
        <f t="shared" si="11"/>
        <v>0</v>
      </c>
      <c r="J169" s="63"/>
      <c r="K169">
        <f t="shared" si="10"/>
        <v>0</v>
      </c>
      <c r="L169" s="63"/>
      <c r="O169" s="63"/>
      <c r="P169" s="63"/>
      <c r="Q169" s="175">
        <f t="shared" si="8"/>
        <v>0</v>
      </c>
      <c r="R169" s="284">
        <f t="shared" si="9"/>
        <v>0</v>
      </c>
      <c r="S169" s="5"/>
      <c r="T169" s="68"/>
      <c r="U169" s="5"/>
      <c r="V169" s="36"/>
      <c r="Y169" s="37"/>
      <c r="Z169" s="5"/>
    </row>
    <row r="170" spans="1:26" x14ac:dyDescent="0.25">
      <c r="A170" s="87"/>
      <c r="B170" s="56">
        <v>163</v>
      </c>
      <c r="C170" s="352"/>
      <c r="D170" s="170"/>
      <c r="E170" s="65"/>
      <c r="F170" s="65"/>
      <c r="G170" s="195"/>
      <c r="H170" s="63"/>
      <c r="I170">
        <f t="shared" si="11"/>
        <v>0</v>
      </c>
      <c r="J170" s="63"/>
      <c r="K170">
        <f t="shared" si="10"/>
        <v>0</v>
      </c>
      <c r="L170" s="63"/>
      <c r="O170" s="63"/>
      <c r="P170" s="63"/>
      <c r="Q170" s="175">
        <f t="shared" si="8"/>
        <v>0</v>
      </c>
      <c r="R170" s="284">
        <f t="shared" si="9"/>
        <v>0</v>
      </c>
      <c r="S170" s="5"/>
      <c r="T170" s="68"/>
      <c r="U170" s="5"/>
      <c r="V170" s="36"/>
      <c r="Y170" s="37"/>
      <c r="Z170" s="5"/>
    </row>
    <row r="171" spans="1:26" x14ac:dyDescent="0.25">
      <c r="A171" s="87"/>
      <c r="B171" s="56">
        <v>164</v>
      </c>
      <c r="C171" s="352"/>
      <c r="D171" s="170"/>
      <c r="E171" s="65"/>
      <c r="F171" s="65"/>
      <c r="G171" s="195"/>
      <c r="H171" s="63"/>
      <c r="I171">
        <f t="shared" si="11"/>
        <v>0</v>
      </c>
      <c r="J171" s="63"/>
      <c r="K171">
        <f t="shared" si="10"/>
        <v>0</v>
      </c>
      <c r="L171" s="63"/>
      <c r="O171" s="63"/>
      <c r="P171" s="63"/>
      <c r="Q171" s="175">
        <f t="shared" si="8"/>
        <v>0</v>
      </c>
      <c r="R171" s="284">
        <f t="shared" si="9"/>
        <v>0</v>
      </c>
      <c r="S171" s="5"/>
      <c r="T171" s="68"/>
      <c r="U171" s="5"/>
      <c r="V171" s="36"/>
      <c r="Y171" s="37"/>
      <c r="Z171" s="5"/>
    </row>
    <row r="172" spans="1:26" x14ac:dyDescent="0.25">
      <c r="A172" s="87"/>
      <c r="B172" s="56">
        <v>165</v>
      </c>
      <c r="C172" s="352"/>
      <c r="D172" s="170"/>
      <c r="E172" s="65"/>
      <c r="F172" s="65"/>
      <c r="G172" s="195"/>
      <c r="H172" s="63"/>
      <c r="I172">
        <f t="shared" si="11"/>
        <v>0</v>
      </c>
      <c r="J172" s="63"/>
      <c r="K172">
        <f t="shared" si="10"/>
        <v>0</v>
      </c>
      <c r="L172" s="63"/>
      <c r="O172" s="63"/>
      <c r="P172" s="63"/>
      <c r="Q172" s="175">
        <f t="shared" si="8"/>
        <v>0</v>
      </c>
      <c r="R172" s="284">
        <f t="shared" si="9"/>
        <v>0</v>
      </c>
      <c r="S172" s="5"/>
      <c r="T172" s="68"/>
      <c r="U172" s="5"/>
      <c r="V172" s="36"/>
      <c r="Y172" s="37"/>
      <c r="Z172" s="5"/>
    </row>
    <row r="173" spans="1:26" x14ac:dyDescent="0.25">
      <c r="A173" s="87"/>
      <c r="B173" s="56">
        <v>166</v>
      </c>
      <c r="C173" s="352"/>
      <c r="D173" s="170"/>
      <c r="E173" s="65"/>
      <c r="F173" s="65"/>
      <c r="G173" s="195"/>
      <c r="H173" s="63"/>
      <c r="I173">
        <f t="shared" si="11"/>
        <v>0</v>
      </c>
      <c r="J173" s="63"/>
      <c r="K173">
        <f t="shared" si="10"/>
        <v>0</v>
      </c>
      <c r="L173" s="63"/>
      <c r="O173" s="63"/>
      <c r="P173" s="63"/>
      <c r="Q173" s="175">
        <f t="shared" si="8"/>
        <v>0</v>
      </c>
      <c r="R173" s="284">
        <f t="shared" si="9"/>
        <v>0</v>
      </c>
      <c r="S173" s="5"/>
      <c r="T173" s="68"/>
      <c r="U173" s="5"/>
      <c r="V173" s="36"/>
      <c r="Y173" s="37"/>
      <c r="Z173" s="5"/>
    </row>
    <row r="174" spans="1:26" x14ac:dyDescent="0.25">
      <c r="A174" s="87"/>
      <c r="B174" s="56">
        <v>167</v>
      </c>
      <c r="C174" s="352"/>
      <c r="D174" s="170"/>
      <c r="E174" s="65"/>
      <c r="F174" s="65"/>
      <c r="G174" s="195"/>
      <c r="H174" s="63"/>
      <c r="I174">
        <f t="shared" si="11"/>
        <v>0</v>
      </c>
      <c r="J174" s="63"/>
      <c r="K174">
        <f t="shared" si="10"/>
        <v>0</v>
      </c>
      <c r="L174" s="63"/>
      <c r="O174" s="63"/>
      <c r="P174" s="63"/>
      <c r="Q174" s="175">
        <f t="shared" si="8"/>
        <v>0</v>
      </c>
      <c r="R174" s="284">
        <f t="shared" si="9"/>
        <v>0</v>
      </c>
      <c r="S174" s="5"/>
      <c r="T174" s="68"/>
      <c r="U174" s="5"/>
      <c r="V174" s="36"/>
      <c r="Y174" s="37"/>
      <c r="Z174" s="5"/>
    </row>
    <row r="175" spans="1:26" x14ac:dyDescent="0.25">
      <c r="A175" s="87"/>
      <c r="B175" s="56">
        <v>168</v>
      </c>
      <c r="C175" s="352"/>
      <c r="D175" s="170"/>
      <c r="E175" s="65"/>
      <c r="F175" s="65"/>
      <c r="G175" s="195"/>
      <c r="H175" s="63"/>
      <c r="I175">
        <f t="shared" si="11"/>
        <v>0</v>
      </c>
      <c r="J175" s="63"/>
      <c r="K175">
        <f t="shared" si="10"/>
        <v>0</v>
      </c>
      <c r="L175" s="63"/>
      <c r="O175" s="63"/>
      <c r="P175" s="63"/>
      <c r="Q175" s="175">
        <f t="shared" si="8"/>
        <v>0</v>
      </c>
      <c r="R175" s="284">
        <f t="shared" si="9"/>
        <v>0</v>
      </c>
      <c r="S175" s="5"/>
      <c r="T175" s="68"/>
      <c r="U175" s="5"/>
      <c r="V175" s="36"/>
      <c r="Y175" s="37"/>
      <c r="Z175" s="5"/>
    </row>
    <row r="176" spans="1:26" x14ac:dyDescent="0.25">
      <c r="A176" s="87"/>
      <c r="B176" s="56">
        <v>169</v>
      </c>
      <c r="C176" s="352"/>
      <c r="D176" s="170"/>
      <c r="E176" s="65"/>
      <c r="F176" s="65"/>
      <c r="G176" s="195"/>
      <c r="H176" s="63"/>
      <c r="I176">
        <f t="shared" si="11"/>
        <v>0</v>
      </c>
      <c r="J176" s="63"/>
      <c r="K176">
        <f t="shared" si="10"/>
        <v>0</v>
      </c>
      <c r="L176" s="63"/>
      <c r="O176" s="63"/>
      <c r="P176" s="63"/>
      <c r="Q176" s="175">
        <f t="shared" si="8"/>
        <v>0</v>
      </c>
      <c r="R176" s="284">
        <f t="shared" si="9"/>
        <v>0</v>
      </c>
      <c r="S176" s="5"/>
      <c r="T176" s="68"/>
      <c r="U176" s="5"/>
      <c r="V176" s="36"/>
      <c r="Y176" s="37"/>
      <c r="Z176" s="5"/>
    </row>
    <row r="177" spans="1:26" x14ac:dyDescent="0.25">
      <c r="A177" s="87"/>
      <c r="B177" s="56">
        <v>170</v>
      </c>
      <c r="C177" s="352"/>
      <c r="D177" s="170"/>
      <c r="E177" s="65"/>
      <c r="F177" s="65"/>
      <c r="G177" s="195"/>
      <c r="H177" s="63"/>
      <c r="I177">
        <f t="shared" si="11"/>
        <v>0</v>
      </c>
      <c r="J177" s="63"/>
      <c r="K177">
        <f t="shared" si="10"/>
        <v>0</v>
      </c>
      <c r="L177" s="63"/>
      <c r="O177" s="63"/>
      <c r="P177" s="63"/>
      <c r="Q177" s="175">
        <f t="shared" si="8"/>
        <v>0</v>
      </c>
      <c r="R177" s="284">
        <f t="shared" si="9"/>
        <v>0</v>
      </c>
      <c r="S177" s="5"/>
      <c r="T177" s="68"/>
      <c r="U177" s="5"/>
      <c r="V177" s="36"/>
      <c r="Y177" s="37"/>
      <c r="Z177" s="5"/>
    </row>
    <row r="178" spans="1:26" x14ac:dyDescent="0.25">
      <c r="A178" s="87"/>
      <c r="B178" s="56">
        <v>171</v>
      </c>
      <c r="C178" s="352"/>
      <c r="D178" s="170"/>
      <c r="E178" s="65"/>
      <c r="F178" s="65"/>
      <c r="G178" s="195"/>
      <c r="H178" s="63"/>
      <c r="I178">
        <f t="shared" si="11"/>
        <v>0</v>
      </c>
      <c r="J178" s="63"/>
      <c r="K178">
        <f t="shared" si="10"/>
        <v>0</v>
      </c>
      <c r="L178" s="63"/>
      <c r="O178" s="63"/>
      <c r="P178" s="63"/>
      <c r="Q178" s="175">
        <f t="shared" si="8"/>
        <v>0</v>
      </c>
      <c r="R178" s="284">
        <f t="shared" si="9"/>
        <v>0</v>
      </c>
      <c r="S178" s="5"/>
      <c r="T178" s="68"/>
      <c r="U178" s="5"/>
      <c r="V178" s="36"/>
      <c r="Y178" s="37"/>
      <c r="Z178" s="5"/>
    </row>
    <row r="179" spans="1:26" x14ac:dyDescent="0.25">
      <c r="A179" s="87"/>
      <c r="B179" s="56">
        <v>172</v>
      </c>
      <c r="C179" s="352"/>
      <c r="D179" s="170"/>
      <c r="E179" s="65"/>
      <c r="F179" s="65"/>
      <c r="G179" s="195"/>
      <c r="H179" s="63"/>
      <c r="I179">
        <f t="shared" si="11"/>
        <v>0</v>
      </c>
      <c r="J179" s="63"/>
      <c r="K179">
        <f t="shared" si="10"/>
        <v>0</v>
      </c>
      <c r="L179" s="63"/>
      <c r="O179" s="63"/>
      <c r="P179" s="63"/>
      <c r="Q179" s="175">
        <f t="shared" si="8"/>
        <v>0</v>
      </c>
      <c r="R179" s="284">
        <f t="shared" si="9"/>
        <v>0</v>
      </c>
      <c r="S179" s="5"/>
      <c r="T179" s="68"/>
      <c r="U179" s="5"/>
      <c r="V179" s="36"/>
      <c r="Y179" s="37"/>
      <c r="Z179" s="5"/>
    </row>
    <row r="180" spans="1:26" x14ac:dyDescent="0.25">
      <c r="A180" s="87"/>
      <c r="B180" s="56">
        <v>173</v>
      </c>
      <c r="C180" s="352"/>
      <c r="D180" s="170"/>
      <c r="E180" s="65"/>
      <c r="F180" s="65"/>
      <c r="G180" s="195"/>
      <c r="H180" s="63"/>
      <c r="I180">
        <f t="shared" si="11"/>
        <v>0</v>
      </c>
      <c r="J180" s="63"/>
      <c r="K180">
        <f t="shared" si="10"/>
        <v>0</v>
      </c>
      <c r="L180" s="63"/>
      <c r="O180" s="63"/>
      <c r="P180" s="63"/>
      <c r="Q180" s="175">
        <f t="shared" si="8"/>
        <v>0</v>
      </c>
      <c r="R180" s="284">
        <f t="shared" si="9"/>
        <v>0</v>
      </c>
      <c r="S180" s="5"/>
      <c r="T180" s="68"/>
      <c r="U180" s="5"/>
      <c r="V180" s="36"/>
      <c r="Y180" s="37"/>
      <c r="Z180" s="5"/>
    </row>
    <row r="181" spans="1:26" x14ac:dyDescent="0.25">
      <c r="A181" s="87"/>
      <c r="B181" s="56">
        <v>174</v>
      </c>
      <c r="C181" s="352"/>
      <c r="D181" s="170"/>
      <c r="E181" s="65"/>
      <c r="F181" s="65"/>
      <c r="G181" s="195"/>
      <c r="H181" s="63"/>
      <c r="I181">
        <f t="shared" si="11"/>
        <v>0</v>
      </c>
      <c r="J181" s="63"/>
      <c r="K181">
        <f t="shared" si="10"/>
        <v>0</v>
      </c>
      <c r="L181" s="63"/>
      <c r="O181" s="63"/>
      <c r="P181" s="63"/>
      <c r="Q181" s="175">
        <f t="shared" si="8"/>
        <v>0</v>
      </c>
      <c r="R181" s="284">
        <f t="shared" si="9"/>
        <v>0</v>
      </c>
      <c r="S181" s="5"/>
      <c r="T181" s="68"/>
      <c r="U181" s="5"/>
      <c r="V181" s="36"/>
      <c r="Y181" s="37"/>
      <c r="Z181" s="5"/>
    </row>
    <row r="182" spans="1:26" x14ac:dyDescent="0.25">
      <c r="A182" s="87"/>
      <c r="B182" s="56">
        <v>175</v>
      </c>
      <c r="C182" s="352"/>
      <c r="D182" s="170"/>
      <c r="E182" s="65"/>
      <c r="F182" s="65"/>
      <c r="G182" s="195"/>
      <c r="H182" s="63"/>
      <c r="I182">
        <f t="shared" si="11"/>
        <v>0</v>
      </c>
      <c r="J182" s="63"/>
      <c r="K182">
        <f t="shared" si="10"/>
        <v>0</v>
      </c>
      <c r="L182" s="63"/>
      <c r="O182" s="63"/>
      <c r="P182" s="63"/>
      <c r="Q182" s="175">
        <f t="shared" si="8"/>
        <v>0</v>
      </c>
      <c r="R182" s="284">
        <f t="shared" si="9"/>
        <v>0</v>
      </c>
      <c r="S182" s="5"/>
      <c r="T182" s="68"/>
      <c r="U182" s="5"/>
      <c r="V182" s="36"/>
      <c r="Y182" s="37"/>
      <c r="Z182" s="5"/>
    </row>
    <row r="183" spans="1:26" x14ac:dyDescent="0.25">
      <c r="A183" s="87"/>
      <c r="B183" s="56">
        <v>176</v>
      </c>
      <c r="C183" s="352"/>
      <c r="D183" s="170"/>
      <c r="E183" s="65"/>
      <c r="F183" s="65"/>
      <c r="G183" s="195"/>
      <c r="H183" s="63"/>
      <c r="I183">
        <f t="shared" si="11"/>
        <v>0</v>
      </c>
      <c r="J183" s="63"/>
      <c r="K183">
        <f t="shared" si="10"/>
        <v>0</v>
      </c>
      <c r="L183" s="63"/>
      <c r="O183" s="63"/>
      <c r="P183" s="63"/>
      <c r="Q183" s="175">
        <f t="shared" si="8"/>
        <v>0</v>
      </c>
      <c r="R183" s="284">
        <f t="shared" si="9"/>
        <v>0</v>
      </c>
      <c r="S183" s="5"/>
      <c r="T183" s="68"/>
      <c r="U183" s="5"/>
      <c r="V183" s="36"/>
      <c r="Y183" s="37"/>
      <c r="Z183" s="5"/>
    </row>
    <row r="184" spans="1:26" x14ac:dyDescent="0.25">
      <c r="A184" s="87"/>
      <c r="B184" s="56">
        <v>177</v>
      </c>
      <c r="C184" s="352"/>
      <c r="D184" s="170"/>
      <c r="E184" s="65"/>
      <c r="F184" s="65"/>
      <c r="G184" s="195"/>
      <c r="H184" s="63"/>
      <c r="I184">
        <f t="shared" si="11"/>
        <v>0</v>
      </c>
      <c r="J184" s="63"/>
      <c r="K184">
        <f t="shared" si="10"/>
        <v>0</v>
      </c>
      <c r="L184" s="63"/>
      <c r="O184" s="63"/>
      <c r="P184" s="63"/>
      <c r="Q184" s="175">
        <f t="shared" si="8"/>
        <v>0</v>
      </c>
      <c r="R184" s="284">
        <f t="shared" si="9"/>
        <v>0</v>
      </c>
      <c r="S184" s="5"/>
      <c r="T184" s="68"/>
      <c r="U184" s="5"/>
      <c r="V184" s="36"/>
      <c r="Y184" s="37"/>
      <c r="Z184" s="5"/>
    </row>
    <row r="185" spans="1:26" x14ac:dyDescent="0.25">
      <c r="A185" s="87"/>
      <c r="B185" s="56">
        <v>178</v>
      </c>
      <c r="C185" s="352"/>
      <c r="D185" s="170"/>
      <c r="E185" s="65"/>
      <c r="F185" s="65"/>
      <c r="G185" s="195"/>
      <c r="H185" s="63"/>
      <c r="I185">
        <f t="shared" si="11"/>
        <v>0</v>
      </c>
      <c r="J185" s="63"/>
      <c r="K185">
        <f t="shared" si="10"/>
        <v>0</v>
      </c>
      <c r="L185" s="63"/>
      <c r="O185" s="63"/>
      <c r="P185" s="63"/>
      <c r="Q185" s="175">
        <f t="shared" si="8"/>
        <v>0</v>
      </c>
      <c r="R185" s="284">
        <f t="shared" si="9"/>
        <v>0</v>
      </c>
      <c r="S185" s="5"/>
      <c r="T185" s="68"/>
      <c r="U185" s="5"/>
      <c r="V185" s="36"/>
      <c r="Y185" s="37"/>
      <c r="Z185" s="5"/>
    </row>
    <row r="186" spans="1:26" x14ac:dyDescent="0.25">
      <c r="A186" s="87"/>
      <c r="B186" s="56">
        <v>179</v>
      </c>
      <c r="C186" s="352"/>
      <c r="D186" s="170"/>
      <c r="E186" s="65"/>
      <c r="F186" s="65"/>
      <c r="G186" s="195"/>
      <c r="H186" s="63"/>
      <c r="I186">
        <f t="shared" si="11"/>
        <v>0</v>
      </c>
      <c r="J186" s="63"/>
      <c r="K186">
        <f t="shared" si="10"/>
        <v>0</v>
      </c>
      <c r="L186" s="63"/>
      <c r="O186" s="63"/>
      <c r="P186" s="63"/>
      <c r="Q186" s="175">
        <f t="shared" si="8"/>
        <v>0</v>
      </c>
      <c r="R186" s="284">
        <f t="shared" si="9"/>
        <v>0</v>
      </c>
      <c r="S186" s="5"/>
      <c r="T186" s="68"/>
      <c r="U186" s="5"/>
      <c r="V186" s="36"/>
      <c r="Y186" s="37"/>
      <c r="Z186" s="5"/>
    </row>
    <row r="187" spans="1:26" x14ac:dyDescent="0.25">
      <c r="A187" s="87"/>
      <c r="B187" s="56">
        <v>180</v>
      </c>
      <c r="C187" s="352"/>
      <c r="D187" s="170"/>
      <c r="E187" s="65"/>
      <c r="F187" s="65"/>
      <c r="G187" s="195"/>
      <c r="H187" s="63"/>
      <c r="I187">
        <f t="shared" si="11"/>
        <v>0</v>
      </c>
      <c r="J187" s="63"/>
      <c r="K187">
        <f t="shared" si="10"/>
        <v>0</v>
      </c>
      <c r="L187" s="63"/>
      <c r="O187" s="63"/>
      <c r="P187" s="63"/>
      <c r="Q187" s="175">
        <f t="shared" si="8"/>
        <v>0</v>
      </c>
      <c r="R187" s="284">
        <f t="shared" si="9"/>
        <v>0</v>
      </c>
      <c r="S187" s="5"/>
      <c r="T187" s="68"/>
      <c r="U187" s="5"/>
      <c r="V187" s="36"/>
      <c r="Y187" s="37"/>
      <c r="Z187" s="5"/>
    </row>
    <row r="188" spans="1:26" x14ac:dyDescent="0.25">
      <c r="A188" s="87"/>
      <c r="B188" s="56">
        <v>181</v>
      </c>
      <c r="C188" s="352"/>
      <c r="D188" s="170"/>
      <c r="E188" s="65"/>
      <c r="F188" s="65"/>
      <c r="G188" s="195"/>
      <c r="H188" s="63"/>
      <c r="I188">
        <f t="shared" si="11"/>
        <v>0</v>
      </c>
      <c r="J188" s="63"/>
      <c r="K188">
        <f t="shared" si="10"/>
        <v>0</v>
      </c>
      <c r="L188" s="63"/>
      <c r="O188" s="63"/>
      <c r="P188" s="63"/>
      <c r="Q188" s="175">
        <f t="shared" si="8"/>
        <v>0</v>
      </c>
      <c r="R188" s="284">
        <f t="shared" si="9"/>
        <v>0</v>
      </c>
      <c r="S188" s="5"/>
      <c r="T188" s="68"/>
      <c r="U188" s="5"/>
      <c r="V188" s="36"/>
      <c r="Y188" s="37"/>
      <c r="Z188" s="5"/>
    </row>
    <row r="189" spans="1:26" x14ac:dyDescent="0.25">
      <c r="A189" s="87"/>
      <c r="B189" s="56">
        <v>182</v>
      </c>
      <c r="C189" s="352"/>
      <c r="D189" s="170"/>
      <c r="E189" s="65"/>
      <c r="F189" s="65"/>
      <c r="G189" s="195"/>
      <c r="H189" s="63"/>
      <c r="I189">
        <f t="shared" si="11"/>
        <v>0</v>
      </c>
      <c r="J189" s="63"/>
      <c r="K189">
        <f t="shared" si="10"/>
        <v>0</v>
      </c>
      <c r="L189" s="63"/>
      <c r="O189" s="63"/>
      <c r="P189" s="63"/>
      <c r="Q189" s="175">
        <f t="shared" si="8"/>
        <v>0</v>
      </c>
      <c r="R189" s="284">
        <f t="shared" si="9"/>
        <v>0</v>
      </c>
      <c r="S189" s="5"/>
      <c r="T189" s="68"/>
      <c r="U189" s="5"/>
      <c r="V189" s="36"/>
      <c r="Y189" s="37"/>
      <c r="Z189" s="5"/>
    </row>
    <row r="190" spans="1:26" x14ac:dyDescent="0.25">
      <c r="A190" s="87"/>
      <c r="B190" s="56">
        <v>183</v>
      </c>
      <c r="C190" s="352"/>
      <c r="D190" s="170"/>
      <c r="E190" s="65"/>
      <c r="F190" s="65"/>
      <c r="G190" s="195"/>
      <c r="H190" s="63"/>
      <c r="I190">
        <f t="shared" si="11"/>
        <v>0</v>
      </c>
      <c r="J190" s="63"/>
      <c r="K190">
        <f t="shared" si="10"/>
        <v>0</v>
      </c>
      <c r="L190" s="63"/>
      <c r="O190" s="63"/>
      <c r="P190" s="63"/>
      <c r="Q190" s="175">
        <f t="shared" si="8"/>
        <v>0</v>
      </c>
      <c r="R190" s="284">
        <f t="shared" si="9"/>
        <v>0</v>
      </c>
      <c r="S190" s="5"/>
      <c r="T190" s="68"/>
      <c r="U190" s="5"/>
      <c r="V190" s="36"/>
      <c r="Y190" s="37"/>
      <c r="Z190" s="5"/>
    </row>
    <row r="191" spans="1:26" x14ac:dyDescent="0.25">
      <c r="A191" s="87"/>
      <c r="B191" s="56">
        <v>184</v>
      </c>
      <c r="C191" s="352"/>
      <c r="D191" s="170"/>
      <c r="E191" s="65"/>
      <c r="F191" s="65"/>
      <c r="G191" s="195"/>
      <c r="H191" s="63"/>
      <c r="I191">
        <f t="shared" si="11"/>
        <v>0</v>
      </c>
      <c r="J191" s="63"/>
      <c r="K191">
        <f t="shared" si="10"/>
        <v>0</v>
      </c>
      <c r="L191" s="63"/>
      <c r="O191" s="63"/>
      <c r="P191" s="63"/>
      <c r="Q191" s="175">
        <f t="shared" si="8"/>
        <v>0</v>
      </c>
      <c r="R191" s="284">
        <f t="shared" si="9"/>
        <v>0</v>
      </c>
      <c r="S191" s="5"/>
      <c r="T191" s="68"/>
      <c r="U191" s="5"/>
      <c r="V191" s="36"/>
      <c r="Y191" s="37"/>
      <c r="Z191" s="5"/>
    </row>
    <row r="192" spans="1:26" x14ac:dyDescent="0.25">
      <c r="A192" s="87"/>
      <c r="B192" s="56">
        <v>185</v>
      </c>
      <c r="C192" s="352"/>
      <c r="D192" s="170"/>
      <c r="E192" s="65"/>
      <c r="F192" s="65"/>
      <c r="G192" s="195"/>
      <c r="H192" s="63"/>
      <c r="I192">
        <f t="shared" si="11"/>
        <v>0</v>
      </c>
      <c r="J192" s="63"/>
      <c r="K192">
        <f t="shared" si="10"/>
        <v>0</v>
      </c>
      <c r="L192" s="63"/>
      <c r="O192" s="63"/>
      <c r="P192" s="63"/>
      <c r="Q192" s="175">
        <f t="shared" si="8"/>
        <v>0</v>
      </c>
      <c r="R192" s="284">
        <f t="shared" si="9"/>
        <v>0</v>
      </c>
      <c r="S192" s="5"/>
      <c r="T192" s="68"/>
      <c r="U192" s="5"/>
      <c r="V192" s="36"/>
      <c r="Y192" s="37"/>
      <c r="Z192" s="5"/>
    </row>
    <row r="193" spans="1:26" x14ac:dyDescent="0.25">
      <c r="A193" s="87"/>
      <c r="B193" s="56">
        <v>186</v>
      </c>
      <c r="C193" s="352"/>
      <c r="D193" s="170"/>
      <c r="E193" s="65"/>
      <c r="F193" s="65"/>
      <c r="G193" s="195"/>
      <c r="H193" s="63"/>
      <c r="I193">
        <f t="shared" si="11"/>
        <v>0</v>
      </c>
      <c r="J193" s="63"/>
      <c r="K193">
        <f t="shared" si="10"/>
        <v>0</v>
      </c>
      <c r="L193" s="63"/>
      <c r="O193" s="63"/>
      <c r="P193" s="63"/>
      <c r="Q193" s="175">
        <f t="shared" si="8"/>
        <v>0</v>
      </c>
      <c r="R193" s="284">
        <f t="shared" si="9"/>
        <v>0</v>
      </c>
      <c r="S193" s="5"/>
      <c r="T193" s="68"/>
      <c r="U193" s="5"/>
      <c r="V193" s="36"/>
      <c r="Y193" s="37"/>
      <c r="Z193" s="5"/>
    </row>
    <row r="194" spans="1:26" x14ac:dyDescent="0.25">
      <c r="A194" s="87"/>
      <c r="B194" s="56">
        <v>187</v>
      </c>
      <c r="C194" s="352"/>
      <c r="D194" s="170"/>
      <c r="E194" s="65"/>
      <c r="F194" s="65"/>
      <c r="G194" s="195"/>
      <c r="H194" s="63"/>
      <c r="I194">
        <f t="shared" si="11"/>
        <v>0</v>
      </c>
      <c r="J194" s="63"/>
      <c r="K194">
        <f t="shared" si="10"/>
        <v>0</v>
      </c>
      <c r="L194" s="63"/>
      <c r="O194" s="63"/>
      <c r="P194" s="63"/>
      <c r="Q194" s="175">
        <f t="shared" si="8"/>
        <v>0</v>
      </c>
      <c r="R194" s="284">
        <f t="shared" si="9"/>
        <v>0</v>
      </c>
      <c r="S194" s="5"/>
      <c r="T194" s="68"/>
      <c r="U194" s="5"/>
      <c r="V194" s="36"/>
      <c r="Y194" s="37"/>
      <c r="Z194" s="5"/>
    </row>
    <row r="195" spans="1:26" x14ac:dyDescent="0.25">
      <c r="A195" s="87"/>
      <c r="B195" s="56">
        <v>188</v>
      </c>
      <c r="C195" s="352"/>
      <c r="D195" s="170"/>
      <c r="E195" s="65"/>
      <c r="F195" s="65"/>
      <c r="G195" s="195"/>
      <c r="H195" s="63"/>
      <c r="I195">
        <f t="shared" si="11"/>
        <v>0</v>
      </c>
      <c r="J195" s="63"/>
      <c r="K195">
        <f t="shared" si="10"/>
        <v>0</v>
      </c>
      <c r="L195" s="63"/>
      <c r="O195" s="63"/>
      <c r="P195" s="63"/>
      <c r="Q195" s="175">
        <f t="shared" si="8"/>
        <v>0</v>
      </c>
      <c r="R195" s="284">
        <f t="shared" si="9"/>
        <v>0</v>
      </c>
      <c r="S195" s="5"/>
      <c r="T195" s="68"/>
      <c r="U195" s="5"/>
      <c r="V195" s="36"/>
      <c r="Y195" s="37"/>
      <c r="Z195" s="5"/>
    </row>
    <row r="196" spans="1:26" x14ac:dyDescent="0.25">
      <c r="A196" s="87"/>
      <c r="B196" s="56">
        <v>189</v>
      </c>
      <c r="C196" s="352"/>
      <c r="D196" s="170"/>
      <c r="E196" s="65"/>
      <c r="F196" s="65"/>
      <c r="G196" s="195"/>
      <c r="H196" s="63"/>
      <c r="I196">
        <f t="shared" si="11"/>
        <v>0</v>
      </c>
      <c r="J196" s="63"/>
      <c r="K196">
        <f t="shared" si="10"/>
        <v>0</v>
      </c>
      <c r="L196" s="63"/>
      <c r="O196" s="63"/>
      <c r="P196" s="63"/>
      <c r="Q196" s="175">
        <f t="shared" si="8"/>
        <v>0</v>
      </c>
      <c r="R196" s="284">
        <f t="shared" si="9"/>
        <v>0</v>
      </c>
      <c r="S196" s="5"/>
      <c r="T196" s="68"/>
      <c r="U196" s="5"/>
      <c r="V196" s="36"/>
      <c r="Y196" s="37"/>
      <c r="Z196" s="5"/>
    </row>
    <row r="197" spans="1:26" x14ac:dyDescent="0.25">
      <c r="A197" s="87"/>
      <c r="B197" s="56">
        <v>190</v>
      </c>
      <c r="C197" s="352"/>
      <c r="D197" s="170"/>
      <c r="E197" s="65"/>
      <c r="F197" s="65"/>
      <c r="G197" s="195"/>
      <c r="H197" s="63"/>
      <c r="I197">
        <f t="shared" si="11"/>
        <v>0</v>
      </c>
      <c r="J197" s="63"/>
      <c r="K197">
        <f t="shared" si="10"/>
        <v>0</v>
      </c>
      <c r="L197" s="63"/>
      <c r="O197" s="63"/>
      <c r="P197" s="63"/>
      <c r="Q197" s="175">
        <f t="shared" si="8"/>
        <v>0</v>
      </c>
      <c r="R197" s="284">
        <f t="shared" si="9"/>
        <v>0</v>
      </c>
      <c r="S197" s="5"/>
      <c r="T197" s="68"/>
      <c r="U197" s="5"/>
      <c r="V197" s="36"/>
      <c r="Y197" s="37"/>
      <c r="Z197" s="5"/>
    </row>
    <row r="198" spans="1:26" x14ac:dyDescent="0.25">
      <c r="A198" s="87"/>
      <c r="B198" s="56">
        <v>191</v>
      </c>
      <c r="C198" s="352"/>
      <c r="D198" s="170"/>
      <c r="E198" s="65"/>
      <c r="F198" s="65"/>
      <c r="G198" s="195"/>
      <c r="H198" s="63"/>
      <c r="I198">
        <f t="shared" si="11"/>
        <v>0</v>
      </c>
      <c r="J198" s="63"/>
      <c r="K198">
        <f t="shared" si="10"/>
        <v>0</v>
      </c>
      <c r="L198" s="63"/>
      <c r="O198" s="63"/>
      <c r="P198" s="63"/>
      <c r="Q198" s="175">
        <f t="shared" si="8"/>
        <v>0</v>
      </c>
      <c r="R198" s="284">
        <f t="shared" si="9"/>
        <v>0</v>
      </c>
      <c r="S198" s="5"/>
      <c r="T198" s="68"/>
      <c r="U198" s="5"/>
      <c r="V198" s="36"/>
      <c r="Y198" s="37"/>
      <c r="Z198" s="5"/>
    </row>
    <row r="199" spans="1:26" x14ac:dyDescent="0.25">
      <c r="A199" s="87"/>
      <c r="B199" s="56">
        <v>192</v>
      </c>
      <c r="C199" s="352"/>
      <c r="D199" s="170"/>
      <c r="E199" s="65"/>
      <c r="F199" s="65"/>
      <c r="G199" s="195"/>
      <c r="H199" s="63"/>
      <c r="I199">
        <f t="shared" si="11"/>
        <v>0</v>
      </c>
      <c r="J199" s="63"/>
      <c r="K199">
        <f t="shared" si="10"/>
        <v>0</v>
      </c>
      <c r="L199" s="63"/>
      <c r="O199" s="63"/>
      <c r="P199" s="63"/>
      <c r="Q199" s="175">
        <f t="shared" si="8"/>
        <v>0</v>
      </c>
      <c r="R199" s="284">
        <f t="shared" si="9"/>
        <v>0</v>
      </c>
      <c r="S199" s="5"/>
      <c r="T199" s="68"/>
      <c r="U199" s="5"/>
      <c r="V199" s="36"/>
      <c r="Y199" s="37"/>
      <c r="Z199" s="5"/>
    </row>
    <row r="200" spans="1:26" x14ac:dyDescent="0.25">
      <c r="A200" s="87"/>
      <c r="B200" s="56">
        <v>193</v>
      </c>
      <c r="C200" s="352"/>
      <c r="D200" s="170"/>
      <c r="E200" s="65"/>
      <c r="F200" s="65"/>
      <c r="G200" s="195"/>
      <c r="H200" s="63"/>
      <c r="I200">
        <f t="shared" si="11"/>
        <v>0</v>
      </c>
      <c r="J200" s="63"/>
      <c r="K200">
        <f t="shared" si="10"/>
        <v>0</v>
      </c>
      <c r="L200" s="63"/>
      <c r="O200" s="63"/>
      <c r="P200" s="63"/>
      <c r="Q200" s="175">
        <f t="shared" ref="Q200:Q263" si="12">G200</f>
        <v>0</v>
      </c>
      <c r="R200" s="284">
        <f t="shared" ref="R200:R263" si="13">G200*(-1)</f>
        <v>0</v>
      </c>
      <c r="S200" s="5"/>
      <c r="T200" s="68"/>
      <c r="U200" s="5"/>
      <c r="V200" s="36"/>
      <c r="Y200" s="37"/>
      <c r="Z200" s="5"/>
    </row>
    <row r="201" spans="1:26" x14ac:dyDescent="0.25">
      <c r="A201" s="87"/>
      <c r="B201" s="56">
        <v>194</v>
      </c>
      <c r="C201" s="352"/>
      <c r="D201" s="170"/>
      <c r="E201" s="65"/>
      <c r="F201" s="65"/>
      <c r="G201" s="195"/>
      <c r="H201" s="63"/>
      <c r="I201">
        <f t="shared" si="11"/>
        <v>0</v>
      </c>
      <c r="J201" s="63"/>
      <c r="K201">
        <f t="shared" ref="K201:K264" si="14">IFERROR(VALUE(LEFT(L201,4)),0)</f>
        <v>0</v>
      </c>
      <c r="L201" s="63"/>
      <c r="O201" s="63"/>
      <c r="P201" s="63"/>
      <c r="Q201" s="175">
        <f t="shared" si="12"/>
        <v>0</v>
      </c>
      <c r="R201" s="284">
        <f t="shared" si="13"/>
        <v>0</v>
      </c>
      <c r="S201" s="5"/>
      <c r="T201" s="68"/>
      <c r="U201" s="5"/>
      <c r="V201" s="36"/>
      <c r="Y201" s="37"/>
      <c r="Z201" s="5"/>
    </row>
    <row r="202" spans="1:26" x14ac:dyDescent="0.25">
      <c r="A202" s="87"/>
      <c r="B202" s="56">
        <v>195</v>
      </c>
      <c r="C202" s="352"/>
      <c r="D202" s="170"/>
      <c r="E202" s="65"/>
      <c r="F202" s="65"/>
      <c r="G202" s="195"/>
      <c r="H202" s="63"/>
      <c r="I202">
        <f t="shared" si="11"/>
        <v>0</v>
      </c>
      <c r="J202" s="63"/>
      <c r="K202">
        <f t="shared" si="14"/>
        <v>0</v>
      </c>
      <c r="L202" s="63"/>
      <c r="O202" s="63"/>
      <c r="P202" s="63"/>
      <c r="Q202" s="175">
        <f t="shared" si="12"/>
        <v>0</v>
      </c>
      <c r="R202" s="284">
        <f t="shared" si="13"/>
        <v>0</v>
      </c>
      <c r="S202" s="5"/>
      <c r="T202" s="68"/>
      <c r="U202" s="5"/>
      <c r="V202" s="36"/>
      <c r="Y202" s="37"/>
      <c r="Z202" s="5"/>
    </row>
    <row r="203" spans="1:26" x14ac:dyDescent="0.25">
      <c r="A203" s="87"/>
      <c r="B203" s="56">
        <v>196</v>
      </c>
      <c r="C203" s="352"/>
      <c r="D203" s="170"/>
      <c r="E203" s="65"/>
      <c r="F203" s="65"/>
      <c r="G203" s="195"/>
      <c r="H203" s="63"/>
      <c r="I203">
        <f t="shared" si="11"/>
        <v>0</v>
      </c>
      <c r="J203" s="63"/>
      <c r="K203">
        <f t="shared" si="14"/>
        <v>0</v>
      </c>
      <c r="L203" s="63"/>
      <c r="O203" s="63"/>
      <c r="P203" s="63"/>
      <c r="Q203" s="175">
        <f t="shared" si="12"/>
        <v>0</v>
      </c>
      <c r="R203" s="284">
        <f t="shared" si="13"/>
        <v>0</v>
      </c>
      <c r="S203" s="5"/>
      <c r="T203" s="68"/>
      <c r="U203" s="5"/>
      <c r="V203" s="36"/>
      <c r="Y203" s="37"/>
      <c r="Z203" s="5"/>
    </row>
    <row r="204" spans="1:26" x14ac:dyDescent="0.25">
      <c r="A204" s="87"/>
      <c r="B204" s="56">
        <v>197</v>
      </c>
      <c r="C204" s="352"/>
      <c r="D204" s="170"/>
      <c r="E204" s="65"/>
      <c r="F204" s="65"/>
      <c r="G204" s="195"/>
      <c r="H204" s="63"/>
      <c r="I204">
        <f t="shared" si="11"/>
        <v>0</v>
      </c>
      <c r="J204" s="63"/>
      <c r="K204">
        <f t="shared" si="14"/>
        <v>0</v>
      </c>
      <c r="L204" s="63"/>
      <c r="O204" s="63"/>
      <c r="P204" s="63"/>
      <c r="Q204" s="175">
        <f t="shared" si="12"/>
        <v>0</v>
      </c>
      <c r="R204" s="284">
        <f t="shared" si="13"/>
        <v>0</v>
      </c>
      <c r="S204" s="5"/>
      <c r="T204" s="68"/>
      <c r="U204" s="5"/>
      <c r="V204" s="36"/>
      <c r="Y204" s="37"/>
      <c r="Z204" s="5"/>
    </row>
    <row r="205" spans="1:26" x14ac:dyDescent="0.25">
      <c r="A205" s="87"/>
      <c r="B205" s="56">
        <v>198</v>
      </c>
      <c r="C205" s="352"/>
      <c r="D205" s="170"/>
      <c r="E205" s="65"/>
      <c r="F205" s="65"/>
      <c r="G205" s="195"/>
      <c r="H205" s="63"/>
      <c r="I205">
        <f t="shared" ref="I205:I268" si="15">IFERROR(VALUE(LEFT(J205,4)),0)</f>
        <v>0</v>
      </c>
      <c r="J205" s="63"/>
      <c r="K205">
        <f t="shared" si="14"/>
        <v>0</v>
      </c>
      <c r="L205" s="63"/>
      <c r="O205" s="63"/>
      <c r="P205" s="63"/>
      <c r="Q205" s="175">
        <f t="shared" si="12"/>
        <v>0</v>
      </c>
      <c r="R205" s="284">
        <f t="shared" si="13"/>
        <v>0</v>
      </c>
      <c r="S205" s="5"/>
      <c r="T205" s="68"/>
      <c r="U205" s="5"/>
      <c r="V205" s="36"/>
      <c r="Y205" s="37"/>
      <c r="Z205" s="5"/>
    </row>
    <row r="206" spans="1:26" x14ac:dyDescent="0.25">
      <c r="A206" s="87"/>
      <c r="B206" s="56">
        <v>199</v>
      </c>
      <c r="C206" s="352"/>
      <c r="D206" s="170"/>
      <c r="E206" s="65"/>
      <c r="F206" s="65"/>
      <c r="G206" s="195"/>
      <c r="H206" s="63"/>
      <c r="I206">
        <f t="shared" si="15"/>
        <v>0</v>
      </c>
      <c r="J206" s="63"/>
      <c r="K206">
        <f t="shared" si="14"/>
        <v>0</v>
      </c>
      <c r="L206" s="63"/>
      <c r="O206" s="63"/>
      <c r="P206" s="63"/>
      <c r="Q206" s="175">
        <f t="shared" si="12"/>
        <v>0</v>
      </c>
      <c r="R206" s="284">
        <f t="shared" si="13"/>
        <v>0</v>
      </c>
      <c r="S206" s="5"/>
      <c r="T206" s="68"/>
      <c r="U206" s="5"/>
      <c r="V206" s="36"/>
      <c r="Y206" s="37"/>
      <c r="Z206" s="5"/>
    </row>
    <row r="207" spans="1:26" x14ac:dyDescent="0.25">
      <c r="A207" s="87"/>
      <c r="B207" s="56">
        <v>200</v>
      </c>
      <c r="C207" s="352"/>
      <c r="D207" s="170"/>
      <c r="E207" s="65"/>
      <c r="F207" s="65"/>
      <c r="G207" s="195"/>
      <c r="H207" s="63"/>
      <c r="I207">
        <f t="shared" si="15"/>
        <v>0</v>
      </c>
      <c r="J207" s="63"/>
      <c r="K207">
        <f t="shared" si="14"/>
        <v>0</v>
      </c>
      <c r="L207" s="63"/>
      <c r="O207" s="63"/>
      <c r="P207" s="63"/>
      <c r="Q207" s="175">
        <f t="shared" si="12"/>
        <v>0</v>
      </c>
      <c r="R207" s="284">
        <f t="shared" si="13"/>
        <v>0</v>
      </c>
      <c r="S207" s="5"/>
      <c r="T207" s="68"/>
      <c r="U207" s="5"/>
      <c r="V207" s="36"/>
      <c r="Y207" s="37"/>
      <c r="Z207" s="5"/>
    </row>
    <row r="208" spans="1:26" x14ac:dyDescent="0.25">
      <c r="A208" s="87"/>
      <c r="B208" s="56">
        <v>201</v>
      </c>
      <c r="C208" s="352"/>
      <c r="D208" s="170"/>
      <c r="E208" s="65"/>
      <c r="F208" s="65"/>
      <c r="G208" s="195"/>
      <c r="H208" s="63"/>
      <c r="I208">
        <f t="shared" si="15"/>
        <v>0</v>
      </c>
      <c r="J208" s="63"/>
      <c r="K208">
        <f t="shared" si="14"/>
        <v>0</v>
      </c>
      <c r="L208" s="63"/>
      <c r="O208" s="63"/>
      <c r="P208" s="63"/>
      <c r="Q208" s="175">
        <f t="shared" si="12"/>
        <v>0</v>
      </c>
      <c r="R208" s="284">
        <f t="shared" si="13"/>
        <v>0</v>
      </c>
      <c r="S208" s="5"/>
      <c r="T208" s="68"/>
      <c r="U208" s="5"/>
      <c r="V208" s="36"/>
      <c r="Y208" s="37"/>
      <c r="Z208" s="5"/>
    </row>
    <row r="209" spans="1:26" x14ac:dyDescent="0.25">
      <c r="A209" s="87"/>
      <c r="B209" s="56">
        <v>202</v>
      </c>
      <c r="C209" s="352"/>
      <c r="D209" s="170"/>
      <c r="E209" s="65"/>
      <c r="F209" s="65"/>
      <c r="G209" s="195"/>
      <c r="H209" s="63"/>
      <c r="I209">
        <f t="shared" si="15"/>
        <v>0</v>
      </c>
      <c r="J209" s="63"/>
      <c r="K209">
        <f t="shared" si="14"/>
        <v>0</v>
      </c>
      <c r="L209" s="63"/>
      <c r="O209" s="63"/>
      <c r="P209" s="63"/>
      <c r="Q209" s="175">
        <f t="shared" si="12"/>
        <v>0</v>
      </c>
      <c r="R209" s="284">
        <f t="shared" si="13"/>
        <v>0</v>
      </c>
      <c r="S209" s="5"/>
      <c r="T209" s="68"/>
      <c r="U209" s="5"/>
      <c r="V209" s="36"/>
      <c r="Y209" s="37"/>
      <c r="Z209" s="5"/>
    </row>
    <row r="210" spans="1:26" x14ac:dyDescent="0.25">
      <c r="A210" s="87"/>
      <c r="B210" s="56">
        <v>203</v>
      </c>
      <c r="C210" s="352"/>
      <c r="D210" s="170"/>
      <c r="E210" s="65"/>
      <c r="F210" s="65"/>
      <c r="G210" s="195"/>
      <c r="H210" s="63"/>
      <c r="I210">
        <f t="shared" si="15"/>
        <v>0</v>
      </c>
      <c r="J210" s="63"/>
      <c r="K210">
        <f t="shared" si="14"/>
        <v>0</v>
      </c>
      <c r="L210" s="63"/>
      <c r="O210" s="63"/>
      <c r="P210" s="63"/>
      <c r="Q210" s="175">
        <f t="shared" si="12"/>
        <v>0</v>
      </c>
      <c r="R210" s="284">
        <f t="shared" si="13"/>
        <v>0</v>
      </c>
      <c r="S210" s="5"/>
      <c r="T210" s="68"/>
      <c r="U210" s="5"/>
      <c r="V210" s="36"/>
      <c r="Y210" s="37"/>
      <c r="Z210" s="5"/>
    </row>
    <row r="211" spans="1:26" x14ac:dyDescent="0.25">
      <c r="A211" s="87"/>
      <c r="B211" s="56">
        <v>204</v>
      </c>
      <c r="C211" s="352"/>
      <c r="D211" s="170"/>
      <c r="E211" s="65"/>
      <c r="F211" s="65"/>
      <c r="G211" s="195"/>
      <c r="H211" s="63"/>
      <c r="I211">
        <f t="shared" si="15"/>
        <v>0</v>
      </c>
      <c r="J211" s="63"/>
      <c r="K211">
        <f t="shared" si="14"/>
        <v>0</v>
      </c>
      <c r="L211" s="63"/>
      <c r="O211" s="63"/>
      <c r="P211" s="63"/>
      <c r="Q211" s="175">
        <f t="shared" si="12"/>
        <v>0</v>
      </c>
      <c r="R211" s="284">
        <f t="shared" si="13"/>
        <v>0</v>
      </c>
      <c r="S211" s="5"/>
      <c r="T211" s="68"/>
      <c r="U211" s="5"/>
      <c r="V211" s="36"/>
      <c r="Y211" s="37"/>
      <c r="Z211" s="5"/>
    </row>
    <row r="212" spans="1:26" x14ac:dyDescent="0.25">
      <c r="A212" s="87"/>
      <c r="B212" s="56">
        <v>205</v>
      </c>
      <c r="C212" s="352"/>
      <c r="D212" s="170"/>
      <c r="E212" s="65"/>
      <c r="F212" s="65"/>
      <c r="G212" s="195"/>
      <c r="H212" s="63"/>
      <c r="I212">
        <f t="shared" si="15"/>
        <v>0</v>
      </c>
      <c r="J212" s="63"/>
      <c r="K212">
        <f t="shared" si="14"/>
        <v>0</v>
      </c>
      <c r="L212" s="63"/>
      <c r="O212" s="63"/>
      <c r="P212" s="63"/>
      <c r="Q212" s="175">
        <f t="shared" si="12"/>
        <v>0</v>
      </c>
      <c r="R212" s="284">
        <f t="shared" si="13"/>
        <v>0</v>
      </c>
      <c r="S212" s="5"/>
      <c r="T212" s="68"/>
      <c r="U212" s="5"/>
      <c r="V212" s="36"/>
      <c r="Y212" s="37"/>
      <c r="Z212" s="5"/>
    </row>
    <row r="213" spans="1:26" x14ac:dyDescent="0.25">
      <c r="A213" s="87"/>
      <c r="B213" s="56">
        <v>206</v>
      </c>
      <c r="C213" s="352"/>
      <c r="D213" s="170"/>
      <c r="E213" s="65"/>
      <c r="F213" s="65"/>
      <c r="G213" s="195"/>
      <c r="H213" s="63"/>
      <c r="I213">
        <f t="shared" si="15"/>
        <v>0</v>
      </c>
      <c r="J213" s="63"/>
      <c r="K213">
        <f t="shared" si="14"/>
        <v>0</v>
      </c>
      <c r="L213" s="63"/>
      <c r="O213" s="63"/>
      <c r="P213" s="63"/>
      <c r="Q213" s="175">
        <f t="shared" si="12"/>
        <v>0</v>
      </c>
      <c r="R213" s="284">
        <f t="shared" si="13"/>
        <v>0</v>
      </c>
      <c r="S213" s="5"/>
      <c r="T213" s="68"/>
      <c r="U213" s="5"/>
      <c r="V213" s="36"/>
      <c r="Y213" s="37"/>
      <c r="Z213" s="5"/>
    </row>
    <row r="214" spans="1:26" x14ac:dyDescent="0.25">
      <c r="A214" s="87"/>
      <c r="B214" s="56">
        <v>207</v>
      </c>
      <c r="C214" s="352"/>
      <c r="D214" s="170"/>
      <c r="E214" s="65"/>
      <c r="F214" s="65"/>
      <c r="G214" s="195"/>
      <c r="H214" s="63"/>
      <c r="I214">
        <f t="shared" si="15"/>
        <v>0</v>
      </c>
      <c r="J214" s="63"/>
      <c r="K214">
        <f t="shared" si="14"/>
        <v>0</v>
      </c>
      <c r="L214" s="63"/>
      <c r="O214" s="63"/>
      <c r="P214" s="63"/>
      <c r="Q214" s="175">
        <f t="shared" si="12"/>
        <v>0</v>
      </c>
      <c r="R214" s="284">
        <f t="shared" si="13"/>
        <v>0</v>
      </c>
      <c r="S214" s="5"/>
      <c r="T214" s="68"/>
      <c r="U214" s="5"/>
      <c r="V214" s="36"/>
      <c r="Y214" s="37"/>
      <c r="Z214" s="5"/>
    </row>
    <row r="215" spans="1:26" x14ac:dyDescent="0.25">
      <c r="A215" s="87"/>
      <c r="B215" s="56">
        <v>208</v>
      </c>
      <c r="C215" s="352"/>
      <c r="D215" s="170"/>
      <c r="E215" s="65"/>
      <c r="F215" s="65"/>
      <c r="G215" s="195"/>
      <c r="H215" s="63"/>
      <c r="I215">
        <f t="shared" si="15"/>
        <v>0</v>
      </c>
      <c r="J215" s="63"/>
      <c r="K215">
        <f t="shared" si="14"/>
        <v>0</v>
      </c>
      <c r="L215" s="63"/>
      <c r="O215" s="63"/>
      <c r="P215" s="63"/>
      <c r="Q215" s="175">
        <f t="shared" si="12"/>
        <v>0</v>
      </c>
      <c r="R215" s="284">
        <f t="shared" si="13"/>
        <v>0</v>
      </c>
      <c r="S215" s="5"/>
      <c r="T215" s="68"/>
      <c r="U215" s="5"/>
      <c r="V215" s="36"/>
      <c r="Y215" s="37"/>
      <c r="Z215" s="5"/>
    </row>
    <row r="216" spans="1:26" x14ac:dyDescent="0.25">
      <c r="A216" s="87"/>
      <c r="B216" s="56">
        <v>209</v>
      </c>
      <c r="C216" s="352"/>
      <c r="D216" s="170"/>
      <c r="E216" s="65"/>
      <c r="F216" s="65"/>
      <c r="G216" s="195"/>
      <c r="H216" s="63"/>
      <c r="I216">
        <f t="shared" si="15"/>
        <v>0</v>
      </c>
      <c r="J216" s="63"/>
      <c r="K216">
        <f t="shared" si="14"/>
        <v>0</v>
      </c>
      <c r="L216" s="63"/>
      <c r="O216" s="63"/>
      <c r="P216" s="63"/>
      <c r="Q216" s="175">
        <f t="shared" si="12"/>
        <v>0</v>
      </c>
      <c r="R216" s="284">
        <f t="shared" si="13"/>
        <v>0</v>
      </c>
      <c r="S216" s="5"/>
      <c r="T216" s="68"/>
      <c r="U216" s="5"/>
      <c r="V216" s="36"/>
      <c r="Y216" s="37"/>
      <c r="Z216" s="5"/>
    </row>
    <row r="217" spans="1:26" x14ac:dyDescent="0.25">
      <c r="A217" s="87"/>
      <c r="B217" s="56">
        <v>210</v>
      </c>
      <c r="C217" s="352"/>
      <c r="D217" s="170"/>
      <c r="E217" s="65"/>
      <c r="F217" s="65"/>
      <c r="G217" s="195"/>
      <c r="H217" s="63"/>
      <c r="I217">
        <f t="shared" si="15"/>
        <v>0</v>
      </c>
      <c r="J217" s="63"/>
      <c r="K217">
        <f t="shared" si="14"/>
        <v>0</v>
      </c>
      <c r="L217" s="63"/>
      <c r="O217" s="63"/>
      <c r="P217" s="63"/>
      <c r="Q217" s="175">
        <f t="shared" si="12"/>
        <v>0</v>
      </c>
      <c r="R217" s="284">
        <f t="shared" si="13"/>
        <v>0</v>
      </c>
      <c r="S217" s="5"/>
      <c r="T217" s="68"/>
      <c r="U217" s="5"/>
      <c r="V217" s="36"/>
      <c r="Y217" s="37"/>
      <c r="Z217" s="5"/>
    </row>
    <row r="218" spans="1:26" x14ac:dyDescent="0.25">
      <c r="A218" s="87"/>
      <c r="B218" s="56">
        <v>211</v>
      </c>
      <c r="C218" s="352"/>
      <c r="D218" s="170"/>
      <c r="E218" s="65"/>
      <c r="F218" s="65"/>
      <c r="G218" s="195"/>
      <c r="H218" s="63"/>
      <c r="I218">
        <f t="shared" si="15"/>
        <v>0</v>
      </c>
      <c r="J218" s="63"/>
      <c r="K218">
        <f t="shared" si="14"/>
        <v>0</v>
      </c>
      <c r="L218" s="63"/>
      <c r="O218" s="63"/>
      <c r="P218" s="63"/>
      <c r="Q218" s="175">
        <f t="shared" si="12"/>
        <v>0</v>
      </c>
      <c r="R218" s="284">
        <f t="shared" si="13"/>
        <v>0</v>
      </c>
      <c r="S218" s="5"/>
      <c r="T218" s="68"/>
      <c r="U218" s="5"/>
      <c r="V218" s="36"/>
      <c r="Y218" s="37"/>
      <c r="Z218" s="5"/>
    </row>
    <row r="219" spans="1:26" x14ac:dyDescent="0.25">
      <c r="A219" s="87"/>
      <c r="B219" s="56">
        <v>212</v>
      </c>
      <c r="C219" s="352"/>
      <c r="D219" s="170"/>
      <c r="E219" s="65"/>
      <c r="F219" s="65"/>
      <c r="G219" s="195"/>
      <c r="H219" s="63"/>
      <c r="I219">
        <f t="shared" si="15"/>
        <v>0</v>
      </c>
      <c r="J219" s="63"/>
      <c r="K219">
        <f t="shared" si="14"/>
        <v>0</v>
      </c>
      <c r="L219" s="63"/>
      <c r="O219" s="63"/>
      <c r="P219" s="63"/>
      <c r="Q219" s="175">
        <f t="shared" si="12"/>
        <v>0</v>
      </c>
      <c r="R219" s="284">
        <f t="shared" si="13"/>
        <v>0</v>
      </c>
      <c r="S219" s="5"/>
      <c r="T219" s="68"/>
      <c r="U219" s="5"/>
      <c r="V219" s="36"/>
      <c r="Y219" s="37"/>
      <c r="Z219" s="5"/>
    </row>
    <row r="220" spans="1:26" x14ac:dyDescent="0.25">
      <c r="A220" s="87"/>
      <c r="B220" s="56">
        <v>213</v>
      </c>
      <c r="C220" s="352"/>
      <c r="D220" s="170"/>
      <c r="E220" s="65"/>
      <c r="F220" s="65"/>
      <c r="G220" s="195"/>
      <c r="H220" s="63"/>
      <c r="I220">
        <f t="shared" si="15"/>
        <v>0</v>
      </c>
      <c r="J220" s="63"/>
      <c r="K220">
        <f t="shared" si="14"/>
        <v>0</v>
      </c>
      <c r="L220" s="63"/>
      <c r="O220" s="63"/>
      <c r="P220" s="63"/>
      <c r="Q220" s="175">
        <f t="shared" si="12"/>
        <v>0</v>
      </c>
      <c r="R220" s="284">
        <f t="shared" si="13"/>
        <v>0</v>
      </c>
      <c r="S220" s="5"/>
      <c r="T220" s="68"/>
      <c r="U220" s="5"/>
      <c r="V220" s="36"/>
      <c r="Y220" s="37"/>
      <c r="Z220" s="5"/>
    </row>
    <row r="221" spans="1:26" x14ac:dyDescent="0.25">
      <c r="A221" s="87"/>
      <c r="B221" s="56">
        <v>214</v>
      </c>
      <c r="C221" s="352"/>
      <c r="D221" s="170"/>
      <c r="E221" s="65"/>
      <c r="F221" s="65"/>
      <c r="G221" s="195"/>
      <c r="H221" s="63"/>
      <c r="I221">
        <f t="shared" si="15"/>
        <v>0</v>
      </c>
      <c r="J221" s="63"/>
      <c r="K221">
        <f t="shared" si="14"/>
        <v>0</v>
      </c>
      <c r="L221" s="63"/>
      <c r="O221" s="63"/>
      <c r="P221" s="63"/>
      <c r="Q221" s="175">
        <f t="shared" si="12"/>
        <v>0</v>
      </c>
      <c r="R221" s="284">
        <f t="shared" si="13"/>
        <v>0</v>
      </c>
      <c r="S221" s="5"/>
      <c r="T221" s="68"/>
      <c r="U221" s="5"/>
      <c r="V221" s="36"/>
      <c r="Y221" s="37"/>
      <c r="Z221" s="5"/>
    </row>
    <row r="222" spans="1:26" x14ac:dyDescent="0.25">
      <c r="A222" s="87"/>
      <c r="B222" s="56">
        <v>215</v>
      </c>
      <c r="C222" s="352"/>
      <c r="D222" s="170"/>
      <c r="E222" s="65"/>
      <c r="F222" s="65"/>
      <c r="G222" s="195"/>
      <c r="H222" s="63"/>
      <c r="I222">
        <f t="shared" si="15"/>
        <v>0</v>
      </c>
      <c r="J222" s="63"/>
      <c r="K222">
        <f t="shared" si="14"/>
        <v>0</v>
      </c>
      <c r="L222" s="63"/>
      <c r="O222" s="63"/>
      <c r="P222" s="63"/>
      <c r="Q222" s="175">
        <f t="shared" si="12"/>
        <v>0</v>
      </c>
      <c r="R222" s="284">
        <f t="shared" si="13"/>
        <v>0</v>
      </c>
      <c r="S222" s="5"/>
      <c r="T222" s="68"/>
      <c r="U222" s="5"/>
      <c r="V222" s="36"/>
      <c r="Y222" s="37"/>
      <c r="Z222" s="5"/>
    </row>
    <row r="223" spans="1:26" x14ac:dyDescent="0.25">
      <c r="A223" s="87"/>
      <c r="B223" s="56">
        <v>216</v>
      </c>
      <c r="C223" s="352"/>
      <c r="D223" s="170"/>
      <c r="E223" s="65"/>
      <c r="F223" s="65"/>
      <c r="G223" s="195"/>
      <c r="H223" s="63"/>
      <c r="I223">
        <f t="shared" si="15"/>
        <v>0</v>
      </c>
      <c r="J223" s="63"/>
      <c r="K223">
        <f t="shared" si="14"/>
        <v>0</v>
      </c>
      <c r="L223" s="63"/>
      <c r="O223" s="63"/>
      <c r="P223" s="63"/>
      <c r="Q223" s="175">
        <f t="shared" si="12"/>
        <v>0</v>
      </c>
      <c r="R223" s="284">
        <f t="shared" si="13"/>
        <v>0</v>
      </c>
      <c r="S223" s="5"/>
      <c r="T223" s="68"/>
      <c r="U223" s="5"/>
      <c r="V223" s="36"/>
      <c r="Y223" s="37"/>
      <c r="Z223" s="5"/>
    </row>
    <row r="224" spans="1:26" x14ac:dyDescent="0.25">
      <c r="A224" s="87"/>
      <c r="B224" s="56">
        <v>217</v>
      </c>
      <c r="C224" s="352"/>
      <c r="D224" s="170"/>
      <c r="E224" s="65"/>
      <c r="F224" s="65"/>
      <c r="G224" s="195"/>
      <c r="H224" s="63"/>
      <c r="I224">
        <f t="shared" si="15"/>
        <v>0</v>
      </c>
      <c r="J224" s="63"/>
      <c r="K224">
        <f t="shared" si="14"/>
        <v>0</v>
      </c>
      <c r="L224" s="63"/>
      <c r="O224" s="63"/>
      <c r="P224" s="63"/>
      <c r="Q224" s="175">
        <f t="shared" si="12"/>
        <v>0</v>
      </c>
      <c r="R224" s="284">
        <f t="shared" si="13"/>
        <v>0</v>
      </c>
      <c r="S224" s="5"/>
      <c r="T224" s="68"/>
      <c r="U224" s="5"/>
      <c r="V224" s="36"/>
      <c r="Y224" s="37"/>
      <c r="Z224" s="5"/>
    </row>
    <row r="225" spans="1:26" x14ac:dyDescent="0.25">
      <c r="A225" s="87"/>
      <c r="B225" s="56">
        <v>218</v>
      </c>
      <c r="C225" s="352"/>
      <c r="D225" s="170"/>
      <c r="E225" s="65"/>
      <c r="F225" s="65"/>
      <c r="G225" s="195"/>
      <c r="H225" s="63"/>
      <c r="I225">
        <f t="shared" si="15"/>
        <v>0</v>
      </c>
      <c r="J225" s="63"/>
      <c r="K225">
        <f t="shared" si="14"/>
        <v>0</v>
      </c>
      <c r="L225" s="63"/>
      <c r="O225" s="63"/>
      <c r="P225" s="63"/>
      <c r="Q225" s="175">
        <f t="shared" si="12"/>
        <v>0</v>
      </c>
      <c r="R225" s="284">
        <f t="shared" si="13"/>
        <v>0</v>
      </c>
      <c r="S225" s="5"/>
      <c r="T225" s="68"/>
      <c r="U225" s="5"/>
      <c r="V225" s="36"/>
      <c r="Y225" s="37"/>
      <c r="Z225" s="5"/>
    </row>
    <row r="226" spans="1:26" x14ac:dyDescent="0.25">
      <c r="A226" s="87"/>
      <c r="B226" s="56">
        <v>219</v>
      </c>
      <c r="C226" s="352"/>
      <c r="D226" s="170"/>
      <c r="E226" s="65"/>
      <c r="F226" s="65"/>
      <c r="G226" s="195"/>
      <c r="H226" s="63"/>
      <c r="I226">
        <f t="shared" si="15"/>
        <v>0</v>
      </c>
      <c r="J226" s="63"/>
      <c r="K226">
        <f t="shared" si="14"/>
        <v>0</v>
      </c>
      <c r="L226" s="63"/>
      <c r="O226" s="63"/>
      <c r="P226" s="63"/>
      <c r="Q226" s="175">
        <f t="shared" si="12"/>
        <v>0</v>
      </c>
      <c r="R226" s="284">
        <f t="shared" si="13"/>
        <v>0</v>
      </c>
      <c r="S226" s="5"/>
      <c r="T226" s="68"/>
      <c r="U226" s="5"/>
      <c r="V226" s="36"/>
      <c r="Y226" s="37"/>
      <c r="Z226" s="5"/>
    </row>
    <row r="227" spans="1:26" x14ac:dyDescent="0.25">
      <c r="A227" s="87"/>
      <c r="B227" s="56">
        <v>220</v>
      </c>
      <c r="C227" s="352"/>
      <c r="D227" s="170"/>
      <c r="E227" s="65"/>
      <c r="F227" s="65"/>
      <c r="G227" s="195"/>
      <c r="H227" s="63"/>
      <c r="I227">
        <f t="shared" si="15"/>
        <v>0</v>
      </c>
      <c r="J227" s="63"/>
      <c r="K227">
        <f t="shared" si="14"/>
        <v>0</v>
      </c>
      <c r="L227" s="63"/>
      <c r="O227" s="63"/>
      <c r="P227" s="63"/>
      <c r="Q227" s="175">
        <f t="shared" si="12"/>
        <v>0</v>
      </c>
      <c r="R227" s="284">
        <f t="shared" si="13"/>
        <v>0</v>
      </c>
      <c r="S227" s="5"/>
      <c r="T227" s="68"/>
      <c r="U227" s="5"/>
      <c r="V227" s="36"/>
      <c r="Y227" s="37"/>
      <c r="Z227" s="5"/>
    </row>
    <row r="228" spans="1:26" x14ac:dyDescent="0.25">
      <c r="A228" s="87"/>
      <c r="B228" s="56">
        <v>221</v>
      </c>
      <c r="C228" s="352"/>
      <c r="D228" s="170"/>
      <c r="E228" s="65"/>
      <c r="F228" s="65"/>
      <c r="G228" s="195"/>
      <c r="H228" s="63"/>
      <c r="I228">
        <f t="shared" si="15"/>
        <v>0</v>
      </c>
      <c r="J228" s="63"/>
      <c r="K228">
        <f t="shared" si="14"/>
        <v>0</v>
      </c>
      <c r="L228" s="63"/>
      <c r="O228" s="63"/>
      <c r="P228" s="63"/>
      <c r="Q228" s="175">
        <f t="shared" si="12"/>
        <v>0</v>
      </c>
      <c r="R228" s="284">
        <f t="shared" si="13"/>
        <v>0</v>
      </c>
      <c r="S228" s="5"/>
      <c r="T228" s="68"/>
      <c r="U228" s="5"/>
      <c r="V228" s="36"/>
      <c r="Y228" s="37"/>
      <c r="Z228" s="5"/>
    </row>
    <row r="229" spans="1:26" x14ac:dyDescent="0.25">
      <c r="A229" s="87"/>
      <c r="B229" s="56">
        <v>222</v>
      </c>
      <c r="C229" s="352"/>
      <c r="D229" s="170"/>
      <c r="E229" s="65"/>
      <c r="F229" s="65"/>
      <c r="G229" s="195"/>
      <c r="H229" s="63"/>
      <c r="I229">
        <f t="shared" si="15"/>
        <v>0</v>
      </c>
      <c r="J229" s="63"/>
      <c r="K229">
        <f t="shared" si="14"/>
        <v>0</v>
      </c>
      <c r="L229" s="63"/>
      <c r="O229" s="63"/>
      <c r="P229" s="63"/>
      <c r="Q229" s="175">
        <f t="shared" si="12"/>
        <v>0</v>
      </c>
      <c r="R229" s="284">
        <f t="shared" si="13"/>
        <v>0</v>
      </c>
      <c r="S229" s="5"/>
      <c r="T229" s="68"/>
      <c r="U229" s="5"/>
      <c r="V229" s="36"/>
      <c r="Y229" s="37"/>
      <c r="Z229" s="5"/>
    </row>
    <row r="230" spans="1:26" x14ac:dyDescent="0.25">
      <c r="A230" s="87"/>
      <c r="B230" s="56">
        <v>223</v>
      </c>
      <c r="C230" s="352"/>
      <c r="D230" s="170"/>
      <c r="E230" s="65"/>
      <c r="F230" s="65"/>
      <c r="G230" s="195"/>
      <c r="H230" s="63"/>
      <c r="I230">
        <f t="shared" si="15"/>
        <v>0</v>
      </c>
      <c r="J230" s="63"/>
      <c r="K230">
        <f t="shared" si="14"/>
        <v>0</v>
      </c>
      <c r="L230" s="63"/>
      <c r="O230" s="63"/>
      <c r="P230" s="63"/>
      <c r="Q230" s="175">
        <f t="shared" si="12"/>
        <v>0</v>
      </c>
      <c r="R230" s="284">
        <f t="shared" si="13"/>
        <v>0</v>
      </c>
      <c r="S230" s="5"/>
      <c r="T230" s="68"/>
      <c r="U230" s="5"/>
      <c r="V230" s="36"/>
      <c r="Y230" s="37"/>
      <c r="Z230" s="5"/>
    </row>
    <row r="231" spans="1:26" x14ac:dyDescent="0.25">
      <c r="A231" s="87"/>
      <c r="B231" s="56">
        <v>224</v>
      </c>
      <c r="C231" s="352"/>
      <c r="D231" s="170"/>
      <c r="E231" s="65"/>
      <c r="F231" s="65"/>
      <c r="G231" s="195"/>
      <c r="H231" s="63"/>
      <c r="I231">
        <f t="shared" si="15"/>
        <v>0</v>
      </c>
      <c r="J231" s="63"/>
      <c r="K231">
        <f t="shared" si="14"/>
        <v>0</v>
      </c>
      <c r="L231" s="63"/>
      <c r="O231" s="63"/>
      <c r="P231" s="63"/>
      <c r="Q231" s="175">
        <f t="shared" si="12"/>
        <v>0</v>
      </c>
      <c r="R231" s="284">
        <f t="shared" si="13"/>
        <v>0</v>
      </c>
      <c r="S231" s="5"/>
      <c r="T231" s="68"/>
      <c r="U231" s="5"/>
      <c r="V231" s="36"/>
      <c r="Y231" s="37"/>
      <c r="Z231" s="5"/>
    </row>
    <row r="232" spans="1:26" x14ac:dyDescent="0.25">
      <c r="A232" s="87"/>
      <c r="B232" s="56">
        <v>225</v>
      </c>
      <c r="C232" s="352"/>
      <c r="D232" s="170"/>
      <c r="E232" s="65"/>
      <c r="F232" s="65"/>
      <c r="G232" s="195"/>
      <c r="H232" s="63"/>
      <c r="I232">
        <f t="shared" si="15"/>
        <v>0</v>
      </c>
      <c r="J232" s="63"/>
      <c r="K232">
        <f t="shared" si="14"/>
        <v>0</v>
      </c>
      <c r="L232" s="63"/>
      <c r="O232" s="63"/>
      <c r="P232" s="63"/>
      <c r="Q232" s="175">
        <f t="shared" si="12"/>
        <v>0</v>
      </c>
      <c r="R232" s="284">
        <f t="shared" si="13"/>
        <v>0</v>
      </c>
      <c r="S232" s="5"/>
      <c r="T232" s="68"/>
      <c r="U232" s="5"/>
      <c r="V232" s="36"/>
      <c r="Y232" s="37"/>
      <c r="Z232" s="5"/>
    </row>
    <row r="233" spans="1:26" x14ac:dyDescent="0.25">
      <c r="A233" s="87"/>
      <c r="B233" s="56">
        <v>226</v>
      </c>
      <c r="C233" s="352"/>
      <c r="D233" s="170"/>
      <c r="E233" s="65"/>
      <c r="F233" s="65"/>
      <c r="G233" s="195"/>
      <c r="H233" s="63"/>
      <c r="I233">
        <f t="shared" si="15"/>
        <v>0</v>
      </c>
      <c r="J233" s="63"/>
      <c r="K233">
        <f t="shared" si="14"/>
        <v>0</v>
      </c>
      <c r="L233" s="63"/>
      <c r="O233" s="63"/>
      <c r="P233" s="63"/>
      <c r="Q233" s="175">
        <f t="shared" si="12"/>
        <v>0</v>
      </c>
      <c r="R233" s="284">
        <f t="shared" si="13"/>
        <v>0</v>
      </c>
      <c r="S233" s="5"/>
      <c r="T233" s="68"/>
      <c r="U233" s="5"/>
      <c r="V233" s="36"/>
      <c r="Y233" s="37"/>
      <c r="Z233" s="5"/>
    </row>
    <row r="234" spans="1:26" x14ac:dyDescent="0.25">
      <c r="A234" s="87"/>
      <c r="B234" s="56">
        <v>227</v>
      </c>
      <c r="C234" s="352"/>
      <c r="D234" s="170"/>
      <c r="E234" s="65"/>
      <c r="F234" s="65"/>
      <c r="G234" s="195"/>
      <c r="H234" s="63"/>
      <c r="I234">
        <f t="shared" si="15"/>
        <v>0</v>
      </c>
      <c r="J234" s="63"/>
      <c r="K234">
        <f t="shared" si="14"/>
        <v>0</v>
      </c>
      <c r="L234" s="63"/>
      <c r="O234" s="63"/>
      <c r="P234" s="63"/>
      <c r="Q234" s="175">
        <f t="shared" si="12"/>
        <v>0</v>
      </c>
      <c r="R234" s="284">
        <f t="shared" si="13"/>
        <v>0</v>
      </c>
      <c r="S234" s="5"/>
      <c r="T234" s="68"/>
      <c r="U234" s="5"/>
      <c r="V234" s="36"/>
      <c r="Y234" s="37"/>
      <c r="Z234" s="5"/>
    </row>
    <row r="235" spans="1:26" x14ac:dyDescent="0.25">
      <c r="A235" s="87"/>
      <c r="B235" s="56">
        <v>228</v>
      </c>
      <c r="C235" s="352"/>
      <c r="D235" s="170"/>
      <c r="E235" s="65"/>
      <c r="F235" s="65"/>
      <c r="G235" s="195"/>
      <c r="H235" s="63"/>
      <c r="I235">
        <f t="shared" si="15"/>
        <v>0</v>
      </c>
      <c r="J235" s="63"/>
      <c r="K235">
        <f t="shared" si="14"/>
        <v>0</v>
      </c>
      <c r="L235" s="63"/>
      <c r="O235" s="63"/>
      <c r="P235" s="63"/>
      <c r="Q235" s="175">
        <f t="shared" si="12"/>
        <v>0</v>
      </c>
      <c r="R235" s="284">
        <f t="shared" si="13"/>
        <v>0</v>
      </c>
      <c r="S235" s="5"/>
      <c r="T235" s="68"/>
      <c r="U235" s="5"/>
      <c r="V235" s="36"/>
      <c r="Y235" s="37"/>
      <c r="Z235" s="5"/>
    </row>
    <row r="236" spans="1:26" x14ac:dyDescent="0.25">
      <c r="A236" s="87"/>
      <c r="B236" s="56">
        <v>229</v>
      </c>
      <c r="C236" s="352"/>
      <c r="D236" s="170"/>
      <c r="E236" s="65"/>
      <c r="F236" s="65"/>
      <c r="G236" s="195"/>
      <c r="H236" s="63"/>
      <c r="I236">
        <f t="shared" si="15"/>
        <v>0</v>
      </c>
      <c r="J236" s="63"/>
      <c r="K236">
        <f t="shared" si="14"/>
        <v>0</v>
      </c>
      <c r="L236" s="63"/>
      <c r="O236" s="63"/>
      <c r="P236" s="63"/>
      <c r="Q236" s="175">
        <f t="shared" si="12"/>
        <v>0</v>
      </c>
      <c r="R236" s="284">
        <f t="shared" si="13"/>
        <v>0</v>
      </c>
      <c r="S236" s="5"/>
      <c r="T236" s="68"/>
      <c r="U236" s="5"/>
      <c r="V236" s="36"/>
      <c r="Y236" s="37"/>
      <c r="Z236" s="5"/>
    </row>
    <row r="237" spans="1:26" x14ac:dyDescent="0.25">
      <c r="A237" s="87"/>
      <c r="B237" s="56">
        <v>230</v>
      </c>
      <c r="C237" s="352"/>
      <c r="D237" s="170"/>
      <c r="E237" s="65"/>
      <c r="F237" s="65"/>
      <c r="G237" s="195"/>
      <c r="H237" s="63"/>
      <c r="I237">
        <f t="shared" si="15"/>
        <v>0</v>
      </c>
      <c r="J237" s="63"/>
      <c r="K237">
        <f t="shared" si="14"/>
        <v>0</v>
      </c>
      <c r="L237" s="63"/>
      <c r="O237" s="63"/>
      <c r="P237" s="63"/>
      <c r="Q237" s="175">
        <f t="shared" si="12"/>
        <v>0</v>
      </c>
      <c r="R237" s="284">
        <f t="shared" si="13"/>
        <v>0</v>
      </c>
      <c r="S237" s="5"/>
      <c r="T237" s="68"/>
      <c r="U237" s="5"/>
      <c r="V237" s="36"/>
      <c r="Y237" s="37"/>
      <c r="Z237" s="5"/>
    </row>
    <row r="238" spans="1:26" x14ac:dyDescent="0.25">
      <c r="A238" s="87"/>
      <c r="B238" s="56">
        <v>231</v>
      </c>
      <c r="C238" s="352"/>
      <c r="D238" s="170"/>
      <c r="E238" s="65"/>
      <c r="F238" s="65"/>
      <c r="G238" s="195"/>
      <c r="H238" s="63"/>
      <c r="I238">
        <f t="shared" si="15"/>
        <v>0</v>
      </c>
      <c r="J238" s="63"/>
      <c r="K238">
        <f t="shared" si="14"/>
        <v>0</v>
      </c>
      <c r="L238" s="63"/>
      <c r="O238" s="63"/>
      <c r="P238" s="63"/>
      <c r="Q238" s="175">
        <f t="shared" si="12"/>
        <v>0</v>
      </c>
      <c r="R238" s="284">
        <f t="shared" si="13"/>
        <v>0</v>
      </c>
      <c r="S238" s="5"/>
      <c r="T238" s="68"/>
      <c r="U238" s="5"/>
      <c r="V238" s="36"/>
      <c r="Y238" s="37"/>
      <c r="Z238" s="5"/>
    </row>
    <row r="239" spans="1:26" x14ac:dyDescent="0.25">
      <c r="A239" s="87"/>
      <c r="B239" s="56">
        <v>232</v>
      </c>
      <c r="C239" s="352"/>
      <c r="D239" s="170"/>
      <c r="E239" s="65"/>
      <c r="F239" s="65"/>
      <c r="G239" s="195"/>
      <c r="H239" s="63"/>
      <c r="I239">
        <f t="shared" si="15"/>
        <v>0</v>
      </c>
      <c r="J239" s="63"/>
      <c r="K239">
        <f t="shared" si="14"/>
        <v>0</v>
      </c>
      <c r="L239" s="63"/>
      <c r="O239" s="63"/>
      <c r="P239" s="63"/>
      <c r="Q239" s="175">
        <f t="shared" si="12"/>
        <v>0</v>
      </c>
      <c r="R239" s="284">
        <f t="shared" si="13"/>
        <v>0</v>
      </c>
      <c r="S239" s="5"/>
      <c r="T239" s="68"/>
      <c r="U239" s="5"/>
      <c r="V239" s="36"/>
      <c r="Y239" s="37"/>
      <c r="Z239" s="5"/>
    </row>
    <row r="240" spans="1:26" x14ac:dyDescent="0.25">
      <c r="A240" s="87"/>
      <c r="B240" s="56">
        <v>233</v>
      </c>
      <c r="C240" s="352"/>
      <c r="D240" s="170"/>
      <c r="E240" s="65"/>
      <c r="F240" s="65"/>
      <c r="G240" s="195"/>
      <c r="H240" s="63"/>
      <c r="I240">
        <f t="shared" si="15"/>
        <v>0</v>
      </c>
      <c r="J240" s="63"/>
      <c r="K240">
        <f t="shared" si="14"/>
        <v>0</v>
      </c>
      <c r="L240" s="63"/>
      <c r="O240" s="63"/>
      <c r="P240" s="63"/>
      <c r="Q240" s="175">
        <f t="shared" si="12"/>
        <v>0</v>
      </c>
      <c r="R240" s="284">
        <f t="shared" si="13"/>
        <v>0</v>
      </c>
      <c r="S240" s="5"/>
      <c r="T240" s="68"/>
      <c r="U240" s="5"/>
      <c r="V240" s="36"/>
      <c r="Y240" s="37"/>
      <c r="Z240" s="5"/>
    </row>
    <row r="241" spans="1:26" x14ac:dyDescent="0.25">
      <c r="A241" s="87"/>
      <c r="B241" s="56">
        <v>234</v>
      </c>
      <c r="C241" s="352"/>
      <c r="D241" s="170"/>
      <c r="E241" s="65"/>
      <c r="F241" s="65"/>
      <c r="G241" s="195"/>
      <c r="H241" s="63"/>
      <c r="I241">
        <f t="shared" si="15"/>
        <v>0</v>
      </c>
      <c r="J241" s="63"/>
      <c r="K241">
        <f t="shared" si="14"/>
        <v>0</v>
      </c>
      <c r="L241" s="63"/>
      <c r="O241" s="63"/>
      <c r="P241" s="63"/>
      <c r="Q241" s="175">
        <f t="shared" si="12"/>
        <v>0</v>
      </c>
      <c r="R241" s="284">
        <f t="shared" si="13"/>
        <v>0</v>
      </c>
      <c r="S241" s="5"/>
      <c r="T241" s="68"/>
      <c r="U241" s="5"/>
      <c r="V241" s="36"/>
      <c r="Y241" s="37"/>
      <c r="Z241" s="5"/>
    </row>
    <row r="242" spans="1:26" x14ac:dyDescent="0.25">
      <c r="A242" s="87"/>
      <c r="B242" s="56">
        <v>235</v>
      </c>
      <c r="C242" s="352"/>
      <c r="D242" s="170"/>
      <c r="E242" s="65"/>
      <c r="F242" s="65"/>
      <c r="G242" s="195"/>
      <c r="H242" s="63"/>
      <c r="I242">
        <f t="shared" si="15"/>
        <v>0</v>
      </c>
      <c r="J242" s="63"/>
      <c r="K242">
        <f t="shared" si="14"/>
        <v>0</v>
      </c>
      <c r="L242" s="63"/>
      <c r="O242" s="63"/>
      <c r="P242" s="63"/>
      <c r="Q242" s="175">
        <f t="shared" si="12"/>
        <v>0</v>
      </c>
      <c r="R242" s="284">
        <f t="shared" si="13"/>
        <v>0</v>
      </c>
      <c r="S242" s="5"/>
      <c r="T242" s="68"/>
      <c r="U242" s="5"/>
      <c r="V242" s="36"/>
      <c r="Y242" s="37"/>
      <c r="Z242" s="5"/>
    </row>
    <row r="243" spans="1:26" x14ac:dyDescent="0.25">
      <c r="A243" s="87"/>
      <c r="B243" s="56">
        <v>236</v>
      </c>
      <c r="C243" s="352"/>
      <c r="D243" s="170"/>
      <c r="E243" s="65"/>
      <c r="F243" s="65"/>
      <c r="G243" s="195"/>
      <c r="H243" s="63"/>
      <c r="I243">
        <f t="shared" si="15"/>
        <v>0</v>
      </c>
      <c r="J243" s="63"/>
      <c r="K243">
        <f t="shared" si="14"/>
        <v>0</v>
      </c>
      <c r="L243" s="63"/>
      <c r="O243" s="63"/>
      <c r="P243" s="63"/>
      <c r="Q243" s="175">
        <f t="shared" si="12"/>
        <v>0</v>
      </c>
      <c r="R243" s="284">
        <f t="shared" si="13"/>
        <v>0</v>
      </c>
      <c r="S243" s="5"/>
      <c r="T243" s="68"/>
      <c r="U243" s="5"/>
      <c r="V243" s="36"/>
      <c r="Y243" s="37"/>
      <c r="Z243" s="5"/>
    </row>
    <row r="244" spans="1:26" x14ac:dyDescent="0.25">
      <c r="A244" s="87"/>
      <c r="B244" s="56">
        <v>237</v>
      </c>
      <c r="C244" s="352"/>
      <c r="D244" s="170"/>
      <c r="E244" s="65"/>
      <c r="F244" s="65"/>
      <c r="G244" s="195"/>
      <c r="H244" s="63"/>
      <c r="I244">
        <f t="shared" si="15"/>
        <v>0</v>
      </c>
      <c r="J244" s="63"/>
      <c r="K244">
        <f t="shared" si="14"/>
        <v>0</v>
      </c>
      <c r="L244" s="63"/>
      <c r="O244" s="63"/>
      <c r="P244" s="63"/>
      <c r="Q244" s="175">
        <f t="shared" si="12"/>
        <v>0</v>
      </c>
      <c r="R244" s="284">
        <f t="shared" si="13"/>
        <v>0</v>
      </c>
      <c r="S244" s="5"/>
      <c r="T244" s="68"/>
      <c r="U244" s="5"/>
      <c r="V244" s="36"/>
      <c r="Y244" s="37"/>
      <c r="Z244" s="5"/>
    </row>
    <row r="245" spans="1:26" x14ac:dyDescent="0.25">
      <c r="A245" s="87"/>
      <c r="B245" s="56">
        <v>238</v>
      </c>
      <c r="C245" s="352"/>
      <c r="D245" s="170"/>
      <c r="E245" s="65"/>
      <c r="F245" s="65"/>
      <c r="G245" s="195"/>
      <c r="H245" s="63"/>
      <c r="I245">
        <f t="shared" si="15"/>
        <v>0</v>
      </c>
      <c r="J245" s="63"/>
      <c r="K245">
        <f t="shared" si="14"/>
        <v>0</v>
      </c>
      <c r="L245" s="63"/>
      <c r="O245" s="63"/>
      <c r="P245" s="63"/>
      <c r="Q245" s="175">
        <f t="shared" si="12"/>
        <v>0</v>
      </c>
      <c r="R245" s="284">
        <f t="shared" si="13"/>
        <v>0</v>
      </c>
      <c r="S245" s="5"/>
      <c r="T245" s="68"/>
      <c r="U245" s="5"/>
      <c r="V245" s="36"/>
      <c r="Y245" s="37"/>
      <c r="Z245" s="5"/>
    </row>
    <row r="246" spans="1:26" x14ac:dyDescent="0.25">
      <c r="A246" s="87"/>
      <c r="B246" s="56">
        <v>239</v>
      </c>
      <c r="C246" s="352"/>
      <c r="D246" s="170"/>
      <c r="E246" s="65"/>
      <c r="F246" s="65"/>
      <c r="G246" s="195"/>
      <c r="H246" s="63"/>
      <c r="I246">
        <f t="shared" si="15"/>
        <v>0</v>
      </c>
      <c r="J246" s="63"/>
      <c r="K246">
        <f t="shared" si="14"/>
        <v>0</v>
      </c>
      <c r="L246" s="63"/>
      <c r="O246" s="63"/>
      <c r="P246" s="63"/>
      <c r="Q246" s="175">
        <f t="shared" si="12"/>
        <v>0</v>
      </c>
      <c r="R246" s="284">
        <f t="shared" si="13"/>
        <v>0</v>
      </c>
      <c r="S246" s="5"/>
      <c r="T246" s="68"/>
      <c r="U246" s="5"/>
      <c r="V246" s="36"/>
      <c r="Y246" s="37"/>
      <c r="Z246" s="5"/>
    </row>
    <row r="247" spans="1:26" x14ac:dyDescent="0.25">
      <c r="A247" s="87"/>
      <c r="B247" s="56">
        <v>240</v>
      </c>
      <c r="C247" s="352"/>
      <c r="D247" s="170"/>
      <c r="E247" s="65"/>
      <c r="F247" s="65"/>
      <c r="G247" s="195"/>
      <c r="H247" s="63"/>
      <c r="I247">
        <f t="shared" si="15"/>
        <v>0</v>
      </c>
      <c r="J247" s="63"/>
      <c r="K247">
        <f t="shared" si="14"/>
        <v>0</v>
      </c>
      <c r="L247" s="63"/>
      <c r="O247" s="63"/>
      <c r="P247" s="63"/>
      <c r="Q247" s="175">
        <f t="shared" si="12"/>
        <v>0</v>
      </c>
      <c r="R247" s="284">
        <f t="shared" si="13"/>
        <v>0</v>
      </c>
      <c r="S247" s="5"/>
      <c r="T247" s="68"/>
      <c r="U247" s="5"/>
      <c r="V247" s="36"/>
      <c r="Y247" s="37"/>
      <c r="Z247" s="5"/>
    </row>
    <row r="248" spans="1:26" x14ac:dyDescent="0.25">
      <c r="A248" s="87"/>
      <c r="B248" s="56">
        <v>241</v>
      </c>
      <c r="C248" s="352"/>
      <c r="D248" s="170"/>
      <c r="E248" s="65"/>
      <c r="F248" s="65"/>
      <c r="G248" s="195"/>
      <c r="H248" s="63"/>
      <c r="I248">
        <f t="shared" si="15"/>
        <v>0</v>
      </c>
      <c r="J248" s="63"/>
      <c r="K248">
        <f t="shared" si="14"/>
        <v>0</v>
      </c>
      <c r="L248" s="63"/>
      <c r="O248" s="63"/>
      <c r="P248" s="63"/>
      <c r="Q248" s="175">
        <f t="shared" si="12"/>
        <v>0</v>
      </c>
      <c r="R248" s="284">
        <f t="shared" si="13"/>
        <v>0</v>
      </c>
      <c r="S248" s="5"/>
      <c r="T248" s="68"/>
      <c r="U248" s="5"/>
      <c r="V248" s="36"/>
      <c r="Y248" s="37"/>
      <c r="Z248" s="5"/>
    </row>
    <row r="249" spans="1:26" x14ac:dyDescent="0.25">
      <c r="A249" s="87"/>
      <c r="B249" s="56">
        <v>242</v>
      </c>
      <c r="C249" s="352"/>
      <c r="D249" s="170"/>
      <c r="E249" s="65"/>
      <c r="F249" s="65"/>
      <c r="G249" s="195"/>
      <c r="H249" s="63"/>
      <c r="I249">
        <f t="shared" si="15"/>
        <v>0</v>
      </c>
      <c r="J249" s="63"/>
      <c r="K249">
        <f t="shared" si="14"/>
        <v>0</v>
      </c>
      <c r="L249" s="63"/>
      <c r="O249" s="63"/>
      <c r="P249" s="63"/>
      <c r="Q249" s="175">
        <f t="shared" si="12"/>
        <v>0</v>
      </c>
      <c r="R249" s="284">
        <f t="shared" si="13"/>
        <v>0</v>
      </c>
      <c r="S249" s="5"/>
      <c r="T249" s="68"/>
      <c r="U249" s="5"/>
      <c r="V249" s="36"/>
      <c r="Y249" s="37"/>
      <c r="Z249" s="5"/>
    </row>
    <row r="250" spans="1:26" x14ac:dyDescent="0.25">
      <c r="A250" s="87"/>
      <c r="B250" s="56">
        <v>243</v>
      </c>
      <c r="C250" s="352"/>
      <c r="D250" s="170"/>
      <c r="E250" s="65"/>
      <c r="F250" s="65"/>
      <c r="G250" s="195"/>
      <c r="H250" s="63"/>
      <c r="I250">
        <f t="shared" si="15"/>
        <v>0</v>
      </c>
      <c r="J250" s="63"/>
      <c r="K250">
        <f t="shared" si="14"/>
        <v>0</v>
      </c>
      <c r="L250" s="63"/>
      <c r="O250" s="63"/>
      <c r="P250" s="63"/>
      <c r="Q250" s="175">
        <f t="shared" si="12"/>
        <v>0</v>
      </c>
      <c r="R250" s="284">
        <f t="shared" si="13"/>
        <v>0</v>
      </c>
      <c r="S250" s="5"/>
      <c r="T250" s="68"/>
      <c r="U250" s="5"/>
      <c r="V250" s="36"/>
      <c r="Y250" s="37"/>
      <c r="Z250" s="5"/>
    </row>
    <row r="251" spans="1:26" x14ac:dyDescent="0.25">
      <c r="A251" s="87"/>
      <c r="B251" s="56">
        <v>244</v>
      </c>
      <c r="C251" s="352"/>
      <c r="D251" s="170"/>
      <c r="E251" s="65"/>
      <c r="F251" s="65"/>
      <c r="G251" s="195"/>
      <c r="H251" s="63"/>
      <c r="I251">
        <f t="shared" si="15"/>
        <v>0</v>
      </c>
      <c r="J251" s="63"/>
      <c r="K251">
        <f t="shared" si="14"/>
        <v>0</v>
      </c>
      <c r="L251" s="63"/>
      <c r="O251" s="63"/>
      <c r="P251" s="63"/>
      <c r="Q251" s="175">
        <f t="shared" si="12"/>
        <v>0</v>
      </c>
      <c r="R251" s="284">
        <f t="shared" si="13"/>
        <v>0</v>
      </c>
      <c r="S251" s="5"/>
      <c r="T251" s="68"/>
      <c r="U251" s="5"/>
      <c r="V251" s="36"/>
      <c r="Y251" s="37"/>
      <c r="Z251" s="5"/>
    </row>
    <row r="252" spans="1:26" x14ac:dyDescent="0.25">
      <c r="A252" s="87"/>
      <c r="B252" s="56">
        <v>245</v>
      </c>
      <c r="C252" s="352"/>
      <c r="D252" s="170"/>
      <c r="E252" s="65"/>
      <c r="F252" s="65"/>
      <c r="G252" s="195"/>
      <c r="H252" s="63"/>
      <c r="I252">
        <f t="shared" si="15"/>
        <v>0</v>
      </c>
      <c r="J252" s="63"/>
      <c r="K252">
        <f t="shared" si="14"/>
        <v>0</v>
      </c>
      <c r="L252" s="63"/>
      <c r="O252" s="63"/>
      <c r="P252" s="63"/>
      <c r="Q252" s="175">
        <f t="shared" si="12"/>
        <v>0</v>
      </c>
      <c r="R252" s="284">
        <f t="shared" si="13"/>
        <v>0</v>
      </c>
      <c r="S252" s="5"/>
      <c r="T252" s="68"/>
      <c r="U252" s="5"/>
      <c r="V252" s="36"/>
      <c r="Y252" s="37"/>
      <c r="Z252" s="5"/>
    </row>
    <row r="253" spans="1:26" x14ac:dyDescent="0.25">
      <c r="A253" s="87"/>
      <c r="B253" s="56">
        <v>246</v>
      </c>
      <c r="C253" s="352"/>
      <c r="D253" s="170"/>
      <c r="E253" s="65"/>
      <c r="F253" s="65"/>
      <c r="G253" s="195"/>
      <c r="H253" s="63"/>
      <c r="I253">
        <f t="shared" si="15"/>
        <v>0</v>
      </c>
      <c r="J253" s="63"/>
      <c r="K253">
        <f t="shared" si="14"/>
        <v>0</v>
      </c>
      <c r="L253" s="63"/>
      <c r="O253" s="63"/>
      <c r="P253" s="63"/>
      <c r="Q253" s="175">
        <f t="shared" si="12"/>
        <v>0</v>
      </c>
      <c r="R253" s="284">
        <f t="shared" si="13"/>
        <v>0</v>
      </c>
      <c r="S253" s="5"/>
      <c r="T253" s="68"/>
      <c r="U253" s="5"/>
      <c r="V253" s="36"/>
      <c r="Y253" s="37"/>
      <c r="Z253" s="5"/>
    </row>
    <row r="254" spans="1:26" x14ac:dyDescent="0.25">
      <c r="A254" s="87"/>
      <c r="B254" s="56">
        <v>247</v>
      </c>
      <c r="C254" s="352"/>
      <c r="D254" s="170"/>
      <c r="E254" s="65"/>
      <c r="F254" s="65"/>
      <c r="G254" s="195"/>
      <c r="H254" s="63"/>
      <c r="I254">
        <f t="shared" si="15"/>
        <v>0</v>
      </c>
      <c r="J254" s="63"/>
      <c r="K254">
        <f t="shared" si="14"/>
        <v>0</v>
      </c>
      <c r="L254" s="63"/>
      <c r="O254" s="63"/>
      <c r="P254" s="63"/>
      <c r="Q254" s="175">
        <f t="shared" si="12"/>
        <v>0</v>
      </c>
      <c r="R254" s="284">
        <f t="shared" si="13"/>
        <v>0</v>
      </c>
      <c r="S254" s="5"/>
      <c r="T254" s="68"/>
      <c r="U254" s="5"/>
      <c r="V254" s="36"/>
      <c r="Y254" s="37"/>
      <c r="Z254" s="5"/>
    </row>
    <row r="255" spans="1:26" x14ac:dyDescent="0.25">
      <c r="A255" s="87"/>
      <c r="B255" s="56">
        <v>248</v>
      </c>
      <c r="C255" s="352"/>
      <c r="D255" s="170"/>
      <c r="E255" s="65"/>
      <c r="F255" s="65"/>
      <c r="G255" s="195"/>
      <c r="H255" s="63"/>
      <c r="I255">
        <f t="shared" si="15"/>
        <v>0</v>
      </c>
      <c r="J255" s="63"/>
      <c r="K255">
        <f t="shared" si="14"/>
        <v>0</v>
      </c>
      <c r="L255" s="63"/>
      <c r="O255" s="63"/>
      <c r="P255" s="63"/>
      <c r="Q255" s="175">
        <f t="shared" si="12"/>
        <v>0</v>
      </c>
      <c r="R255" s="284">
        <f t="shared" si="13"/>
        <v>0</v>
      </c>
      <c r="S255" s="5"/>
      <c r="T255" s="68"/>
      <c r="U255" s="5"/>
      <c r="V255" s="36"/>
      <c r="Y255" s="37"/>
      <c r="Z255" s="5"/>
    </row>
    <row r="256" spans="1:26" x14ac:dyDescent="0.25">
      <c r="A256" s="87"/>
      <c r="B256" s="56">
        <v>249</v>
      </c>
      <c r="C256" s="352"/>
      <c r="D256" s="170"/>
      <c r="E256" s="65"/>
      <c r="F256" s="65"/>
      <c r="G256" s="195"/>
      <c r="H256" s="63"/>
      <c r="I256">
        <f t="shared" si="15"/>
        <v>0</v>
      </c>
      <c r="J256" s="63"/>
      <c r="K256">
        <f t="shared" si="14"/>
        <v>0</v>
      </c>
      <c r="L256" s="63"/>
      <c r="O256" s="63"/>
      <c r="P256" s="63"/>
      <c r="Q256" s="175">
        <f t="shared" si="12"/>
        <v>0</v>
      </c>
      <c r="R256" s="284">
        <f t="shared" si="13"/>
        <v>0</v>
      </c>
      <c r="S256" s="5"/>
      <c r="T256" s="68"/>
      <c r="U256" s="5"/>
      <c r="V256" s="36"/>
      <c r="Y256" s="37"/>
      <c r="Z256" s="5"/>
    </row>
    <row r="257" spans="1:26" x14ac:dyDescent="0.25">
      <c r="A257" s="87"/>
      <c r="B257" s="56">
        <v>250</v>
      </c>
      <c r="C257" s="352"/>
      <c r="D257" s="170"/>
      <c r="E257" s="65"/>
      <c r="F257" s="65"/>
      <c r="G257" s="195"/>
      <c r="H257" s="63"/>
      <c r="I257">
        <f t="shared" si="15"/>
        <v>0</v>
      </c>
      <c r="J257" s="63"/>
      <c r="K257">
        <f t="shared" si="14"/>
        <v>0</v>
      </c>
      <c r="L257" s="63"/>
      <c r="O257" s="63"/>
      <c r="P257" s="63"/>
      <c r="Q257" s="175">
        <f t="shared" si="12"/>
        <v>0</v>
      </c>
      <c r="R257" s="284">
        <f t="shared" si="13"/>
        <v>0</v>
      </c>
      <c r="S257" s="5"/>
      <c r="T257" s="68"/>
      <c r="U257" s="5"/>
      <c r="V257" s="36"/>
      <c r="Y257" s="37"/>
      <c r="Z257" s="5"/>
    </row>
    <row r="258" spans="1:26" x14ac:dyDescent="0.25">
      <c r="A258" s="87"/>
      <c r="B258" s="56">
        <v>251</v>
      </c>
      <c r="C258" s="352"/>
      <c r="D258" s="170"/>
      <c r="E258" s="65"/>
      <c r="F258" s="65"/>
      <c r="G258" s="195"/>
      <c r="H258" s="63"/>
      <c r="I258">
        <f t="shared" si="15"/>
        <v>0</v>
      </c>
      <c r="J258" s="63"/>
      <c r="K258">
        <f t="shared" si="14"/>
        <v>0</v>
      </c>
      <c r="L258" s="63"/>
      <c r="O258" s="63"/>
      <c r="P258" s="63"/>
      <c r="Q258" s="175">
        <f t="shared" si="12"/>
        <v>0</v>
      </c>
      <c r="R258" s="284">
        <f t="shared" si="13"/>
        <v>0</v>
      </c>
      <c r="S258" s="5"/>
      <c r="T258" s="68"/>
      <c r="U258" s="5"/>
      <c r="V258" s="36"/>
      <c r="Y258" s="37"/>
      <c r="Z258" s="5"/>
    </row>
    <row r="259" spans="1:26" x14ac:dyDescent="0.25">
      <c r="A259" s="87"/>
      <c r="B259" s="56">
        <v>252</v>
      </c>
      <c r="C259" s="352"/>
      <c r="D259" s="170"/>
      <c r="E259" s="65"/>
      <c r="F259" s="65"/>
      <c r="G259" s="195"/>
      <c r="H259" s="63"/>
      <c r="I259">
        <f t="shared" si="15"/>
        <v>0</v>
      </c>
      <c r="J259" s="63"/>
      <c r="K259">
        <f t="shared" si="14"/>
        <v>0</v>
      </c>
      <c r="L259" s="63"/>
      <c r="O259" s="63"/>
      <c r="P259" s="63"/>
      <c r="Q259" s="175">
        <f t="shared" si="12"/>
        <v>0</v>
      </c>
      <c r="R259" s="284">
        <f t="shared" si="13"/>
        <v>0</v>
      </c>
      <c r="S259" s="5"/>
      <c r="T259" s="68"/>
      <c r="U259" s="5"/>
      <c r="V259" s="36"/>
      <c r="Y259" s="37"/>
      <c r="Z259" s="5"/>
    </row>
    <row r="260" spans="1:26" x14ac:dyDescent="0.25">
      <c r="A260" s="87"/>
      <c r="B260" s="56">
        <v>253</v>
      </c>
      <c r="C260" s="352"/>
      <c r="D260" s="170"/>
      <c r="E260" s="65"/>
      <c r="F260" s="65"/>
      <c r="G260" s="195"/>
      <c r="H260" s="63"/>
      <c r="I260">
        <f t="shared" si="15"/>
        <v>0</v>
      </c>
      <c r="J260" s="63"/>
      <c r="K260">
        <f t="shared" si="14"/>
        <v>0</v>
      </c>
      <c r="L260" s="63"/>
      <c r="O260" s="63"/>
      <c r="P260" s="63"/>
      <c r="Q260" s="175">
        <f t="shared" si="12"/>
        <v>0</v>
      </c>
      <c r="R260" s="284">
        <f t="shared" si="13"/>
        <v>0</v>
      </c>
      <c r="S260" s="5"/>
      <c r="T260" s="68"/>
      <c r="U260" s="5"/>
      <c r="V260" s="36"/>
      <c r="Y260" s="37"/>
      <c r="Z260" s="5"/>
    </row>
    <row r="261" spans="1:26" x14ac:dyDescent="0.25">
      <c r="A261" s="87"/>
      <c r="B261" s="56">
        <v>254</v>
      </c>
      <c r="C261" s="352"/>
      <c r="D261" s="170"/>
      <c r="E261" s="65"/>
      <c r="F261" s="65"/>
      <c r="G261" s="195"/>
      <c r="H261" s="63"/>
      <c r="I261">
        <f t="shared" si="15"/>
        <v>0</v>
      </c>
      <c r="J261" s="63"/>
      <c r="K261">
        <f t="shared" si="14"/>
        <v>0</v>
      </c>
      <c r="L261" s="63"/>
      <c r="O261" s="63"/>
      <c r="P261" s="63"/>
      <c r="Q261" s="175">
        <f t="shared" si="12"/>
        <v>0</v>
      </c>
      <c r="R261" s="284">
        <f t="shared" si="13"/>
        <v>0</v>
      </c>
      <c r="S261" s="5"/>
      <c r="T261" s="68"/>
      <c r="U261" s="5"/>
      <c r="V261" s="36"/>
      <c r="Y261" s="37"/>
      <c r="Z261" s="5"/>
    </row>
    <row r="262" spans="1:26" x14ac:dyDescent="0.25">
      <c r="A262" s="87"/>
      <c r="B262" s="56">
        <v>255</v>
      </c>
      <c r="C262" s="352"/>
      <c r="D262" s="170"/>
      <c r="E262" s="65"/>
      <c r="F262" s="65"/>
      <c r="G262" s="195"/>
      <c r="H262" s="63"/>
      <c r="I262">
        <f t="shared" si="15"/>
        <v>0</v>
      </c>
      <c r="J262" s="63"/>
      <c r="K262">
        <f t="shared" si="14"/>
        <v>0</v>
      </c>
      <c r="L262" s="63"/>
      <c r="O262" s="63"/>
      <c r="P262" s="63"/>
      <c r="Q262" s="175">
        <f t="shared" si="12"/>
        <v>0</v>
      </c>
      <c r="R262" s="284">
        <f t="shared" si="13"/>
        <v>0</v>
      </c>
      <c r="S262" s="5"/>
      <c r="T262" s="68"/>
      <c r="U262" s="5"/>
      <c r="V262" s="36"/>
      <c r="Y262" s="37"/>
      <c r="Z262" s="5"/>
    </row>
    <row r="263" spans="1:26" x14ac:dyDescent="0.25">
      <c r="A263" s="87"/>
      <c r="B263" s="56">
        <v>256</v>
      </c>
      <c r="C263" s="352"/>
      <c r="D263" s="170"/>
      <c r="E263" s="65"/>
      <c r="F263" s="65"/>
      <c r="G263" s="195"/>
      <c r="H263" s="63"/>
      <c r="I263">
        <f t="shared" si="15"/>
        <v>0</v>
      </c>
      <c r="J263" s="63"/>
      <c r="K263">
        <f t="shared" si="14"/>
        <v>0</v>
      </c>
      <c r="L263" s="63"/>
      <c r="O263" s="63"/>
      <c r="P263" s="63"/>
      <c r="Q263" s="175">
        <f t="shared" si="12"/>
        <v>0</v>
      </c>
      <c r="R263" s="284">
        <f t="shared" si="13"/>
        <v>0</v>
      </c>
      <c r="S263" s="5"/>
      <c r="T263" s="68"/>
      <c r="U263" s="5"/>
      <c r="V263" s="36"/>
      <c r="Y263" s="37"/>
      <c r="Z263" s="5"/>
    </row>
    <row r="264" spans="1:26" x14ac:dyDescent="0.25">
      <c r="A264" s="87"/>
      <c r="B264" s="56">
        <v>257</v>
      </c>
      <c r="C264" s="352"/>
      <c r="D264" s="170"/>
      <c r="E264" s="65"/>
      <c r="F264" s="65"/>
      <c r="G264" s="195"/>
      <c r="H264" s="63"/>
      <c r="I264">
        <f t="shared" si="15"/>
        <v>0</v>
      </c>
      <c r="J264" s="63"/>
      <c r="K264">
        <f t="shared" si="14"/>
        <v>0</v>
      </c>
      <c r="L264" s="63"/>
      <c r="O264" s="63"/>
      <c r="P264" s="63"/>
      <c r="Q264" s="175">
        <f t="shared" ref="Q264:Q327" si="16">G264</f>
        <v>0</v>
      </c>
      <c r="R264" s="284">
        <f t="shared" ref="R264:R327" si="17">G264*(-1)</f>
        <v>0</v>
      </c>
      <c r="S264" s="5"/>
      <c r="T264" s="68"/>
      <c r="U264" s="5"/>
      <c r="V264" s="36"/>
      <c r="Y264" s="37"/>
      <c r="Z264" s="5"/>
    </row>
    <row r="265" spans="1:26" x14ac:dyDescent="0.25">
      <c r="A265" s="87"/>
      <c r="B265" s="56">
        <v>258</v>
      </c>
      <c r="C265" s="352"/>
      <c r="D265" s="170"/>
      <c r="E265" s="65"/>
      <c r="F265" s="65"/>
      <c r="G265" s="195"/>
      <c r="H265" s="63"/>
      <c r="I265">
        <f t="shared" si="15"/>
        <v>0</v>
      </c>
      <c r="J265" s="63"/>
      <c r="K265">
        <f t="shared" ref="K265:K328" si="18">IFERROR(VALUE(LEFT(L265,4)),0)</f>
        <v>0</v>
      </c>
      <c r="L265" s="63"/>
      <c r="O265" s="63"/>
      <c r="P265" s="63"/>
      <c r="Q265" s="175">
        <f t="shared" si="16"/>
        <v>0</v>
      </c>
      <c r="R265" s="284">
        <f t="shared" si="17"/>
        <v>0</v>
      </c>
      <c r="S265" s="5"/>
      <c r="T265" s="68"/>
      <c r="U265" s="5"/>
      <c r="V265" s="36"/>
      <c r="Y265" s="37"/>
      <c r="Z265" s="5"/>
    </row>
    <row r="266" spans="1:26" x14ac:dyDescent="0.25">
      <c r="A266" s="87"/>
      <c r="B266" s="56">
        <v>259</v>
      </c>
      <c r="C266" s="352"/>
      <c r="D266" s="170"/>
      <c r="E266" s="65"/>
      <c r="F266" s="65"/>
      <c r="G266" s="195"/>
      <c r="H266" s="63"/>
      <c r="I266">
        <f t="shared" si="15"/>
        <v>0</v>
      </c>
      <c r="J266" s="63"/>
      <c r="K266">
        <f t="shared" si="18"/>
        <v>0</v>
      </c>
      <c r="L266" s="63"/>
      <c r="O266" s="63"/>
      <c r="P266" s="63"/>
      <c r="Q266" s="175">
        <f t="shared" si="16"/>
        <v>0</v>
      </c>
      <c r="R266" s="284">
        <f t="shared" si="17"/>
        <v>0</v>
      </c>
      <c r="S266" s="5"/>
      <c r="T266" s="68"/>
      <c r="U266" s="5"/>
      <c r="V266" s="36"/>
      <c r="Y266" s="37"/>
      <c r="Z266" s="5"/>
    </row>
    <row r="267" spans="1:26" x14ac:dyDescent="0.25">
      <c r="A267" s="87"/>
      <c r="B267" s="56">
        <v>260</v>
      </c>
      <c r="C267" s="352"/>
      <c r="D267" s="170"/>
      <c r="E267" s="65"/>
      <c r="F267" s="65"/>
      <c r="G267" s="195"/>
      <c r="H267" s="63"/>
      <c r="I267">
        <f t="shared" si="15"/>
        <v>0</v>
      </c>
      <c r="J267" s="63"/>
      <c r="K267">
        <f t="shared" si="18"/>
        <v>0</v>
      </c>
      <c r="L267" s="63"/>
      <c r="O267" s="63"/>
      <c r="P267" s="63"/>
      <c r="Q267" s="175">
        <f t="shared" si="16"/>
        <v>0</v>
      </c>
      <c r="R267" s="284">
        <f t="shared" si="17"/>
        <v>0</v>
      </c>
      <c r="S267" s="5"/>
      <c r="T267" s="68"/>
      <c r="U267" s="5"/>
      <c r="V267" s="36"/>
      <c r="Y267" s="37"/>
      <c r="Z267" s="5"/>
    </row>
    <row r="268" spans="1:26" x14ac:dyDescent="0.25">
      <c r="A268" s="87"/>
      <c r="B268" s="56">
        <v>261</v>
      </c>
      <c r="C268" s="352"/>
      <c r="D268" s="170"/>
      <c r="E268" s="65"/>
      <c r="F268" s="65"/>
      <c r="G268" s="195"/>
      <c r="H268" s="63"/>
      <c r="I268">
        <f t="shared" si="15"/>
        <v>0</v>
      </c>
      <c r="J268" s="63"/>
      <c r="K268">
        <f t="shared" si="18"/>
        <v>0</v>
      </c>
      <c r="L268" s="63"/>
      <c r="O268" s="63"/>
      <c r="P268" s="63"/>
      <c r="Q268" s="175">
        <f t="shared" si="16"/>
        <v>0</v>
      </c>
      <c r="R268" s="284">
        <f t="shared" si="17"/>
        <v>0</v>
      </c>
      <c r="S268" s="5"/>
      <c r="T268" s="68"/>
      <c r="U268" s="5"/>
      <c r="V268" s="36"/>
      <c r="Y268" s="37"/>
      <c r="Z268" s="5"/>
    </row>
    <row r="269" spans="1:26" x14ac:dyDescent="0.25">
      <c r="A269" s="87"/>
      <c r="B269" s="56">
        <v>262</v>
      </c>
      <c r="C269" s="352"/>
      <c r="D269" s="170"/>
      <c r="E269" s="65"/>
      <c r="F269" s="65"/>
      <c r="G269" s="195"/>
      <c r="H269" s="63"/>
      <c r="I269">
        <f t="shared" ref="I269:I332" si="19">IFERROR(VALUE(LEFT(J269,4)),0)</f>
        <v>0</v>
      </c>
      <c r="J269" s="63"/>
      <c r="K269">
        <f t="shared" si="18"/>
        <v>0</v>
      </c>
      <c r="L269" s="63"/>
      <c r="O269" s="63"/>
      <c r="P269" s="63"/>
      <c r="Q269" s="175">
        <f t="shared" si="16"/>
        <v>0</v>
      </c>
      <c r="R269" s="284">
        <f t="shared" si="17"/>
        <v>0</v>
      </c>
      <c r="S269" s="5"/>
      <c r="T269" s="68"/>
      <c r="U269" s="5"/>
      <c r="V269" s="36"/>
      <c r="Y269" s="37"/>
      <c r="Z269" s="5"/>
    </row>
    <row r="270" spans="1:26" x14ac:dyDescent="0.25">
      <c r="A270" s="87"/>
      <c r="B270" s="56">
        <v>263</v>
      </c>
      <c r="C270" s="352"/>
      <c r="D270" s="170"/>
      <c r="E270" s="65"/>
      <c r="F270" s="65"/>
      <c r="G270" s="195"/>
      <c r="H270" s="63"/>
      <c r="I270">
        <f t="shared" si="19"/>
        <v>0</v>
      </c>
      <c r="J270" s="63"/>
      <c r="K270">
        <f t="shared" si="18"/>
        <v>0</v>
      </c>
      <c r="L270" s="63"/>
      <c r="O270" s="63"/>
      <c r="P270" s="63"/>
      <c r="Q270" s="175">
        <f t="shared" si="16"/>
        <v>0</v>
      </c>
      <c r="R270" s="284">
        <f t="shared" si="17"/>
        <v>0</v>
      </c>
      <c r="S270" s="5"/>
      <c r="T270" s="68"/>
      <c r="U270" s="5"/>
      <c r="V270" s="36"/>
      <c r="Y270" s="37"/>
      <c r="Z270" s="5"/>
    </row>
    <row r="271" spans="1:26" x14ac:dyDescent="0.25">
      <c r="A271" s="87"/>
      <c r="B271" s="56">
        <v>264</v>
      </c>
      <c r="C271" s="352"/>
      <c r="D271" s="170"/>
      <c r="E271" s="65"/>
      <c r="F271" s="65"/>
      <c r="G271" s="195"/>
      <c r="H271" s="63"/>
      <c r="I271">
        <f t="shared" si="19"/>
        <v>0</v>
      </c>
      <c r="J271" s="63"/>
      <c r="K271">
        <f t="shared" si="18"/>
        <v>0</v>
      </c>
      <c r="L271" s="63"/>
      <c r="O271" s="63"/>
      <c r="P271" s="63"/>
      <c r="Q271" s="175">
        <f t="shared" si="16"/>
        <v>0</v>
      </c>
      <c r="R271" s="284">
        <f t="shared" si="17"/>
        <v>0</v>
      </c>
      <c r="S271" s="5"/>
      <c r="T271" s="68"/>
      <c r="U271" s="5"/>
      <c r="V271" s="36"/>
      <c r="Y271" s="37"/>
      <c r="Z271" s="5"/>
    </row>
    <row r="272" spans="1:26" x14ac:dyDescent="0.25">
      <c r="A272" s="87"/>
      <c r="B272" s="56">
        <v>265</v>
      </c>
      <c r="C272" s="352"/>
      <c r="D272" s="170"/>
      <c r="E272" s="65"/>
      <c r="F272" s="65"/>
      <c r="G272" s="195"/>
      <c r="H272" s="63"/>
      <c r="I272">
        <f t="shared" si="19"/>
        <v>0</v>
      </c>
      <c r="J272" s="63"/>
      <c r="K272">
        <f t="shared" si="18"/>
        <v>0</v>
      </c>
      <c r="L272" s="63"/>
      <c r="O272" s="63"/>
      <c r="P272" s="63"/>
      <c r="Q272" s="175">
        <f t="shared" si="16"/>
        <v>0</v>
      </c>
      <c r="R272" s="284">
        <f t="shared" si="17"/>
        <v>0</v>
      </c>
      <c r="S272" s="5"/>
      <c r="T272" s="68"/>
      <c r="U272" s="5"/>
      <c r="V272" s="36"/>
      <c r="Y272" s="37"/>
      <c r="Z272" s="5"/>
    </row>
    <row r="273" spans="1:26" x14ac:dyDescent="0.25">
      <c r="A273" s="87"/>
      <c r="B273" s="56">
        <v>266</v>
      </c>
      <c r="C273" s="352"/>
      <c r="D273" s="170"/>
      <c r="E273" s="65"/>
      <c r="F273" s="65"/>
      <c r="G273" s="195"/>
      <c r="H273" s="63"/>
      <c r="I273">
        <f t="shared" si="19"/>
        <v>0</v>
      </c>
      <c r="J273" s="63"/>
      <c r="K273">
        <f t="shared" si="18"/>
        <v>0</v>
      </c>
      <c r="L273" s="63"/>
      <c r="O273" s="63"/>
      <c r="P273" s="63"/>
      <c r="Q273" s="175">
        <f t="shared" si="16"/>
        <v>0</v>
      </c>
      <c r="R273" s="284">
        <f t="shared" si="17"/>
        <v>0</v>
      </c>
      <c r="S273" s="5"/>
      <c r="T273" s="68"/>
      <c r="U273" s="5"/>
      <c r="V273" s="36"/>
      <c r="Y273" s="37"/>
      <c r="Z273" s="5"/>
    </row>
    <row r="274" spans="1:26" x14ac:dyDescent="0.25">
      <c r="A274" s="87"/>
      <c r="B274" s="56">
        <v>267</v>
      </c>
      <c r="C274" s="352"/>
      <c r="D274" s="170"/>
      <c r="E274" s="65"/>
      <c r="F274" s="65"/>
      <c r="G274" s="195"/>
      <c r="H274" s="63"/>
      <c r="I274">
        <f t="shared" si="19"/>
        <v>0</v>
      </c>
      <c r="J274" s="63"/>
      <c r="K274">
        <f t="shared" si="18"/>
        <v>0</v>
      </c>
      <c r="L274" s="63"/>
      <c r="O274" s="63"/>
      <c r="P274" s="63"/>
      <c r="Q274" s="175">
        <f t="shared" si="16"/>
        <v>0</v>
      </c>
      <c r="R274" s="284">
        <f t="shared" si="17"/>
        <v>0</v>
      </c>
      <c r="S274" s="5"/>
      <c r="T274" s="68"/>
      <c r="U274" s="5"/>
      <c r="V274" s="36"/>
      <c r="Y274" s="37"/>
      <c r="Z274" s="5"/>
    </row>
    <row r="275" spans="1:26" x14ac:dyDescent="0.25">
      <c r="A275" s="87"/>
      <c r="B275" s="56">
        <v>268</v>
      </c>
      <c r="C275" s="352"/>
      <c r="D275" s="170"/>
      <c r="E275" s="65"/>
      <c r="F275" s="65"/>
      <c r="G275" s="195"/>
      <c r="H275" s="63"/>
      <c r="I275">
        <f t="shared" si="19"/>
        <v>0</v>
      </c>
      <c r="J275" s="63"/>
      <c r="K275">
        <f t="shared" si="18"/>
        <v>0</v>
      </c>
      <c r="L275" s="63"/>
      <c r="O275" s="63"/>
      <c r="P275" s="63"/>
      <c r="Q275" s="175">
        <f t="shared" si="16"/>
        <v>0</v>
      </c>
      <c r="R275" s="284">
        <f t="shared" si="17"/>
        <v>0</v>
      </c>
      <c r="S275" s="5"/>
      <c r="T275" s="68"/>
      <c r="U275" s="5"/>
      <c r="V275" s="36"/>
      <c r="Y275" s="37"/>
      <c r="Z275" s="5"/>
    </row>
    <row r="276" spans="1:26" x14ac:dyDescent="0.25">
      <c r="A276" s="87"/>
      <c r="B276" s="56">
        <v>269</v>
      </c>
      <c r="C276" s="352"/>
      <c r="D276" s="170"/>
      <c r="E276" s="65"/>
      <c r="F276" s="65"/>
      <c r="G276" s="195"/>
      <c r="H276" s="63"/>
      <c r="I276">
        <f t="shared" si="19"/>
        <v>0</v>
      </c>
      <c r="J276" s="63"/>
      <c r="K276">
        <f t="shared" si="18"/>
        <v>0</v>
      </c>
      <c r="L276" s="63"/>
      <c r="O276" s="63"/>
      <c r="P276" s="63"/>
      <c r="Q276" s="175">
        <f t="shared" si="16"/>
        <v>0</v>
      </c>
      <c r="R276" s="284">
        <f t="shared" si="17"/>
        <v>0</v>
      </c>
      <c r="S276" s="5"/>
      <c r="T276" s="68"/>
      <c r="U276" s="5"/>
      <c r="V276" s="36"/>
      <c r="Y276" s="37"/>
      <c r="Z276" s="5"/>
    </row>
    <row r="277" spans="1:26" x14ac:dyDescent="0.25">
      <c r="A277" s="87"/>
      <c r="B277" s="56">
        <v>270</v>
      </c>
      <c r="C277" s="352"/>
      <c r="D277" s="170"/>
      <c r="E277" s="65"/>
      <c r="F277" s="65"/>
      <c r="G277" s="195"/>
      <c r="H277" s="63"/>
      <c r="I277">
        <f t="shared" si="19"/>
        <v>0</v>
      </c>
      <c r="J277" s="63"/>
      <c r="K277">
        <f t="shared" si="18"/>
        <v>0</v>
      </c>
      <c r="L277" s="63"/>
      <c r="O277" s="63"/>
      <c r="P277" s="63"/>
      <c r="Q277" s="175">
        <f t="shared" si="16"/>
        <v>0</v>
      </c>
      <c r="R277" s="284">
        <f t="shared" si="17"/>
        <v>0</v>
      </c>
      <c r="S277" s="5"/>
      <c r="T277" s="68"/>
      <c r="U277" s="5"/>
      <c r="V277" s="36"/>
      <c r="Y277" s="37"/>
      <c r="Z277" s="5"/>
    </row>
    <row r="278" spans="1:26" x14ac:dyDescent="0.25">
      <c r="A278" s="87"/>
      <c r="B278" s="56">
        <v>271</v>
      </c>
      <c r="C278" s="352"/>
      <c r="D278" s="170"/>
      <c r="E278" s="65"/>
      <c r="F278" s="65"/>
      <c r="G278" s="195"/>
      <c r="H278" s="63"/>
      <c r="I278">
        <f t="shared" si="19"/>
        <v>0</v>
      </c>
      <c r="J278" s="63"/>
      <c r="K278">
        <f t="shared" si="18"/>
        <v>0</v>
      </c>
      <c r="L278" s="63"/>
      <c r="O278" s="63"/>
      <c r="P278" s="63"/>
      <c r="Q278" s="175">
        <f t="shared" si="16"/>
        <v>0</v>
      </c>
      <c r="R278" s="284">
        <f t="shared" si="17"/>
        <v>0</v>
      </c>
      <c r="S278" s="5"/>
      <c r="T278" s="68"/>
      <c r="U278" s="5"/>
      <c r="V278" s="36"/>
      <c r="Y278" s="37"/>
      <c r="Z278" s="5"/>
    </row>
    <row r="279" spans="1:26" x14ac:dyDescent="0.25">
      <c r="A279" s="87"/>
      <c r="B279" s="56">
        <v>272</v>
      </c>
      <c r="C279" s="352"/>
      <c r="D279" s="170"/>
      <c r="E279" s="65"/>
      <c r="F279" s="65"/>
      <c r="G279" s="195"/>
      <c r="H279" s="63"/>
      <c r="I279">
        <f t="shared" si="19"/>
        <v>0</v>
      </c>
      <c r="J279" s="63"/>
      <c r="K279">
        <f t="shared" si="18"/>
        <v>0</v>
      </c>
      <c r="L279" s="63"/>
      <c r="O279" s="63"/>
      <c r="P279" s="63"/>
      <c r="Q279" s="175">
        <f t="shared" si="16"/>
        <v>0</v>
      </c>
      <c r="R279" s="284">
        <f t="shared" si="17"/>
        <v>0</v>
      </c>
      <c r="S279" s="5"/>
      <c r="T279" s="68"/>
      <c r="U279" s="5"/>
      <c r="V279" s="36"/>
      <c r="Y279" s="37"/>
      <c r="Z279" s="5"/>
    </row>
    <row r="280" spans="1:26" x14ac:dyDescent="0.25">
      <c r="A280" s="87"/>
      <c r="B280" s="56">
        <v>273</v>
      </c>
      <c r="C280" s="352"/>
      <c r="D280" s="170"/>
      <c r="E280" s="65"/>
      <c r="F280" s="65"/>
      <c r="G280" s="195"/>
      <c r="H280" s="63"/>
      <c r="I280">
        <f t="shared" si="19"/>
        <v>0</v>
      </c>
      <c r="J280" s="63"/>
      <c r="K280">
        <f t="shared" si="18"/>
        <v>0</v>
      </c>
      <c r="L280" s="63"/>
      <c r="O280" s="63"/>
      <c r="P280" s="63"/>
      <c r="Q280" s="175">
        <f t="shared" si="16"/>
        <v>0</v>
      </c>
      <c r="R280" s="284">
        <f t="shared" si="17"/>
        <v>0</v>
      </c>
      <c r="S280" s="5"/>
      <c r="T280" s="68"/>
      <c r="U280" s="5"/>
      <c r="V280" s="36"/>
      <c r="Y280" s="37"/>
      <c r="Z280" s="5"/>
    </row>
    <row r="281" spans="1:26" x14ac:dyDescent="0.25">
      <c r="A281" s="87"/>
      <c r="B281" s="56">
        <v>274</v>
      </c>
      <c r="C281" s="352"/>
      <c r="D281" s="170"/>
      <c r="E281" s="65"/>
      <c r="F281" s="65"/>
      <c r="G281" s="195"/>
      <c r="H281" s="63"/>
      <c r="I281">
        <f t="shared" si="19"/>
        <v>0</v>
      </c>
      <c r="J281" s="63"/>
      <c r="K281">
        <f t="shared" si="18"/>
        <v>0</v>
      </c>
      <c r="L281" s="63"/>
      <c r="O281" s="63"/>
      <c r="P281" s="63"/>
      <c r="Q281" s="175">
        <f t="shared" si="16"/>
        <v>0</v>
      </c>
      <c r="R281" s="284">
        <f t="shared" si="17"/>
        <v>0</v>
      </c>
      <c r="S281" s="5"/>
      <c r="T281" s="68"/>
      <c r="U281" s="5"/>
      <c r="V281" s="36"/>
      <c r="Y281" s="37"/>
      <c r="Z281" s="5"/>
    </row>
    <row r="282" spans="1:26" x14ac:dyDescent="0.25">
      <c r="A282" s="87"/>
      <c r="B282" s="56">
        <v>275</v>
      </c>
      <c r="C282" s="352"/>
      <c r="D282" s="170"/>
      <c r="E282" s="65"/>
      <c r="F282" s="65"/>
      <c r="G282" s="195"/>
      <c r="H282" s="63"/>
      <c r="I282">
        <f t="shared" si="19"/>
        <v>0</v>
      </c>
      <c r="J282" s="63"/>
      <c r="K282">
        <f t="shared" si="18"/>
        <v>0</v>
      </c>
      <c r="L282" s="63"/>
      <c r="O282" s="63"/>
      <c r="P282" s="63"/>
      <c r="Q282" s="175">
        <f t="shared" si="16"/>
        <v>0</v>
      </c>
      <c r="R282" s="284">
        <f t="shared" si="17"/>
        <v>0</v>
      </c>
      <c r="S282" s="5"/>
      <c r="T282" s="68"/>
      <c r="U282" s="5"/>
      <c r="V282" s="36"/>
      <c r="Y282" s="37"/>
      <c r="Z282" s="5"/>
    </row>
    <row r="283" spans="1:26" x14ac:dyDescent="0.25">
      <c r="A283" s="87"/>
      <c r="B283" s="56">
        <v>276</v>
      </c>
      <c r="C283" s="352"/>
      <c r="D283" s="170"/>
      <c r="E283" s="65"/>
      <c r="F283" s="65"/>
      <c r="G283" s="195"/>
      <c r="H283" s="63"/>
      <c r="I283">
        <f t="shared" si="19"/>
        <v>0</v>
      </c>
      <c r="J283" s="63"/>
      <c r="K283">
        <f t="shared" si="18"/>
        <v>0</v>
      </c>
      <c r="L283" s="63"/>
      <c r="O283" s="63"/>
      <c r="P283" s="63"/>
      <c r="Q283" s="175">
        <f t="shared" si="16"/>
        <v>0</v>
      </c>
      <c r="R283" s="284">
        <f t="shared" si="17"/>
        <v>0</v>
      </c>
      <c r="S283" s="5"/>
      <c r="T283" s="68"/>
      <c r="U283" s="5"/>
      <c r="V283" s="36"/>
      <c r="Y283" s="37"/>
      <c r="Z283" s="5"/>
    </row>
    <row r="284" spans="1:26" x14ac:dyDescent="0.25">
      <c r="A284" s="87"/>
      <c r="B284" s="56">
        <v>277</v>
      </c>
      <c r="C284" s="352"/>
      <c r="D284" s="170"/>
      <c r="E284" s="65"/>
      <c r="F284" s="65"/>
      <c r="G284" s="195"/>
      <c r="H284" s="63"/>
      <c r="I284">
        <f t="shared" si="19"/>
        <v>0</v>
      </c>
      <c r="J284" s="63"/>
      <c r="K284">
        <f t="shared" si="18"/>
        <v>0</v>
      </c>
      <c r="L284" s="63"/>
      <c r="O284" s="63"/>
      <c r="P284" s="63"/>
      <c r="Q284" s="175">
        <f t="shared" si="16"/>
        <v>0</v>
      </c>
      <c r="R284" s="284">
        <f t="shared" si="17"/>
        <v>0</v>
      </c>
      <c r="S284" s="5"/>
      <c r="T284" s="68"/>
      <c r="U284" s="5"/>
      <c r="V284" s="36"/>
      <c r="Y284" s="37"/>
      <c r="Z284" s="5"/>
    </row>
    <row r="285" spans="1:26" x14ac:dyDescent="0.25">
      <c r="A285" s="87"/>
      <c r="B285" s="56">
        <v>278</v>
      </c>
      <c r="C285" s="352"/>
      <c r="D285" s="170"/>
      <c r="E285" s="65"/>
      <c r="F285" s="65"/>
      <c r="G285" s="195"/>
      <c r="H285" s="63"/>
      <c r="I285">
        <f t="shared" si="19"/>
        <v>0</v>
      </c>
      <c r="J285" s="63"/>
      <c r="K285">
        <f t="shared" si="18"/>
        <v>0</v>
      </c>
      <c r="L285" s="63"/>
      <c r="O285" s="63"/>
      <c r="P285" s="63"/>
      <c r="Q285" s="175">
        <f t="shared" si="16"/>
        <v>0</v>
      </c>
      <c r="R285" s="284">
        <f t="shared" si="17"/>
        <v>0</v>
      </c>
      <c r="S285" s="5"/>
      <c r="T285" s="68"/>
      <c r="U285" s="5"/>
      <c r="V285" s="36"/>
      <c r="Y285" s="37"/>
      <c r="Z285" s="5"/>
    </row>
    <row r="286" spans="1:26" x14ac:dyDescent="0.25">
      <c r="A286" s="87"/>
      <c r="B286" s="56">
        <v>279</v>
      </c>
      <c r="C286" s="352"/>
      <c r="D286" s="170"/>
      <c r="E286" s="65"/>
      <c r="F286" s="65"/>
      <c r="G286" s="195"/>
      <c r="H286" s="63"/>
      <c r="I286">
        <f t="shared" si="19"/>
        <v>0</v>
      </c>
      <c r="J286" s="63"/>
      <c r="K286">
        <f t="shared" si="18"/>
        <v>0</v>
      </c>
      <c r="L286" s="63"/>
      <c r="O286" s="63"/>
      <c r="P286" s="63"/>
      <c r="Q286" s="175">
        <f t="shared" si="16"/>
        <v>0</v>
      </c>
      <c r="R286" s="284">
        <f t="shared" si="17"/>
        <v>0</v>
      </c>
      <c r="S286" s="5"/>
      <c r="T286" s="68"/>
      <c r="U286" s="5"/>
      <c r="V286" s="36"/>
      <c r="Y286" s="37"/>
      <c r="Z286" s="5"/>
    </row>
    <row r="287" spans="1:26" x14ac:dyDescent="0.25">
      <c r="A287" s="87"/>
      <c r="B287" s="56">
        <v>280</v>
      </c>
      <c r="C287" s="352"/>
      <c r="D287" s="170"/>
      <c r="E287" s="65"/>
      <c r="F287" s="65"/>
      <c r="G287" s="195"/>
      <c r="H287" s="63"/>
      <c r="I287">
        <f t="shared" si="19"/>
        <v>0</v>
      </c>
      <c r="J287" s="63"/>
      <c r="K287">
        <f t="shared" si="18"/>
        <v>0</v>
      </c>
      <c r="L287" s="63"/>
      <c r="O287" s="63"/>
      <c r="P287" s="63"/>
      <c r="Q287" s="175">
        <f t="shared" si="16"/>
        <v>0</v>
      </c>
      <c r="R287" s="284">
        <f t="shared" si="17"/>
        <v>0</v>
      </c>
      <c r="S287" s="5"/>
      <c r="T287" s="68"/>
      <c r="U287" s="5"/>
      <c r="V287" s="36"/>
      <c r="Y287" s="37"/>
      <c r="Z287" s="5"/>
    </row>
    <row r="288" spans="1:26" x14ac:dyDescent="0.25">
      <c r="A288" s="87"/>
      <c r="B288" s="56">
        <v>281</v>
      </c>
      <c r="C288" s="352"/>
      <c r="D288" s="170"/>
      <c r="E288" s="65"/>
      <c r="F288" s="65"/>
      <c r="G288" s="195"/>
      <c r="H288" s="63"/>
      <c r="I288">
        <f t="shared" si="19"/>
        <v>0</v>
      </c>
      <c r="J288" s="63"/>
      <c r="K288">
        <f t="shared" si="18"/>
        <v>0</v>
      </c>
      <c r="L288" s="63"/>
      <c r="O288" s="63"/>
      <c r="P288" s="63"/>
      <c r="Q288" s="175">
        <f t="shared" si="16"/>
        <v>0</v>
      </c>
      <c r="R288" s="284">
        <f t="shared" si="17"/>
        <v>0</v>
      </c>
      <c r="S288" s="5"/>
      <c r="T288" s="68"/>
      <c r="U288" s="5"/>
      <c r="V288" s="36"/>
      <c r="Y288" s="37"/>
      <c r="Z288" s="5"/>
    </row>
    <row r="289" spans="1:26" x14ac:dyDescent="0.25">
      <c r="A289" s="87"/>
      <c r="B289" s="56">
        <v>282</v>
      </c>
      <c r="C289" s="352"/>
      <c r="D289" s="170"/>
      <c r="E289" s="65"/>
      <c r="F289" s="65"/>
      <c r="G289" s="195"/>
      <c r="H289" s="63"/>
      <c r="I289">
        <f t="shared" si="19"/>
        <v>0</v>
      </c>
      <c r="J289" s="63"/>
      <c r="K289">
        <f t="shared" si="18"/>
        <v>0</v>
      </c>
      <c r="L289" s="63"/>
      <c r="O289" s="63"/>
      <c r="P289" s="63"/>
      <c r="Q289" s="175">
        <f t="shared" si="16"/>
        <v>0</v>
      </c>
      <c r="R289" s="284">
        <f t="shared" si="17"/>
        <v>0</v>
      </c>
      <c r="S289" s="5"/>
      <c r="T289" s="68"/>
      <c r="U289" s="5"/>
      <c r="V289" s="36"/>
      <c r="Y289" s="37"/>
      <c r="Z289" s="5"/>
    </row>
    <row r="290" spans="1:26" x14ac:dyDescent="0.25">
      <c r="A290" s="87"/>
      <c r="B290" s="56">
        <v>283</v>
      </c>
      <c r="C290" s="352"/>
      <c r="D290" s="170"/>
      <c r="E290" s="65"/>
      <c r="F290" s="65"/>
      <c r="G290" s="195"/>
      <c r="H290" s="63"/>
      <c r="I290">
        <f t="shared" si="19"/>
        <v>0</v>
      </c>
      <c r="J290" s="63"/>
      <c r="K290">
        <f t="shared" si="18"/>
        <v>0</v>
      </c>
      <c r="L290" s="63"/>
      <c r="O290" s="63"/>
      <c r="P290" s="63"/>
      <c r="Q290" s="175">
        <f t="shared" si="16"/>
        <v>0</v>
      </c>
      <c r="R290" s="284">
        <f t="shared" si="17"/>
        <v>0</v>
      </c>
      <c r="S290" s="5"/>
      <c r="T290" s="68"/>
      <c r="U290" s="5"/>
      <c r="V290" s="36"/>
      <c r="Y290" s="37"/>
      <c r="Z290" s="5"/>
    </row>
    <row r="291" spans="1:26" x14ac:dyDescent="0.25">
      <c r="A291" s="87"/>
      <c r="B291" s="56">
        <v>284</v>
      </c>
      <c r="C291" s="352"/>
      <c r="D291" s="170"/>
      <c r="E291" s="65"/>
      <c r="F291" s="65"/>
      <c r="G291" s="195"/>
      <c r="H291" s="63"/>
      <c r="I291">
        <f t="shared" si="19"/>
        <v>0</v>
      </c>
      <c r="J291" s="63"/>
      <c r="K291">
        <f t="shared" si="18"/>
        <v>0</v>
      </c>
      <c r="L291" s="63"/>
      <c r="O291" s="63"/>
      <c r="P291" s="63"/>
      <c r="Q291" s="175">
        <f t="shared" si="16"/>
        <v>0</v>
      </c>
      <c r="R291" s="284">
        <f t="shared" si="17"/>
        <v>0</v>
      </c>
      <c r="S291" s="5"/>
      <c r="T291" s="68"/>
      <c r="U291" s="5"/>
      <c r="V291" s="36"/>
      <c r="Y291" s="37"/>
      <c r="Z291" s="5"/>
    </row>
    <row r="292" spans="1:26" x14ac:dyDescent="0.25">
      <c r="A292" s="87"/>
      <c r="B292" s="56">
        <v>285</v>
      </c>
      <c r="C292" s="352"/>
      <c r="D292" s="170"/>
      <c r="E292" s="65"/>
      <c r="F292" s="65"/>
      <c r="G292" s="195"/>
      <c r="H292" s="63"/>
      <c r="I292">
        <f t="shared" si="19"/>
        <v>0</v>
      </c>
      <c r="J292" s="63"/>
      <c r="K292">
        <f t="shared" si="18"/>
        <v>0</v>
      </c>
      <c r="L292" s="63"/>
      <c r="O292" s="63"/>
      <c r="P292" s="63"/>
      <c r="Q292" s="175">
        <f t="shared" si="16"/>
        <v>0</v>
      </c>
      <c r="R292" s="284">
        <f t="shared" si="17"/>
        <v>0</v>
      </c>
      <c r="S292" s="5"/>
      <c r="T292" s="68"/>
      <c r="U292" s="5"/>
      <c r="V292" s="36"/>
      <c r="Y292" s="37"/>
      <c r="Z292" s="5"/>
    </row>
    <row r="293" spans="1:26" x14ac:dyDescent="0.25">
      <c r="A293" s="87"/>
      <c r="B293" s="56">
        <v>286</v>
      </c>
      <c r="C293" s="352"/>
      <c r="D293" s="170"/>
      <c r="E293" s="65"/>
      <c r="F293" s="65"/>
      <c r="G293" s="195"/>
      <c r="H293" s="63"/>
      <c r="I293">
        <f t="shared" si="19"/>
        <v>0</v>
      </c>
      <c r="J293" s="63"/>
      <c r="K293">
        <f t="shared" si="18"/>
        <v>0</v>
      </c>
      <c r="L293" s="63"/>
      <c r="O293" s="63"/>
      <c r="P293" s="63"/>
      <c r="Q293" s="175">
        <f t="shared" si="16"/>
        <v>0</v>
      </c>
      <c r="R293" s="284">
        <f t="shared" si="17"/>
        <v>0</v>
      </c>
      <c r="S293" s="5"/>
      <c r="T293" s="68"/>
      <c r="U293" s="5"/>
      <c r="V293" s="36"/>
      <c r="Y293" s="37"/>
      <c r="Z293" s="5"/>
    </row>
    <row r="294" spans="1:26" x14ac:dyDescent="0.25">
      <c r="A294" s="87"/>
      <c r="B294" s="56">
        <v>287</v>
      </c>
      <c r="C294" s="352"/>
      <c r="D294" s="170"/>
      <c r="E294" s="65"/>
      <c r="F294" s="65"/>
      <c r="G294" s="195"/>
      <c r="H294" s="63"/>
      <c r="I294">
        <f t="shared" si="19"/>
        <v>0</v>
      </c>
      <c r="J294" s="63"/>
      <c r="K294">
        <f t="shared" si="18"/>
        <v>0</v>
      </c>
      <c r="L294" s="63"/>
      <c r="O294" s="63"/>
      <c r="P294" s="63"/>
      <c r="Q294" s="175">
        <f t="shared" si="16"/>
        <v>0</v>
      </c>
      <c r="R294" s="284">
        <f t="shared" si="17"/>
        <v>0</v>
      </c>
      <c r="S294" s="5"/>
      <c r="T294" s="68"/>
      <c r="U294" s="5"/>
      <c r="V294" s="36"/>
      <c r="Y294" s="37"/>
      <c r="Z294" s="5"/>
    </row>
    <row r="295" spans="1:26" x14ac:dyDescent="0.25">
      <c r="A295" s="87"/>
      <c r="B295" s="56">
        <v>288</v>
      </c>
      <c r="C295" s="352"/>
      <c r="D295" s="170"/>
      <c r="E295" s="65"/>
      <c r="F295" s="65"/>
      <c r="G295" s="195"/>
      <c r="H295" s="63"/>
      <c r="I295">
        <f t="shared" si="19"/>
        <v>0</v>
      </c>
      <c r="J295" s="63"/>
      <c r="K295">
        <f t="shared" si="18"/>
        <v>0</v>
      </c>
      <c r="L295" s="63"/>
      <c r="O295" s="63"/>
      <c r="P295" s="63"/>
      <c r="Q295" s="175">
        <f t="shared" si="16"/>
        <v>0</v>
      </c>
      <c r="R295" s="284">
        <f t="shared" si="17"/>
        <v>0</v>
      </c>
      <c r="S295" s="5"/>
      <c r="T295" s="68"/>
      <c r="U295" s="5"/>
      <c r="V295" s="36"/>
      <c r="Y295" s="37"/>
      <c r="Z295" s="5"/>
    </row>
    <row r="296" spans="1:26" x14ac:dyDescent="0.25">
      <c r="A296" s="87"/>
      <c r="B296" s="56">
        <v>289</v>
      </c>
      <c r="C296" s="352"/>
      <c r="D296" s="170"/>
      <c r="E296" s="65"/>
      <c r="F296" s="65"/>
      <c r="G296" s="195"/>
      <c r="H296" s="63"/>
      <c r="I296">
        <f t="shared" si="19"/>
        <v>0</v>
      </c>
      <c r="J296" s="63"/>
      <c r="K296">
        <f t="shared" si="18"/>
        <v>0</v>
      </c>
      <c r="L296" s="63"/>
      <c r="O296" s="63"/>
      <c r="P296" s="63"/>
      <c r="Q296" s="175">
        <f t="shared" si="16"/>
        <v>0</v>
      </c>
      <c r="R296" s="284">
        <f t="shared" si="17"/>
        <v>0</v>
      </c>
      <c r="S296" s="5"/>
      <c r="T296" s="68"/>
      <c r="U296" s="5"/>
      <c r="V296" s="36"/>
      <c r="Y296" s="37"/>
      <c r="Z296" s="5"/>
    </row>
    <row r="297" spans="1:26" x14ac:dyDescent="0.25">
      <c r="A297" s="87"/>
      <c r="B297" s="56">
        <v>290</v>
      </c>
      <c r="C297" s="352"/>
      <c r="D297" s="170"/>
      <c r="E297" s="65"/>
      <c r="F297" s="65"/>
      <c r="G297" s="195"/>
      <c r="H297" s="63"/>
      <c r="I297">
        <f t="shared" si="19"/>
        <v>0</v>
      </c>
      <c r="J297" s="63"/>
      <c r="K297">
        <f t="shared" si="18"/>
        <v>0</v>
      </c>
      <c r="L297" s="63"/>
      <c r="O297" s="63"/>
      <c r="P297" s="63"/>
      <c r="Q297" s="175">
        <f t="shared" si="16"/>
        <v>0</v>
      </c>
      <c r="R297" s="284">
        <f t="shared" si="17"/>
        <v>0</v>
      </c>
      <c r="S297" s="5"/>
      <c r="T297" s="68"/>
      <c r="U297" s="5"/>
      <c r="V297" s="36"/>
      <c r="Y297" s="37"/>
      <c r="Z297" s="5"/>
    </row>
    <row r="298" spans="1:26" x14ac:dyDescent="0.25">
      <c r="A298" s="87"/>
      <c r="B298" s="56">
        <v>291</v>
      </c>
      <c r="C298" s="352"/>
      <c r="D298" s="170"/>
      <c r="E298" s="65"/>
      <c r="F298" s="65"/>
      <c r="G298" s="195"/>
      <c r="H298" s="63"/>
      <c r="I298">
        <f t="shared" si="19"/>
        <v>0</v>
      </c>
      <c r="J298" s="63"/>
      <c r="K298">
        <f t="shared" si="18"/>
        <v>0</v>
      </c>
      <c r="L298" s="63"/>
      <c r="O298" s="63"/>
      <c r="P298" s="63"/>
      <c r="Q298" s="175">
        <f t="shared" si="16"/>
        <v>0</v>
      </c>
      <c r="R298" s="284">
        <f t="shared" si="17"/>
        <v>0</v>
      </c>
      <c r="S298" s="5"/>
      <c r="T298" s="68"/>
      <c r="U298" s="5"/>
      <c r="V298" s="36"/>
      <c r="Y298" s="37"/>
      <c r="Z298" s="5"/>
    </row>
    <row r="299" spans="1:26" x14ac:dyDescent="0.25">
      <c r="A299" s="87"/>
      <c r="B299" s="56">
        <v>292</v>
      </c>
      <c r="C299" s="352"/>
      <c r="D299" s="170"/>
      <c r="E299" s="65"/>
      <c r="F299" s="65"/>
      <c r="G299" s="195"/>
      <c r="H299" s="63"/>
      <c r="I299">
        <f t="shared" si="19"/>
        <v>0</v>
      </c>
      <c r="J299" s="63"/>
      <c r="K299">
        <f t="shared" si="18"/>
        <v>0</v>
      </c>
      <c r="L299" s="63"/>
      <c r="O299" s="63"/>
      <c r="P299" s="63"/>
      <c r="Q299" s="175">
        <f t="shared" si="16"/>
        <v>0</v>
      </c>
      <c r="R299" s="284">
        <f t="shared" si="17"/>
        <v>0</v>
      </c>
      <c r="S299" s="5"/>
      <c r="T299" s="68"/>
      <c r="U299" s="5"/>
      <c r="V299" s="36"/>
      <c r="Y299" s="37"/>
      <c r="Z299" s="5"/>
    </row>
    <row r="300" spans="1:26" x14ac:dyDescent="0.25">
      <c r="A300" s="87"/>
      <c r="B300" s="56">
        <v>293</v>
      </c>
      <c r="C300" s="352"/>
      <c r="D300" s="170"/>
      <c r="E300" s="65"/>
      <c r="F300" s="65"/>
      <c r="G300" s="195"/>
      <c r="H300" s="63"/>
      <c r="I300">
        <f t="shared" si="19"/>
        <v>0</v>
      </c>
      <c r="J300" s="63"/>
      <c r="K300">
        <f t="shared" si="18"/>
        <v>0</v>
      </c>
      <c r="L300" s="63"/>
      <c r="O300" s="63"/>
      <c r="P300" s="63"/>
      <c r="Q300" s="175">
        <f t="shared" si="16"/>
        <v>0</v>
      </c>
      <c r="R300" s="284">
        <f t="shared" si="17"/>
        <v>0</v>
      </c>
      <c r="S300" s="5"/>
      <c r="T300" s="68"/>
      <c r="U300" s="5"/>
      <c r="V300" s="36"/>
      <c r="Y300" s="37"/>
      <c r="Z300" s="5"/>
    </row>
    <row r="301" spans="1:26" x14ac:dyDescent="0.25">
      <c r="A301" s="87"/>
      <c r="B301" s="56">
        <v>294</v>
      </c>
      <c r="C301" s="352"/>
      <c r="D301" s="170"/>
      <c r="E301" s="65"/>
      <c r="F301" s="65"/>
      <c r="G301" s="195"/>
      <c r="H301" s="63"/>
      <c r="I301">
        <f t="shared" si="19"/>
        <v>0</v>
      </c>
      <c r="J301" s="63"/>
      <c r="K301">
        <f t="shared" si="18"/>
        <v>0</v>
      </c>
      <c r="L301" s="63"/>
      <c r="O301" s="63"/>
      <c r="P301" s="63"/>
      <c r="Q301" s="175">
        <f t="shared" si="16"/>
        <v>0</v>
      </c>
      <c r="R301" s="284">
        <f t="shared" si="17"/>
        <v>0</v>
      </c>
      <c r="S301" s="5"/>
      <c r="T301" s="68"/>
      <c r="U301" s="5"/>
      <c r="V301" s="36"/>
      <c r="Y301" s="37"/>
      <c r="Z301" s="5"/>
    </row>
    <row r="302" spans="1:26" x14ac:dyDescent="0.25">
      <c r="A302" s="87"/>
      <c r="B302" s="56">
        <v>295</v>
      </c>
      <c r="C302" s="352"/>
      <c r="D302" s="170"/>
      <c r="E302" s="65"/>
      <c r="F302" s="65"/>
      <c r="G302" s="195"/>
      <c r="H302" s="63"/>
      <c r="I302">
        <f t="shared" si="19"/>
        <v>0</v>
      </c>
      <c r="J302" s="63"/>
      <c r="K302">
        <f t="shared" si="18"/>
        <v>0</v>
      </c>
      <c r="L302" s="63"/>
      <c r="O302" s="63"/>
      <c r="P302" s="63"/>
      <c r="Q302" s="175">
        <f t="shared" si="16"/>
        <v>0</v>
      </c>
      <c r="R302" s="284">
        <f t="shared" si="17"/>
        <v>0</v>
      </c>
      <c r="S302" s="5"/>
      <c r="T302" s="68"/>
      <c r="U302" s="5"/>
      <c r="V302" s="36"/>
      <c r="Y302" s="37"/>
      <c r="Z302" s="5"/>
    </row>
    <row r="303" spans="1:26" x14ac:dyDescent="0.25">
      <c r="A303" s="87"/>
      <c r="B303" s="56">
        <v>296</v>
      </c>
      <c r="C303" s="352"/>
      <c r="D303" s="170"/>
      <c r="E303" s="65"/>
      <c r="F303" s="65"/>
      <c r="G303" s="195"/>
      <c r="H303" s="63"/>
      <c r="I303">
        <f t="shared" si="19"/>
        <v>0</v>
      </c>
      <c r="J303" s="63"/>
      <c r="K303">
        <f t="shared" si="18"/>
        <v>0</v>
      </c>
      <c r="L303" s="63"/>
      <c r="O303" s="63"/>
      <c r="P303" s="63"/>
      <c r="Q303" s="175">
        <f t="shared" si="16"/>
        <v>0</v>
      </c>
      <c r="R303" s="284">
        <f t="shared" si="17"/>
        <v>0</v>
      </c>
      <c r="S303" s="5"/>
      <c r="T303" s="68"/>
      <c r="U303" s="5"/>
      <c r="V303" s="36"/>
      <c r="Y303" s="37"/>
      <c r="Z303" s="5"/>
    </row>
    <row r="304" spans="1:26" x14ac:dyDescent="0.25">
      <c r="A304" s="87"/>
      <c r="B304" s="56">
        <v>297</v>
      </c>
      <c r="C304" s="352"/>
      <c r="D304" s="170"/>
      <c r="E304" s="65"/>
      <c r="F304" s="65"/>
      <c r="G304" s="195"/>
      <c r="H304" s="63"/>
      <c r="I304">
        <f t="shared" si="19"/>
        <v>0</v>
      </c>
      <c r="J304" s="63"/>
      <c r="K304">
        <f t="shared" si="18"/>
        <v>0</v>
      </c>
      <c r="L304" s="63"/>
      <c r="O304" s="63"/>
      <c r="P304" s="63"/>
      <c r="Q304" s="175">
        <f t="shared" si="16"/>
        <v>0</v>
      </c>
      <c r="R304" s="284">
        <f t="shared" si="17"/>
        <v>0</v>
      </c>
      <c r="S304" s="5"/>
      <c r="T304" s="68"/>
      <c r="U304" s="5"/>
      <c r="V304" s="36"/>
      <c r="Y304" s="37"/>
      <c r="Z304" s="5"/>
    </row>
    <row r="305" spans="1:26" x14ac:dyDescent="0.25">
      <c r="A305" s="87"/>
      <c r="B305" s="56">
        <v>298</v>
      </c>
      <c r="C305" s="352"/>
      <c r="D305" s="170"/>
      <c r="E305" s="65"/>
      <c r="F305" s="65"/>
      <c r="G305" s="195"/>
      <c r="H305" s="63"/>
      <c r="I305">
        <f t="shared" si="19"/>
        <v>0</v>
      </c>
      <c r="J305" s="63"/>
      <c r="K305">
        <f t="shared" si="18"/>
        <v>0</v>
      </c>
      <c r="L305" s="63"/>
      <c r="O305" s="63"/>
      <c r="P305" s="63"/>
      <c r="Q305" s="175">
        <f t="shared" si="16"/>
        <v>0</v>
      </c>
      <c r="R305" s="284">
        <f t="shared" si="17"/>
        <v>0</v>
      </c>
      <c r="S305" s="5"/>
      <c r="T305" s="68"/>
      <c r="U305" s="5"/>
      <c r="V305" s="36"/>
      <c r="Y305" s="37"/>
      <c r="Z305" s="5"/>
    </row>
    <row r="306" spans="1:26" x14ac:dyDescent="0.25">
      <c r="A306" s="87"/>
      <c r="B306" s="56">
        <v>299</v>
      </c>
      <c r="C306" s="352"/>
      <c r="D306" s="170"/>
      <c r="E306" s="65"/>
      <c r="F306" s="65"/>
      <c r="G306" s="195"/>
      <c r="H306" s="63"/>
      <c r="I306">
        <f t="shared" si="19"/>
        <v>0</v>
      </c>
      <c r="J306" s="63"/>
      <c r="K306">
        <f t="shared" si="18"/>
        <v>0</v>
      </c>
      <c r="L306" s="63"/>
      <c r="O306" s="63"/>
      <c r="P306" s="63"/>
      <c r="Q306" s="175">
        <f t="shared" si="16"/>
        <v>0</v>
      </c>
      <c r="R306" s="284">
        <f t="shared" si="17"/>
        <v>0</v>
      </c>
      <c r="S306" s="5"/>
      <c r="T306" s="68"/>
      <c r="U306" s="5"/>
      <c r="V306" s="36"/>
      <c r="Y306" s="37"/>
      <c r="Z306" s="5"/>
    </row>
    <row r="307" spans="1:26" x14ac:dyDescent="0.25">
      <c r="A307" s="87"/>
      <c r="B307" s="56">
        <v>300</v>
      </c>
      <c r="C307" s="352"/>
      <c r="D307" s="170"/>
      <c r="E307" s="65"/>
      <c r="F307" s="65"/>
      <c r="G307" s="195"/>
      <c r="H307" s="63"/>
      <c r="I307">
        <f t="shared" si="19"/>
        <v>0</v>
      </c>
      <c r="J307" s="63"/>
      <c r="K307">
        <f t="shared" si="18"/>
        <v>0</v>
      </c>
      <c r="L307" s="63"/>
      <c r="O307" s="63"/>
      <c r="P307" s="63"/>
      <c r="Q307" s="175">
        <f t="shared" si="16"/>
        <v>0</v>
      </c>
      <c r="R307" s="284">
        <f t="shared" si="17"/>
        <v>0</v>
      </c>
      <c r="S307" s="5"/>
      <c r="T307" s="68"/>
      <c r="U307" s="5"/>
      <c r="V307" s="36"/>
      <c r="Y307" s="37"/>
      <c r="Z307" s="5"/>
    </row>
    <row r="308" spans="1:26" x14ac:dyDescent="0.25">
      <c r="A308" s="87"/>
      <c r="B308" s="56">
        <v>301</v>
      </c>
      <c r="C308" s="352"/>
      <c r="D308" s="170"/>
      <c r="E308" s="65"/>
      <c r="F308" s="65"/>
      <c r="G308" s="195"/>
      <c r="H308" s="63"/>
      <c r="I308">
        <f t="shared" si="19"/>
        <v>0</v>
      </c>
      <c r="J308" s="63"/>
      <c r="K308">
        <f t="shared" si="18"/>
        <v>0</v>
      </c>
      <c r="L308" s="63"/>
      <c r="O308" s="63"/>
      <c r="P308" s="63"/>
      <c r="Q308" s="175">
        <f t="shared" si="16"/>
        <v>0</v>
      </c>
      <c r="R308" s="284">
        <f t="shared" si="17"/>
        <v>0</v>
      </c>
      <c r="S308" s="5"/>
      <c r="T308" s="68"/>
      <c r="U308" s="5"/>
      <c r="V308" s="36"/>
      <c r="Y308" s="37"/>
      <c r="Z308" s="5"/>
    </row>
    <row r="309" spans="1:26" x14ac:dyDescent="0.25">
      <c r="A309" s="87"/>
      <c r="B309" s="56">
        <v>302</v>
      </c>
      <c r="C309" s="352"/>
      <c r="D309" s="170"/>
      <c r="E309" s="65"/>
      <c r="F309" s="65"/>
      <c r="G309" s="195"/>
      <c r="H309" s="63"/>
      <c r="I309">
        <f t="shared" si="19"/>
        <v>0</v>
      </c>
      <c r="J309" s="63"/>
      <c r="K309">
        <f t="shared" si="18"/>
        <v>0</v>
      </c>
      <c r="L309" s="63"/>
      <c r="O309" s="63"/>
      <c r="P309" s="63"/>
      <c r="Q309" s="175">
        <f t="shared" si="16"/>
        <v>0</v>
      </c>
      <c r="R309" s="284">
        <f t="shared" si="17"/>
        <v>0</v>
      </c>
      <c r="S309" s="5"/>
      <c r="T309" s="68"/>
      <c r="U309" s="5"/>
      <c r="V309" s="36"/>
      <c r="Y309" s="37"/>
      <c r="Z309" s="5"/>
    </row>
    <row r="310" spans="1:26" x14ac:dyDescent="0.25">
      <c r="A310" s="87"/>
      <c r="B310" s="56">
        <v>303</v>
      </c>
      <c r="C310" s="352"/>
      <c r="D310" s="170"/>
      <c r="E310" s="65"/>
      <c r="F310" s="65"/>
      <c r="G310" s="195"/>
      <c r="H310" s="63"/>
      <c r="I310">
        <f t="shared" si="19"/>
        <v>0</v>
      </c>
      <c r="J310" s="63"/>
      <c r="K310">
        <f t="shared" si="18"/>
        <v>0</v>
      </c>
      <c r="L310" s="63"/>
      <c r="O310" s="63"/>
      <c r="P310" s="63"/>
      <c r="Q310" s="175">
        <f t="shared" si="16"/>
        <v>0</v>
      </c>
      <c r="R310" s="284">
        <f t="shared" si="17"/>
        <v>0</v>
      </c>
      <c r="S310" s="5"/>
      <c r="T310" s="68"/>
      <c r="U310" s="5"/>
      <c r="V310" s="36"/>
      <c r="Y310" s="37"/>
      <c r="Z310" s="5"/>
    </row>
    <row r="311" spans="1:26" x14ac:dyDescent="0.25">
      <c r="A311" s="87"/>
      <c r="B311" s="56">
        <v>304</v>
      </c>
      <c r="C311" s="352"/>
      <c r="D311" s="170"/>
      <c r="E311" s="65"/>
      <c r="F311" s="65"/>
      <c r="G311" s="195"/>
      <c r="H311" s="63"/>
      <c r="I311">
        <f t="shared" si="19"/>
        <v>0</v>
      </c>
      <c r="J311" s="63"/>
      <c r="K311">
        <f t="shared" si="18"/>
        <v>0</v>
      </c>
      <c r="L311" s="63"/>
      <c r="O311" s="63"/>
      <c r="P311" s="63"/>
      <c r="Q311" s="175">
        <f t="shared" si="16"/>
        <v>0</v>
      </c>
      <c r="R311" s="284">
        <f t="shared" si="17"/>
        <v>0</v>
      </c>
      <c r="S311" s="5"/>
      <c r="T311" s="68"/>
      <c r="U311" s="5"/>
      <c r="V311" s="36"/>
      <c r="Y311" s="37"/>
      <c r="Z311" s="5"/>
    </row>
    <row r="312" spans="1:26" x14ac:dyDescent="0.25">
      <c r="A312" s="87"/>
      <c r="B312" s="56">
        <v>305</v>
      </c>
      <c r="C312" s="352"/>
      <c r="D312" s="170"/>
      <c r="E312" s="65"/>
      <c r="F312" s="65"/>
      <c r="G312" s="195"/>
      <c r="H312" s="63"/>
      <c r="I312">
        <f t="shared" si="19"/>
        <v>0</v>
      </c>
      <c r="J312" s="63"/>
      <c r="K312">
        <f t="shared" si="18"/>
        <v>0</v>
      </c>
      <c r="L312" s="63"/>
      <c r="O312" s="63"/>
      <c r="P312" s="63"/>
      <c r="Q312" s="175">
        <f t="shared" si="16"/>
        <v>0</v>
      </c>
      <c r="R312" s="284">
        <f t="shared" si="17"/>
        <v>0</v>
      </c>
      <c r="S312" s="5"/>
      <c r="T312" s="68"/>
      <c r="U312" s="5"/>
      <c r="V312" s="36"/>
      <c r="Y312" s="37"/>
      <c r="Z312" s="5"/>
    </row>
    <row r="313" spans="1:26" x14ac:dyDescent="0.25">
      <c r="A313" s="87"/>
      <c r="B313" s="56">
        <v>306</v>
      </c>
      <c r="C313" s="352"/>
      <c r="D313" s="170"/>
      <c r="E313" s="65"/>
      <c r="F313" s="65"/>
      <c r="G313" s="195"/>
      <c r="H313" s="63"/>
      <c r="I313">
        <f t="shared" si="19"/>
        <v>0</v>
      </c>
      <c r="J313" s="63"/>
      <c r="K313">
        <f t="shared" si="18"/>
        <v>0</v>
      </c>
      <c r="L313" s="63"/>
      <c r="O313" s="63"/>
      <c r="P313" s="63"/>
      <c r="Q313" s="175">
        <f t="shared" si="16"/>
        <v>0</v>
      </c>
      <c r="R313" s="284">
        <f t="shared" si="17"/>
        <v>0</v>
      </c>
      <c r="S313" s="5"/>
      <c r="T313" s="68"/>
      <c r="U313" s="5"/>
      <c r="V313" s="36"/>
      <c r="Y313" s="37"/>
      <c r="Z313" s="5"/>
    </row>
    <row r="314" spans="1:26" x14ac:dyDescent="0.25">
      <c r="A314" s="87"/>
      <c r="B314" s="56">
        <v>307</v>
      </c>
      <c r="C314" s="352"/>
      <c r="D314" s="170"/>
      <c r="E314" s="65"/>
      <c r="F314" s="65"/>
      <c r="G314" s="195"/>
      <c r="H314" s="63"/>
      <c r="I314">
        <f t="shared" si="19"/>
        <v>0</v>
      </c>
      <c r="J314" s="63"/>
      <c r="K314">
        <f t="shared" si="18"/>
        <v>0</v>
      </c>
      <c r="L314" s="63"/>
      <c r="O314" s="63"/>
      <c r="P314" s="63"/>
      <c r="Q314" s="175">
        <f t="shared" si="16"/>
        <v>0</v>
      </c>
      <c r="R314" s="284">
        <f t="shared" si="17"/>
        <v>0</v>
      </c>
      <c r="S314" s="5"/>
      <c r="T314" s="68"/>
      <c r="U314" s="5"/>
      <c r="V314" s="36"/>
      <c r="Y314" s="37"/>
      <c r="Z314" s="5"/>
    </row>
    <row r="315" spans="1:26" x14ac:dyDescent="0.25">
      <c r="A315" s="87"/>
      <c r="B315" s="56">
        <v>308</v>
      </c>
      <c r="C315" s="352"/>
      <c r="D315" s="170"/>
      <c r="E315" s="65"/>
      <c r="F315" s="65"/>
      <c r="G315" s="195"/>
      <c r="H315" s="63"/>
      <c r="I315">
        <f t="shared" si="19"/>
        <v>0</v>
      </c>
      <c r="J315" s="63"/>
      <c r="K315">
        <f t="shared" si="18"/>
        <v>0</v>
      </c>
      <c r="L315" s="63"/>
      <c r="O315" s="63"/>
      <c r="P315" s="63"/>
      <c r="Q315" s="175">
        <f t="shared" si="16"/>
        <v>0</v>
      </c>
      <c r="R315" s="284">
        <f t="shared" si="17"/>
        <v>0</v>
      </c>
      <c r="S315" s="5"/>
      <c r="T315" s="68"/>
      <c r="U315" s="5"/>
      <c r="V315" s="36"/>
      <c r="Y315" s="37"/>
      <c r="Z315" s="5"/>
    </row>
    <row r="316" spans="1:26" x14ac:dyDescent="0.25">
      <c r="A316" s="87"/>
      <c r="B316" s="56">
        <v>309</v>
      </c>
      <c r="C316" s="352"/>
      <c r="D316" s="170"/>
      <c r="E316" s="65"/>
      <c r="F316" s="65"/>
      <c r="G316" s="195"/>
      <c r="H316" s="63"/>
      <c r="I316">
        <f t="shared" si="19"/>
        <v>0</v>
      </c>
      <c r="J316" s="63"/>
      <c r="K316">
        <f t="shared" si="18"/>
        <v>0</v>
      </c>
      <c r="L316" s="63"/>
      <c r="O316" s="63"/>
      <c r="P316" s="63"/>
      <c r="Q316" s="175">
        <f t="shared" si="16"/>
        <v>0</v>
      </c>
      <c r="R316" s="284">
        <f t="shared" si="17"/>
        <v>0</v>
      </c>
      <c r="S316" s="5"/>
      <c r="T316" s="68"/>
      <c r="U316" s="5"/>
      <c r="V316" s="36"/>
      <c r="Y316" s="37"/>
      <c r="Z316" s="5"/>
    </row>
    <row r="317" spans="1:26" x14ac:dyDescent="0.25">
      <c r="A317" s="87"/>
      <c r="B317" s="56">
        <v>310</v>
      </c>
      <c r="C317" s="352"/>
      <c r="D317" s="170"/>
      <c r="E317" s="65"/>
      <c r="F317" s="65"/>
      <c r="G317" s="195"/>
      <c r="H317" s="63"/>
      <c r="I317">
        <f t="shared" si="19"/>
        <v>0</v>
      </c>
      <c r="J317" s="63"/>
      <c r="K317">
        <f t="shared" si="18"/>
        <v>0</v>
      </c>
      <c r="L317" s="63"/>
      <c r="O317" s="63"/>
      <c r="P317" s="63"/>
      <c r="Q317" s="175">
        <f t="shared" si="16"/>
        <v>0</v>
      </c>
      <c r="R317" s="284">
        <f t="shared" si="17"/>
        <v>0</v>
      </c>
      <c r="S317" s="5"/>
      <c r="T317" s="68"/>
      <c r="U317" s="5"/>
      <c r="V317" s="36"/>
      <c r="Y317" s="37"/>
      <c r="Z317" s="5"/>
    </row>
    <row r="318" spans="1:26" x14ac:dyDescent="0.25">
      <c r="A318" s="87"/>
      <c r="B318" s="56">
        <v>311</v>
      </c>
      <c r="C318" s="352"/>
      <c r="D318" s="170"/>
      <c r="E318" s="65"/>
      <c r="F318" s="65"/>
      <c r="G318" s="195"/>
      <c r="H318" s="63"/>
      <c r="I318">
        <f t="shared" si="19"/>
        <v>0</v>
      </c>
      <c r="J318" s="63"/>
      <c r="K318">
        <f t="shared" si="18"/>
        <v>0</v>
      </c>
      <c r="L318" s="63"/>
      <c r="O318" s="63"/>
      <c r="P318" s="63"/>
      <c r="Q318" s="175">
        <f t="shared" si="16"/>
        <v>0</v>
      </c>
      <c r="R318" s="284">
        <f t="shared" si="17"/>
        <v>0</v>
      </c>
      <c r="S318" s="5"/>
      <c r="T318" s="68"/>
      <c r="U318" s="5"/>
      <c r="V318" s="36"/>
      <c r="Y318" s="37"/>
      <c r="Z318" s="5"/>
    </row>
    <row r="319" spans="1:26" x14ac:dyDescent="0.25">
      <c r="A319" s="87"/>
      <c r="B319" s="56">
        <v>312</v>
      </c>
      <c r="C319" s="352"/>
      <c r="D319" s="170"/>
      <c r="E319" s="65"/>
      <c r="F319" s="65"/>
      <c r="G319" s="195"/>
      <c r="H319" s="63"/>
      <c r="I319">
        <f t="shared" si="19"/>
        <v>0</v>
      </c>
      <c r="J319" s="63"/>
      <c r="K319">
        <f t="shared" si="18"/>
        <v>0</v>
      </c>
      <c r="L319" s="63"/>
      <c r="O319" s="63"/>
      <c r="P319" s="63"/>
      <c r="Q319" s="175">
        <f t="shared" si="16"/>
        <v>0</v>
      </c>
      <c r="R319" s="284">
        <f t="shared" si="17"/>
        <v>0</v>
      </c>
      <c r="S319" s="5"/>
      <c r="T319" s="68"/>
      <c r="U319" s="5"/>
      <c r="V319" s="36"/>
      <c r="Y319" s="37"/>
      <c r="Z319" s="5"/>
    </row>
    <row r="320" spans="1:26" x14ac:dyDescent="0.25">
      <c r="A320" s="87"/>
      <c r="B320" s="56">
        <v>313</v>
      </c>
      <c r="C320" s="352"/>
      <c r="D320" s="170"/>
      <c r="E320" s="65"/>
      <c r="F320" s="65"/>
      <c r="G320" s="195"/>
      <c r="H320" s="63"/>
      <c r="I320">
        <f t="shared" si="19"/>
        <v>0</v>
      </c>
      <c r="J320" s="63"/>
      <c r="K320">
        <f t="shared" si="18"/>
        <v>0</v>
      </c>
      <c r="L320" s="63"/>
      <c r="O320" s="63"/>
      <c r="P320" s="63"/>
      <c r="Q320" s="175">
        <f t="shared" si="16"/>
        <v>0</v>
      </c>
      <c r="R320" s="284">
        <f t="shared" si="17"/>
        <v>0</v>
      </c>
      <c r="S320" s="5"/>
      <c r="T320" s="68"/>
      <c r="U320" s="5"/>
      <c r="V320" s="36"/>
      <c r="Y320" s="37"/>
      <c r="Z320" s="5"/>
    </row>
    <row r="321" spans="1:26" x14ac:dyDescent="0.25">
      <c r="A321" s="87"/>
      <c r="B321" s="56">
        <v>314</v>
      </c>
      <c r="C321" s="352"/>
      <c r="D321" s="170"/>
      <c r="E321" s="65"/>
      <c r="F321" s="65"/>
      <c r="G321" s="195"/>
      <c r="H321" s="63"/>
      <c r="I321">
        <f t="shared" si="19"/>
        <v>0</v>
      </c>
      <c r="J321" s="63"/>
      <c r="K321">
        <f t="shared" si="18"/>
        <v>0</v>
      </c>
      <c r="L321" s="63"/>
      <c r="O321" s="63"/>
      <c r="P321" s="63"/>
      <c r="Q321" s="175">
        <f t="shared" si="16"/>
        <v>0</v>
      </c>
      <c r="R321" s="284">
        <f t="shared" si="17"/>
        <v>0</v>
      </c>
      <c r="S321" s="5"/>
      <c r="T321" s="68"/>
      <c r="U321" s="5"/>
      <c r="V321" s="36"/>
      <c r="Y321" s="37"/>
      <c r="Z321" s="5"/>
    </row>
    <row r="322" spans="1:26" x14ac:dyDescent="0.25">
      <c r="A322" s="87"/>
      <c r="B322" s="56">
        <v>315</v>
      </c>
      <c r="C322" s="352"/>
      <c r="D322" s="170"/>
      <c r="E322" s="65"/>
      <c r="F322" s="65"/>
      <c r="G322" s="195"/>
      <c r="H322" s="63"/>
      <c r="I322">
        <f t="shared" si="19"/>
        <v>0</v>
      </c>
      <c r="J322" s="63"/>
      <c r="K322">
        <f t="shared" si="18"/>
        <v>0</v>
      </c>
      <c r="L322" s="63"/>
      <c r="O322" s="63"/>
      <c r="P322" s="63"/>
      <c r="Q322" s="175">
        <f t="shared" si="16"/>
        <v>0</v>
      </c>
      <c r="R322" s="284">
        <f t="shared" si="17"/>
        <v>0</v>
      </c>
      <c r="S322" s="5"/>
      <c r="T322" s="68"/>
      <c r="U322" s="5"/>
      <c r="V322" s="36"/>
      <c r="Y322" s="37"/>
      <c r="Z322" s="5"/>
    </row>
    <row r="323" spans="1:26" x14ac:dyDescent="0.25">
      <c r="A323" s="87"/>
      <c r="B323" s="56">
        <v>316</v>
      </c>
      <c r="C323" s="352"/>
      <c r="D323" s="170"/>
      <c r="E323" s="65"/>
      <c r="F323" s="65"/>
      <c r="G323" s="195"/>
      <c r="H323" s="63"/>
      <c r="I323">
        <f t="shared" si="19"/>
        <v>0</v>
      </c>
      <c r="J323" s="63"/>
      <c r="K323">
        <f t="shared" si="18"/>
        <v>0</v>
      </c>
      <c r="L323" s="63"/>
      <c r="O323" s="63"/>
      <c r="P323" s="63"/>
      <c r="Q323" s="175">
        <f t="shared" si="16"/>
        <v>0</v>
      </c>
      <c r="R323" s="284">
        <f t="shared" si="17"/>
        <v>0</v>
      </c>
      <c r="S323" s="5"/>
      <c r="T323" s="68"/>
      <c r="U323" s="5"/>
      <c r="V323" s="36"/>
      <c r="Y323" s="37"/>
      <c r="Z323" s="5"/>
    </row>
    <row r="324" spans="1:26" x14ac:dyDescent="0.25">
      <c r="A324" s="87"/>
      <c r="B324" s="56">
        <v>317</v>
      </c>
      <c r="C324" s="352"/>
      <c r="D324" s="170"/>
      <c r="E324" s="65"/>
      <c r="F324" s="65"/>
      <c r="G324" s="195"/>
      <c r="H324" s="63"/>
      <c r="I324">
        <f t="shared" si="19"/>
        <v>0</v>
      </c>
      <c r="J324" s="63"/>
      <c r="K324">
        <f t="shared" si="18"/>
        <v>0</v>
      </c>
      <c r="L324" s="63"/>
      <c r="O324" s="63"/>
      <c r="P324" s="63"/>
      <c r="Q324" s="175">
        <f t="shared" si="16"/>
        <v>0</v>
      </c>
      <c r="R324" s="284">
        <f t="shared" si="17"/>
        <v>0</v>
      </c>
      <c r="S324" s="5"/>
      <c r="T324" s="68"/>
      <c r="U324" s="5"/>
      <c r="V324" s="36"/>
      <c r="Y324" s="37"/>
      <c r="Z324" s="5"/>
    </row>
    <row r="325" spans="1:26" x14ac:dyDescent="0.25">
      <c r="A325" s="87"/>
      <c r="B325" s="56">
        <v>318</v>
      </c>
      <c r="C325" s="352"/>
      <c r="D325" s="170"/>
      <c r="E325" s="65"/>
      <c r="F325" s="65"/>
      <c r="G325" s="195"/>
      <c r="H325" s="63"/>
      <c r="I325">
        <f t="shared" si="19"/>
        <v>0</v>
      </c>
      <c r="J325" s="63"/>
      <c r="K325">
        <f t="shared" si="18"/>
        <v>0</v>
      </c>
      <c r="L325" s="63"/>
      <c r="O325" s="63"/>
      <c r="P325" s="63"/>
      <c r="Q325" s="175">
        <f t="shared" si="16"/>
        <v>0</v>
      </c>
      <c r="R325" s="284">
        <f t="shared" si="17"/>
        <v>0</v>
      </c>
      <c r="S325" s="5"/>
      <c r="T325" s="68"/>
      <c r="U325" s="5"/>
      <c r="V325" s="36"/>
      <c r="Y325" s="37"/>
      <c r="Z325" s="5"/>
    </row>
    <row r="326" spans="1:26" x14ac:dyDescent="0.25">
      <c r="A326" s="87"/>
      <c r="B326" s="56">
        <v>319</v>
      </c>
      <c r="C326" s="352"/>
      <c r="D326" s="170"/>
      <c r="E326" s="65"/>
      <c r="F326" s="65"/>
      <c r="G326" s="195"/>
      <c r="H326" s="63"/>
      <c r="I326">
        <f t="shared" si="19"/>
        <v>0</v>
      </c>
      <c r="J326" s="63"/>
      <c r="K326">
        <f t="shared" si="18"/>
        <v>0</v>
      </c>
      <c r="L326" s="63"/>
      <c r="O326" s="63"/>
      <c r="P326" s="63"/>
      <c r="Q326" s="175">
        <f t="shared" si="16"/>
        <v>0</v>
      </c>
      <c r="R326" s="284">
        <f t="shared" si="17"/>
        <v>0</v>
      </c>
      <c r="S326" s="5"/>
      <c r="T326" s="68"/>
      <c r="U326" s="5"/>
      <c r="V326" s="36"/>
      <c r="Y326" s="37"/>
      <c r="Z326" s="5"/>
    </row>
    <row r="327" spans="1:26" x14ac:dyDescent="0.25">
      <c r="A327" s="87"/>
      <c r="B327" s="56">
        <v>320</v>
      </c>
      <c r="C327" s="352"/>
      <c r="D327" s="170"/>
      <c r="E327" s="65"/>
      <c r="F327" s="65"/>
      <c r="G327" s="195"/>
      <c r="H327" s="63"/>
      <c r="I327">
        <f t="shared" si="19"/>
        <v>0</v>
      </c>
      <c r="J327" s="63"/>
      <c r="K327">
        <f t="shared" si="18"/>
        <v>0</v>
      </c>
      <c r="L327" s="63"/>
      <c r="O327" s="63"/>
      <c r="P327" s="63"/>
      <c r="Q327" s="175">
        <f t="shared" si="16"/>
        <v>0</v>
      </c>
      <c r="R327" s="284">
        <f t="shared" si="17"/>
        <v>0</v>
      </c>
      <c r="S327" s="5"/>
      <c r="T327" s="68"/>
      <c r="U327" s="5"/>
      <c r="V327" s="36"/>
      <c r="Y327" s="37"/>
      <c r="Z327" s="5"/>
    </row>
    <row r="328" spans="1:26" x14ac:dyDescent="0.25">
      <c r="A328" s="87"/>
      <c r="B328" s="56">
        <v>321</v>
      </c>
      <c r="C328" s="352"/>
      <c r="D328" s="170"/>
      <c r="E328" s="65"/>
      <c r="F328" s="65"/>
      <c r="G328" s="195"/>
      <c r="H328" s="63"/>
      <c r="I328">
        <f t="shared" si="19"/>
        <v>0</v>
      </c>
      <c r="J328" s="63"/>
      <c r="K328">
        <f t="shared" si="18"/>
        <v>0</v>
      </c>
      <c r="L328" s="63"/>
      <c r="O328" s="63"/>
      <c r="P328" s="63"/>
      <c r="Q328" s="175">
        <f t="shared" ref="Q328:Q391" si="20">G328</f>
        <v>0</v>
      </c>
      <c r="R328" s="284">
        <f t="shared" ref="R328:R391" si="21">G328*(-1)</f>
        <v>0</v>
      </c>
      <c r="S328" s="5"/>
      <c r="T328" s="68"/>
      <c r="U328" s="5"/>
      <c r="V328" s="36"/>
      <c r="Y328" s="37"/>
      <c r="Z328" s="5"/>
    </row>
    <row r="329" spans="1:26" x14ac:dyDescent="0.25">
      <c r="A329" s="87"/>
      <c r="B329" s="56">
        <v>322</v>
      </c>
      <c r="C329" s="352"/>
      <c r="D329" s="170"/>
      <c r="E329" s="65"/>
      <c r="F329" s="65"/>
      <c r="G329" s="195"/>
      <c r="H329" s="63"/>
      <c r="I329">
        <f t="shared" si="19"/>
        <v>0</v>
      </c>
      <c r="J329" s="63"/>
      <c r="K329">
        <f t="shared" ref="K329:K392" si="22">IFERROR(VALUE(LEFT(L329,4)),0)</f>
        <v>0</v>
      </c>
      <c r="L329" s="63"/>
      <c r="O329" s="63"/>
      <c r="P329" s="63"/>
      <c r="Q329" s="175">
        <f t="shared" si="20"/>
        <v>0</v>
      </c>
      <c r="R329" s="284">
        <f t="shared" si="21"/>
        <v>0</v>
      </c>
      <c r="S329" s="5"/>
      <c r="T329" s="68"/>
      <c r="U329" s="5"/>
      <c r="V329" s="36"/>
      <c r="Y329" s="37"/>
      <c r="Z329" s="5"/>
    </row>
    <row r="330" spans="1:26" x14ac:dyDescent="0.25">
      <c r="A330" s="87"/>
      <c r="B330" s="56">
        <v>323</v>
      </c>
      <c r="C330" s="352"/>
      <c r="D330" s="170"/>
      <c r="E330" s="65"/>
      <c r="F330" s="65"/>
      <c r="G330" s="195"/>
      <c r="H330" s="63"/>
      <c r="I330">
        <f t="shared" si="19"/>
        <v>0</v>
      </c>
      <c r="J330" s="63"/>
      <c r="K330">
        <f t="shared" si="22"/>
        <v>0</v>
      </c>
      <c r="L330" s="63"/>
      <c r="O330" s="63"/>
      <c r="P330" s="63"/>
      <c r="Q330" s="175">
        <f t="shared" si="20"/>
        <v>0</v>
      </c>
      <c r="R330" s="284">
        <f t="shared" si="21"/>
        <v>0</v>
      </c>
      <c r="S330" s="5"/>
      <c r="T330" s="68"/>
      <c r="U330" s="5"/>
      <c r="V330" s="36"/>
      <c r="Y330" s="37"/>
      <c r="Z330" s="5"/>
    </row>
    <row r="331" spans="1:26" x14ac:dyDescent="0.25">
      <c r="A331" s="87"/>
      <c r="B331" s="56">
        <v>324</v>
      </c>
      <c r="C331" s="352"/>
      <c r="D331" s="170"/>
      <c r="E331" s="65"/>
      <c r="F331" s="65"/>
      <c r="G331" s="195"/>
      <c r="H331" s="63"/>
      <c r="I331">
        <f t="shared" si="19"/>
        <v>0</v>
      </c>
      <c r="J331" s="63"/>
      <c r="K331">
        <f t="shared" si="22"/>
        <v>0</v>
      </c>
      <c r="L331" s="63"/>
      <c r="O331" s="63"/>
      <c r="P331" s="63"/>
      <c r="Q331" s="175">
        <f t="shared" si="20"/>
        <v>0</v>
      </c>
      <c r="R331" s="284">
        <f t="shared" si="21"/>
        <v>0</v>
      </c>
      <c r="S331" s="5"/>
      <c r="T331" s="68"/>
      <c r="U331" s="5"/>
      <c r="V331" s="36"/>
      <c r="Y331" s="37"/>
      <c r="Z331" s="5"/>
    </row>
    <row r="332" spans="1:26" x14ac:dyDescent="0.25">
      <c r="A332" s="87"/>
      <c r="B332" s="56">
        <v>325</v>
      </c>
      <c r="C332" s="352"/>
      <c r="D332" s="170"/>
      <c r="E332" s="65"/>
      <c r="F332" s="65"/>
      <c r="G332" s="195"/>
      <c r="H332" s="63"/>
      <c r="I332">
        <f t="shared" si="19"/>
        <v>0</v>
      </c>
      <c r="J332" s="63"/>
      <c r="K332">
        <f t="shared" si="22"/>
        <v>0</v>
      </c>
      <c r="L332" s="63"/>
      <c r="O332" s="63"/>
      <c r="P332" s="63"/>
      <c r="Q332" s="175">
        <f t="shared" si="20"/>
        <v>0</v>
      </c>
      <c r="R332" s="284">
        <f t="shared" si="21"/>
        <v>0</v>
      </c>
      <c r="S332" s="5"/>
      <c r="T332" s="68"/>
      <c r="U332" s="5"/>
      <c r="V332" s="36"/>
      <c r="Y332" s="37"/>
      <c r="Z332" s="5"/>
    </row>
    <row r="333" spans="1:26" x14ac:dyDescent="0.25">
      <c r="A333" s="87"/>
      <c r="B333" s="56">
        <v>326</v>
      </c>
      <c r="C333" s="352"/>
      <c r="D333" s="170"/>
      <c r="E333" s="65"/>
      <c r="F333" s="65"/>
      <c r="G333" s="195"/>
      <c r="H333" s="63"/>
      <c r="I333">
        <f t="shared" ref="I333:I396" si="23">IFERROR(VALUE(LEFT(J333,4)),0)</f>
        <v>0</v>
      </c>
      <c r="J333" s="63"/>
      <c r="K333">
        <f t="shared" si="22"/>
        <v>0</v>
      </c>
      <c r="L333" s="63"/>
      <c r="O333" s="63"/>
      <c r="P333" s="63"/>
      <c r="Q333" s="175">
        <f t="shared" si="20"/>
        <v>0</v>
      </c>
      <c r="R333" s="284">
        <f t="shared" si="21"/>
        <v>0</v>
      </c>
      <c r="S333" s="5"/>
      <c r="T333" s="68"/>
      <c r="U333" s="5"/>
      <c r="V333" s="36"/>
      <c r="Y333" s="37"/>
      <c r="Z333" s="5"/>
    </row>
    <row r="334" spans="1:26" x14ac:dyDescent="0.25">
      <c r="A334" s="87"/>
      <c r="B334" s="56">
        <v>327</v>
      </c>
      <c r="C334" s="352"/>
      <c r="D334" s="170"/>
      <c r="E334" s="65"/>
      <c r="F334" s="65"/>
      <c r="G334" s="195"/>
      <c r="H334" s="63"/>
      <c r="I334">
        <f t="shared" si="23"/>
        <v>0</v>
      </c>
      <c r="J334" s="63"/>
      <c r="K334">
        <f t="shared" si="22"/>
        <v>0</v>
      </c>
      <c r="L334" s="63"/>
      <c r="O334" s="63"/>
      <c r="P334" s="63"/>
      <c r="Q334" s="175">
        <f t="shared" si="20"/>
        <v>0</v>
      </c>
      <c r="R334" s="284">
        <f t="shared" si="21"/>
        <v>0</v>
      </c>
      <c r="S334" s="5"/>
      <c r="T334" s="68"/>
      <c r="U334" s="5"/>
      <c r="V334" s="36"/>
      <c r="Y334" s="37"/>
      <c r="Z334" s="5"/>
    </row>
    <row r="335" spans="1:26" x14ac:dyDescent="0.25">
      <c r="A335" s="87"/>
      <c r="B335" s="56">
        <v>328</v>
      </c>
      <c r="C335" s="352"/>
      <c r="D335" s="170"/>
      <c r="E335" s="65"/>
      <c r="F335" s="65"/>
      <c r="G335" s="195"/>
      <c r="H335" s="63"/>
      <c r="I335">
        <f t="shared" si="23"/>
        <v>0</v>
      </c>
      <c r="J335" s="63"/>
      <c r="K335">
        <f t="shared" si="22"/>
        <v>0</v>
      </c>
      <c r="L335" s="63"/>
      <c r="O335" s="63"/>
      <c r="P335" s="63"/>
      <c r="Q335" s="175">
        <f t="shared" si="20"/>
        <v>0</v>
      </c>
      <c r="R335" s="284">
        <f t="shared" si="21"/>
        <v>0</v>
      </c>
      <c r="S335" s="5"/>
      <c r="T335" s="68"/>
      <c r="U335" s="5"/>
      <c r="V335" s="36"/>
      <c r="Y335" s="37"/>
      <c r="Z335" s="5"/>
    </row>
    <row r="336" spans="1:26" x14ac:dyDescent="0.25">
      <c r="A336" s="87"/>
      <c r="B336" s="56">
        <v>329</v>
      </c>
      <c r="C336" s="352"/>
      <c r="D336" s="170"/>
      <c r="E336" s="65"/>
      <c r="F336" s="65"/>
      <c r="G336" s="195"/>
      <c r="H336" s="63"/>
      <c r="I336">
        <f t="shared" si="23"/>
        <v>0</v>
      </c>
      <c r="J336" s="63"/>
      <c r="K336">
        <f t="shared" si="22"/>
        <v>0</v>
      </c>
      <c r="L336" s="63"/>
      <c r="O336" s="63"/>
      <c r="P336" s="63"/>
      <c r="Q336" s="175">
        <f t="shared" si="20"/>
        <v>0</v>
      </c>
      <c r="R336" s="284">
        <f t="shared" si="21"/>
        <v>0</v>
      </c>
      <c r="S336" s="5"/>
      <c r="T336" s="68"/>
      <c r="U336" s="5"/>
      <c r="V336" s="36"/>
      <c r="Y336" s="37"/>
      <c r="Z336" s="5"/>
    </row>
    <row r="337" spans="1:26" x14ac:dyDescent="0.25">
      <c r="A337" s="87"/>
      <c r="B337" s="56">
        <v>330</v>
      </c>
      <c r="C337" s="352"/>
      <c r="D337" s="170"/>
      <c r="E337" s="65"/>
      <c r="F337" s="65"/>
      <c r="G337" s="195"/>
      <c r="H337" s="63"/>
      <c r="I337">
        <f t="shared" si="23"/>
        <v>0</v>
      </c>
      <c r="J337" s="63"/>
      <c r="K337">
        <f t="shared" si="22"/>
        <v>0</v>
      </c>
      <c r="L337" s="63"/>
      <c r="O337" s="63"/>
      <c r="P337" s="63"/>
      <c r="Q337" s="175">
        <f t="shared" si="20"/>
        <v>0</v>
      </c>
      <c r="R337" s="284">
        <f t="shared" si="21"/>
        <v>0</v>
      </c>
      <c r="S337" s="5"/>
      <c r="T337" s="68"/>
      <c r="U337" s="5"/>
      <c r="V337" s="36"/>
      <c r="Y337" s="37"/>
      <c r="Z337" s="5"/>
    </row>
    <row r="338" spans="1:26" x14ac:dyDescent="0.25">
      <c r="A338" s="87"/>
      <c r="B338" s="56">
        <v>331</v>
      </c>
      <c r="C338" s="352"/>
      <c r="D338" s="170"/>
      <c r="E338" s="65"/>
      <c r="F338" s="65"/>
      <c r="G338" s="195"/>
      <c r="H338" s="63"/>
      <c r="I338">
        <f t="shared" si="23"/>
        <v>0</v>
      </c>
      <c r="J338" s="63"/>
      <c r="K338">
        <f t="shared" si="22"/>
        <v>0</v>
      </c>
      <c r="L338" s="63"/>
      <c r="O338" s="63"/>
      <c r="P338" s="63"/>
      <c r="Q338" s="175">
        <f t="shared" si="20"/>
        <v>0</v>
      </c>
      <c r="R338" s="284">
        <f t="shared" si="21"/>
        <v>0</v>
      </c>
      <c r="S338" s="5"/>
      <c r="T338" s="68"/>
      <c r="U338" s="5"/>
      <c r="V338" s="36"/>
      <c r="Y338" s="37"/>
      <c r="Z338" s="5"/>
    </row>
    <row r="339" spans="1:26" x14ac:dyDescent="0.25">
      <c r="A339" s="87"/>
      <c r="B339" s="56">
        <v>332</v>
      </c>
      <c r="C339" s="352"/>
      <c r="D339" s="170"/>
      <c r="E339" s="65"/>
      <c r="F339" s="65"/>
      <c r="G339" s="195"/>
      <c r="H339" s="63"/>
      <c r="I339">
        <f t="shared" si="23"/>
        <v>0</v>
      </c>
      <c r="J339" s="63"/>
      <c r="K339">
        <f t="shared" si="22"/>
        <v>0</v>
      </c>
      <c r="L339" s="63"/>
      <c r="O339" s="63"/>
      <c r="P339" s="63"/>
      <c r="Q339" s="175">
        <f t="shared" si="20"/>
        <v>0</v>
      </c>
      <c r="R339" s="284">
        <f t="shared" si="21"/>
        <v>0</v>
      </c>
      <c r="S339" s="5"/>
      <c r="T339" s="68"/>
      <c r="U339" s="5"/>
      <c r="V339" s="36"/>
      <c r="Y339" s="37"/>
      <c r="Z339" s="5"/>
    </row>
    <row r="340" spans="1:26" x14ac:dyDescent="0.25">
      <c r="A340" s="87"/>
      <c r="B340" s="56">
        <v>333</v>
      </c>
      <c r="C340" s="352"/>
      <c r="D340" s="170"/>
      <c r="E340" s="65"/>
      <c r="F340" s="65"/>
      <c r="G340" s="195"/>
      <c r="H340" s="63"/>
      <c r="I340">
        <f t="shared" si="23"/>
        <v>0</v>
      </c>
      <c r="J340" s="63"/>
      <c r="K340">
        <f t="shared" si="22"/>
        <v>0</v>
      </c>
      <c r="L340" s="63"/>
      <c r="O340" s="63"/>
      <c r="P340" s="63"/>
      <c r="Q340" s="175">
        <f t="shared" si="20"/>
        <v>0</v>
      </c>
      <c r="R340" s="284">
        <f t="shared" si="21"/>
        <v>0</v>
      </c>
      <c r="S340" s="5"/>
      <c r="T340" s="68"/>
      <c r="U340" s="5"/>
      <c r="V340" s="36"/>
      <c r="Y340" s="37"/>
      <c r="Z340" s="5"/>
    </row>
    <row r="341" spans="1:26" x14ac:dyDescent="0.25">
      <c r="A341" s="87"/>
      <c r="B341" s="56">
        <v>334</v>
      </c>
      <c r="C341" s="352"/>
      <c r="D341" s="170"/>
      <c r="E341" s="65"/>
      <c r="F341" s="65"/>
      <c r="G341" s="195"/>
      <c r="H341" s="63"/>
      <c r="I341">
        <f t="shared" si="23"/>
        <v>0</v>
      </c>
      <c r="J341" s="63"/>
      <c r="K341">
        <f t="shared" si="22"/>
        <v>0</v>
      </c>
      <c r="L341" s="63"/>
      <c r="O341" s="63"/>
      <c r="P341" s="63"/>
      <c r="Q341" s="175">
        <f t="shared" si="20"/>
        <v>0</v>
      </c>
      <c r="R341" s="284">
        <f t="shared" si="21"/>
        <v>0</v>
      </c>
      <c r="S341" s="5"/>
      <c r="T341" s="68"/>
      <c r="U341" s="5"/>
      <c r="V341" s="36"/>
      <c r="Y341" s="37"/>
      <c r="Z341" s="5"/>
    </row>
    <row r="342" spans="1:26" x14ac:dyDescent="0.25">
      <c r="A342" s="87"/>
      <c r="B342" s="56">
        <v>335</v>
      </c>
      <c r="C342" s="352"/>
      <c r="D342" s="170"/>
      <c r="E342" s="65"/>
      <c r="F342" s="65"/>
      <c r="G342" s="195"/>
      <c r="H342" s="63"/>
      <c r="I342">
        <f t="shared" si="23"/>
        <v>0</v>
      </c>
      <c r="J342" s="63"/>
      <c r="K342">
        <f t="shared" si="22"/>
        <v>0</v>
      </c>
      <c r="L342" s="63"/>
      <c r="O342" s="63"/>
      <c r="P342" s="63"/>
      <c r="Q342" s="175">
        <f t="shared" si="20"/>
        <v>0</v>
      </c>
      <c r="R342" s="284">
        <f t="shared" si="21"/>
        <v>0</v>
      </c>
      <c r="S342" s="5"/>
      <c r="T342" s="68"/>
      <c r="U342" s="5"/>
      <c r="V342" s="36"/>
      <c r="Y342" s="37"/>
      <c r="Z342" s="5"/>
    </row>
    <row r="343" spans="1:26" x14ac:dyDescent="0.25">
      <c r="A343" s="87"/>
      <c r="B343" s="56">
        <v>336</v>
      </c>
      <c r="C343" s="352"/>
      <c r="D343" s="170"/>
      <c r="E343" s="65"/>
      <c r="F343" s="65"/>
      <c r="G343" s="195"/>
      <c r="H343" s="63"/>
      <c r="I343">
        <f t="shared" si="23"/>
        <v>0</v>
      </c>
      <c r="J343" s="63"/>
      <c r="K343">
        <f t="shared" si="22"/>
        <v>0</v>
      </c>
      <c r="L343" s="63"/>
      <c r="O343" s="63"/>
      <c r="P343" s="63"/>
      <c r="Q343" s="175">
        <f t="shared" si="20"/>
        <v>0</v>
      </c>
      <c r="R343" s="284">
        <f t="shared" si="21"/>
        <v>0</v>
      </c>
      <c r="S343" s="5"/>
      <c r="T343" s="68"/>
      <c r="U343" s="5"/>
      <c r="V343" s="36"/>
      <c r="Y343" s="37"/>
      <c r="Z343" s="5"/>
    </row>
    <row r="344" spans="1:26" x14ac:dyDescent="0.25">
      <c r="A344" s="87"/>
      <c r="B344" s="56">
        <v>337</v>
      </c>
      <c r="C344" s="352"/>
      <c r="D344" s="170"/>
      <c r="E344" s="65"/>
      <c r="F344" s="65"/>
      <c r="G344" s="195"/>
      <c r="H344" s="63"/>
      <c r="I344">
        <f t="shared" si="23"/>
        <v>0</v>
      </c>
      <c r="J344" s="63"/>
      <c r="K344">
        <f t="shared" si="22"/>
        <v>0</v>
      </c>
      <c r="L344" s="63"/>
      <c r="O344" s="63"/>
      <c r="P344" s="63"/>
      <c r="Q344" s="175">
        <f t="shared" si="20"/>
        <v>0</v>
      </c>
      <c r="R344" s="284">
        <f t="shared" si="21"/>
        <v>0</v>
      </c>
      <c r="S344" s="5"/>
      <c r="T344" s="68"/>
      <c r="U344" s="5"/>
      <c r="V344" s="36"/>
      <c r="Y344" s="37"/>
      <c r="Z344" s="5"/>
    </row>
    <row r="345" spans="1:26" x14ac:dyDescent="0.25">
      <c r="A345" s="87"/>
      <c r="B345" s="56">
        <v>338</v>
      </c>
      <c r="C345" s="352"/>
      <c r="D345" s="170"/>
      <c r="E345" s="65"/>
      <c r="F345" s="65"/>
      <c r="G345" s="195"/>
      <c r="H345" s="63"/>
      <c r="I345">
        <f t="shared" si="23"/>
        <v>0</v>
      </c>
      <c r="J345" s="63"/>
      <c r="K345">
        <f t="shared" si="22"/>
        <v>0</v>
      </c>
      <c r="L345" s="63"/>
      <c r="O345" s="63"/>
      <c r="P345" s="63"/>
      <c r="Q345" s="175">
        <f t="shared" si="20"/>
        <v>0</v>
      </c>
      <c r="R345" s="284">
        <f t="shared" si="21"/>
        <v>0</v>
      </c>
      <c r="S345" s="5"/>
      <c r="T345" s="68"/>
      <c r="U345" s="5"/>
      <c r="V345" s="36"/>
      <c r="Y345" s="37"/>
      <c r="Z345" s="5"/>
    </row>
    <row r="346" spans="1:26" x14ac:dyDescent="0.25">
      <c r="A346" s="87"/>
      <c r="B346" s="56">
        <v>339</v>
      </c>
      <c r="C346" s="352"/>
      <c r="D346" s="170"/>
      <c r="E346" s="65"/>
      <c r="F346" s="65"/>
      <c r="G346" s="195"/>
      <c r="H346" s="63"/>
      <c r="I346">
        <f t="shared" si="23"/>
        <v>0</v>
      </c>
      <c r="J346" s="63"/>
      <c r="K346">
        <f t="shared" si="22"/>
        <v>0</v>
      </c>
      <c r="L346" s="63"/>
      <c r="O346" s="63"/>
      <c r="P346" s="63"/>
      <c r="Q346" s="175">
        <f t="shared" si="20"/>
        <v>0</v>
      </c>
      <c r="R346" s="284">
        <f t="shared" si="21"/>
        <v>0</v>
      </c>
      <c r="S346" s="5"/>
      <c r="T346" s="68"/>
      <c r="U346" s="5"/>
      <c r="V346" s="36"/>
      <c r="Y346" s="37"/>
      <c r="Z346" s="5"/>
    </row>
    <row r="347" spans="1:26" x14ac:dyDescent="0.25">
      <c r="A347" s="87"/>
      <c r="B347" s="56">
        <v>340</v>
      </c>
      <c r="C347" s="352"/>
      <c r="D347" s="170"/>
      <c r="E347" s="65"/>
      <c r="F347" s="65"/>
      <c r="G347" s="195"/>
      <c r="H347" s="63"/>
      <c r="I347">
        <f t="shared" si="23"/>
        <v>0</v>
      </c>
      <c r="J347" s="63"/>
      <c r="K347">
        <f t="shared" si="22"/>
        <v>0</v>
      </c>
      <c r="L347" s="63"/>
      <c r="O347" s="63"/>
      <c r="P347" s="63"/>
      <c r="Q347" s="175">
        <f t="shared" si="20"/>
        <v>0</v>
      </c>
      <c r="R347" s="284">
        <f t="shared" si="21"/>
        <v>0</v>
      </c>
      <c r="S347" s="5"/>
      <c r="T347" s="68"/>
      <c r="U347" s="5"/>
      <c r="V347" s="36"/>
      <c r="Y347" s="37"/>
      <c r="Z347" s="5"/>
    </row>
    <row r="348" spans="1:26" x14ac:dyDescent="0.25">
      <c r="A348" s="87"/>
      <c r="B348" s="56">
        <v>341</v>
      </c>
      <c r="C348" s="352"/>
      <c r="D348" s="170"/>
      <c r="E348" s="65"/>
      <c r="F348" s="65"/>
      <c r="G348" s="195"/>
      <c r="H348" s="63"/>
      <c r="I348">
        <f t="shared" si="23"/>
        <v>0</v>
      </c>
      <c r="J348" s="63"/>
      <c r="K348">
        <f t="shared" si="22"/>
        <v>0</v>
      </c>
      <c r="L348" s="63"/>
      <c r="O348" s="63"/>
      <c r="P348" s="63"/>
      <c r="Q348" s="175">
        <f t="shared" si="20"/>
        <v>0</v>
      </c>
      <c r="R348" s="284">
        <f t="shared" si="21"/>
        <v>0</v>
      </c>
      <c r="S348" s="5"/>
      <c r="T348" s="68"/>
      <c r="U348" s="5"/>
      <c r="V348" s="36"/>
      <c r="Y348" s="37"/>
      <c r="Z348" s="5"/>
    </row>
    <row r="349" spans="1:26" x14ac:dyDescent="0.25">
      <c r="A349" s="87"/>
      <c r="B349" s="56">
        <v>342</v>
      </c>
      <c r="C349" s="352"/>
      <c r="D349" s="170"/>
      <c r="E349" s="65"/>
      <c r="F349" s="65"/>
      <c r="G349" s="195"/>
      <c r="H349" s="63"/>
      <c r="I349">
        <f t="shared" si="23"/>
        <v>0</v>
      </c>
      <c r="J349" s="63"/>
      <c r="K349">
        <f t="shared" si="22"/>
        <v>0</v>
      </c>
      <c r="L349" s="63"/>
      <c r="O349" s="63"/>
      <c r="P349" s="63"/>
      <c r="Q349" s="175">
        <f t="shared" si="20"/>
        <v>0</v>
      </c>
      <c r="R349" s="284">
        <f t="shared" si="21"/>
        <v>0</v>
      </c>
      <c r="S349" s="5"/>
      <c r="T349" s="68"/>
      <c r="U349" s="5"/>
      <c r="V349" s="36"/>
      <c r="Y349" s="37"/>
      <c r="Z349" s="5"/>
    </row>
    <row r="350" spans="1:26" x14ac:dyDescent="0.25">
      <c r="A350" s="87"/>
      <c r="B350" s="56">
        <v>343</v>
      </c>
      <c r="C350" s="352"/>
      <c r="D350" s="170"/>
      <c r="E350" s="65"/>
      <c r="F350" s="65"/>
      <c r="G350" s="195"/>
      <c r="H350" s="63"/>
      <c r="I350">
        <f t="shared" si="23"/>
        <v>0</v>
      </c>
      <c r="J350" s="63"/>
      <c r="K350">
        <f t="shared" si="22"/>
        <v>0</v>
      </c>
      <c r="L350" s="63"/>
      <c r="O350" s="63"/>
      <c r="P350" s="63"/>
      <c r="Q350" s="175">
        <f t="shared" si="20"/>
        <v>0</v>
      </c>
      <c r="R350" s="284">
        <f t="shared" si="21"/>
        <v>0</v>
      </c>
      <c r="S350" s="5"/>
      <c r="T350" s="68"/>
      <c r="U350" s="5"/>
      <c r="V350" s="36"/>
      <c r="Y350" s="37"/>
      <c r="Z350" s="5"/>
    </row>
    <row r="351" spans="1:26" x14ac:dyDescent="0.25">
      <c r="A351" s="87"/>
      <c r="B351" s="56">
        <v>344</v>
      </c>
      <c r="C351" s="352"/>
      <c r="D351" s="170"/>
      <c r="E351" s="65"/>
      <c r="F351" s="65"/>
      <c r="G351" s="195"/>
      <c r="H351" s="63"/>
      <c r="I351">
        <f t="shared" si="23"/>
        <v>0</v>
      </c>
      <c r="J351" s="63"/>
      <c r="K351">
        <f t="shared" si="22"/>
        <v>0</v>
      </c>
      <c r="L351" s="63"/>
      <c r="O351" s="63"/>
      <c r="P351" s="63"/>
      <c r="Q351" s="175">
        <f t="shared" si="20"/>
        <v>0</v>
      </c>
      <c r="R351" s="284">
        <f t="shared" si="21"/>
        <v>0</v>
      </c>
      <c r="S351" s="5"/>
      <c r="T351" s="68"/>
      <c r="U351" s="5"/>
      <c r="V351" s="36"/>
      <c r="Y351" s="37"/>
      <c r="Z351" s="5"/>
    </row>
    <row r="352" spans="1:26" x14ac:dyDescent="0.25">
      <c r="A352" s="87"/>
      <c r="B352" s="56">
        <v>345</v>
      </c>
      <c r="C352" s="352"/>
      <c r="D352" s="170"/>
      <c r="E352" s="65"/>
      <c r="F352" s="65"/>
      <c r="G352" s="195"/>
      <c r="H352" s="63"/>
      <c r="I352">
        <f t="shared" si="23"/>
        <v>0</v>
      </c>
      <c r="J352" s="63"/>
      <c r="K352">
        <f t="shared" si="22"/>
        <v>0</v>
      </c>
      <c r="L352" s="63"/>
      <c r="O352" s="63"/>
      <c r="P352" s="63"/>
      <c r="Q352" s="175">
        <f t="shared" si="20"/>
        <v>0</v>
      </c>
      <c r="R352" s="284">
        <f t="shared" si="21"/>
        <v>0</v>
      </c>
      <c r="S352" s="5"/>
      <c r="T352" s="68"/>
      <c r="U352" s="5"/>
      <c r="V352" s="36"/>
      <c r="Y352" s="37"/>
      <c r="Z352" s="5"/>
    </row>
    <row r="353" spans="1:26" x14ac:dyDescent="0.25">
      <c r="A353" s="87"/>
      <c r="B353" s="56">
        <v>346</v>
      </c>
      <c r="C353" s="352"/>
      <c r="D353" s="170"/>
      <c r="E353" s="65"/>
      <c r="F353" s="65"/>
      <c r="G353" s="195"/>
      <c r="H353" s="63"/>
      <c r="I353">
        <f t="shared" si="23"/>
        <v>0</v>
      </c>
      <c r="J353" s="63"/>
      <c r="K353">
        <f t="shared" si="22"/>
        <v>0</v>
      </c>
      <c r="L353" s="63"/>
      <c r="O353" s="63"/>
      <c r="P353" s="63"/>
      <c r="Q353" s="175">
        <f t="shared" si="20"/>
        <v>0</v>
      </c>
      <c r="R353" s="284">
        <f t="shared" si="21"/>
        <v>0</v>
      </c>
      <c r="S353" s="5"/>
      <c r="T353" s="68"/>
      <c r="U353" s="5"/>
      <c r="V353" s="36"/>
      <c r="Y353" s="37"/>
      <c r="Z353" s="5"/>
    </row>
    <row r="354" spans="1:26" x14ac:dyDescent="0.25">
      <c r="A354" s="87"/>
      <c r="B354" s="56">
        <v>347</v>
      </c>
      <c r="C354" s="352"/>
      <c r="D354" s="170"/>
      <c r="E354" s="65"/>
      <c r="F354" s="65"/>
      <c r="G354" s="195"/>
      <c r="H354" s="63"/>
      <c r="I354">
        <f t="shared" si="23"/>
        <v>0</v>
      </c>
      <c r="J354" s="63"/>
      <c r="K354">
        <f t="shared" si="22"/>
        <v>0</v>
      </c>
      <c r="L354" s="63"/>
      <c r="O354" s="63"/>
      <c r="P354" s="63"/>
      <c r="Q354" s="175">
        <f t="shared" si="20"/>
        <v>0</v>
      </c>
      <c r="R354" s="284">
        <f t="shared" si="21"/>
        <v>0</v>
      </c>
      <c r="S354" s="5"/>
      <c r="T354" s="68"/>
      <c r="U354" s="5"/>
      <c r="V354" s="36"/>
      <c r="Y354" s="37"/>
      <c r="Z354" s="5"/>
    </row>
    <row r="355" spans="1:26" x14ac:dyDescent="0.25">
      <c r="A355" s="87"/>
      <c r="B355" s="56">
        <v>348</v>
      </c>
      <c r="C355" s="352"/>
      <c r="D355" s="170"/>
      <c r="E355" s="65"/>
      <c r="F355" s="65"/>
      <c r="G355" s="195"/>
      <c r="H355" s="63"/>
      <c r="I355">
        <f t="shared" si="23"/>
        <v>0</v>
      </c>
      <c r="J355" s="63"/>
      <c r="K355">
        <f t="shared" si="22"/>
        <v>0</v>
      </c>
      <c r="L355" s="63"/>
      <c r="O355" s="63"/>
      <c r="P355" s="63"/>
      <c r="Q355" s="175">
        <f t="shared" si="20"/>
        <v>0</v>
      </c>
      <c r="R355" s="284">
        <f t="shared" si="21"/>
        <v>0</v>
      </c>
      <c r="S355" s="5"/>
      <c r="T355" s="68"/>
      <c r="U355" s="5"/>
      <c r="V355" s="36"/>
      <c r="Y355" s="37"/>
      <c r="Z355" s="5"/>
    </row>
    <row r="356" spans="1:26" x14ac:dyDescent="0.25">
      <c r="A356" s="87"/>
      <c r="B356" s="56">
        <v>349</v>
      </c>
      <c r="C356" s="352"/>
      <c r="D356" s="170"/>
      <c r="E356" s="65"/>
      <c r="F356" s="65"/>
      <c r="G356" s="195"/>
      <c r="H356" s="63"/>
      <c r="I356">
        <f t="shared" si="23"/>
        <v>0</v>
      </c>
      <c r="J356" s="63"/>
      <c r="K356">
        <f t="shared" si="22"/>
        <v>0</v>
      </c>
      <c r="L356" s="63"/>
      <c r="O356" s="63"/>
      <c r="P356" s="63"/>
      <c r="Q356" s="175">
        <f t="shared" si="20"/>
        <v>0</v>
      </c>
      <c r="R356" s="284">
        <f t="shared" si="21"/>
        <v>0</v>
      </c>
      <c r="S356" s="5"/>
      <c r="T356" s="68"/>
      <c r="U356" s="5"/>
      <c r="V356" s="36"/>
      <c r="Y356" s="37"/>
      <c r="Z356" s="5"/>
    </row>
    <row r="357" spans="1:26" x14ac:dyDescent="0.25">
      <c r="A357" s="87"/>
      <c r="B357" s="56">
        <v>350</v>
      </c>
      <c r="C357" s="352"/>
      <c r="D357" s="170"/>
      <c r="E357" s="65"/>
      <c r="F357" s="65"/>
      <c r="G357" s="195"/>
      <c r="H357" s="63"/>
      <c r="I357">
        <f t="shared" si="23"/>
        <v>0</v>
      </c>
      <c r="J357" s="63"/>
      <c r="K357">
        <f t="shared" si="22"/>
        <v>0</v>
      </c>
      <c r="L357" s="63"/>
      <c r="O357" s="63"/>
      <c r="P357" s="63"/>
      <c r="Q357" s="175">
        <f t="shared" si="20"/>
        <v>0</v>
      </c>
      <c r="R357" s="284">
        <f t="shared" si="21"/>
        <v>0</v>
      </c>
      <c r="S357" s="5"/>
      <c r="T357" s="68"/>
      <c r="U357" s="5"/>
      <c r="V357" s="36"/>
      <c r="Y357" s="37"/>
      <c r="Z357" s="5"/>
    </row>
    <row r="358" spans="1:26" x14ac:dyDescent="0.25">
      <c r="A358" s="87"/>
      <c r="B358" s="56">
        <v>351</v>
      </c>
      <c r="C358" s="352"/>
      <c r="D358" s="170"/>
      <c r="E358" s="65"/>
      <c r="F358" s="65"/>
      <c r="G358" s="195"/>
      <c r="H358" s="63"/>
      <c r="I358">
        <f t="shared" si="23"/>
        <v>0</v>
      </c>
      <c r="J358" s="63"/>
      <c r="K358">
        <f t="shared" si="22"/>
        <v>0</v>
      </c>
      <c r="L358" s="63"/>
      <c r="O358" s="63"/>
      <c r="P358" s="63"/>
      <c r="Q358" s="175">
        <f t="shared" si="20"/>
        <v>0</v>
      </c>
      <c r="R358" s="284">
        <f t="shared" si="21"/>
        <v>0</v>
      </c>
      <c r="S358" s="5"/>
      <c r="T358" s="68"/>
      <c r="U358" s="5"/>
      <c r="V358" s="36"/>
      <c r="Y358" s="37"/>
      <c r="Z358" s="5"/>
    </row>
    <row r="359" spans="1:26" x14ac:dyDescent="0.25">
      <c r="A359" s="87"/>
      <c r="B359" s="56">
        <v>352</v>
      </c>
      <c r="C359" s="352"/>
      <c r="D359" s="170"/>
      <c r="E359" s="65"/>
      <c r="F359" s="65"/>
      <c r="G359" s="195"/>
      <c r="H359" s="63"/>
      <c r="I359">
        <f t="shared" si="23"/>
        <v>0</v>
      </c>
      <c r="J359" s="63"/>
      <c r="K359">
        <f t="shared" si="22"/>
        <v>0</v>
      </c>
      <c r="L359" s="63"/>
      <c r="O359" s="63"/>
      <c r="P359" s="63"/>
      <c r="Q359" s="175">
        <f t="shared" si="20"/>
        <v>0</v>
      </c>
      <c r="R359" s="284">
        <f t="shared" si="21"/>
        <v>0</v>
      </c>
      <c r="S359" s="5"/>
      <c r="T359" s="68"/>
      <c r="U359" s="5"/>
      <c r="V359" s="36"/>
      <c r="Y359" s="37"/>
      <c r="Z359" s="5"/>
    </row>
    <row r="360" spans="1:26" x14ac:dyDescent="0.25">
      <c r="A360" s="87"/>
      <c r="B360" s="56">
        <v>353</v>
      </c>
      <c r="C360" s="352"/>
      <c r="D360" s="170"/>
      <c r="E360" s="65"/>
      <c r="F360" s="65"/>
      <c r="G360" s="195"/>
      <c r="H360" s="63"/>
      <c r="I360">
        <f t="shared" si="23"/>
        <v>0</v>
      </c>
      <c r="J360" s="63"/>
      <c r="K360">
        <f t="shared" si="22"/>
        <v>0</v>
      </c>
      <c r="L360" s="63"/>
      <c r="O360" s="63"/>
      <c r="P360" s="63"/>
      <c r="Q360" s="175">
        <f t="shared" si="20"/>
        <v>0</v>
      </c>
      <c r="R360" s="284">
        <f t="shared" si="21"/>
        <v>0</v>
      </c>
      <c r="S360" s="5"/>
      <c r="T360" s="68"/>
      <c r="U360" s="5"/>
      <c r="V360" s="36"/>
      <c r="Y360" s="37"/>
      <c r="Z360" s="5"/>
    </row>
    <row r="361" spans="1:26" x14ac:dyDescent="0.25">
      <c r="A361" s="87"/>
      <c r="B361" s="56">
        <v>354</v>
      </c>
      <c r="C361" s="352"/>
      <c r="D361" s="170"/>
      <c r="E361" s="65"/>
      <c r="F361" s="65"/>
      <c r="G361" s="195"/>
      <c r="H361" s="63"/>
      <c r="I361">
        <f t="shared" si="23"/>
        <v>0</v>
      </c>
      <c r="J361" s="63"/>
      <c r="K361">
        <f t="shared" si="22"/>
        <v>0</v>
      </c>
      <c r="L361" s="63"/>
      <c r="O361" s="63"/>
      <c r="P361" s="63"/>
      <c r="Q361" s="175">
        <f t="shared" si="20"/>
        <v>0</v>
      </c>
      <c r="R361" s="284">
        <f t="shared" si="21"/>
        <v>0</v>
      </c>
      <c r="S361" s="5"/>
      <c r="T361" s="68"/>
      <c r="U361" s="5"/>
      <c r="V361" s="36"/>
      <c r="Y361" s="37"/>
      <c r="Z361" s="5"/>
    </row>
    <row r="362" spans="1:26" x14ac:dyDescent="0.25">
      <c r="A362" s="87"/>
      <c r="B362" s="56">
        <v>355</v>
      </c>
      <c r="C362" s="352"/>
      <c r="D362" s="170"/>
      <c r="E362" s="65"/>
      <c r="F362" s="65"/>
      <c r="G362" s="195"/>
      <c r="H362" s="63"/>
      <c r="I362">
        <f t="shared" si="23"/>
        <v>0</v>
      </c>
      <c r="J362" s="63"/>
      <c r="K362">
        <f t="shared" si="22"/>
        <v>0</v>
      </c>
      <c r="L362" s="63"/>
      <c r="O362" s="63"/>
      <c r="P362" s="63"/>
      <c r="Q362" s="175">
        <f t="shared" si="20"/>
        <v>0</v>
      </c>
      <c r="R362" s="284">
        <f t="shared" si="21"/>
        <v>0</v>
      </c>
      <c r="S362" s="5"/>
      <c r="T362" s="68"/>
      <c r="U362" s="5"/>
      <c r="V362" s="36"/>
      <c r="Y362" s="37"/>
      <c r="Z362" s="5"/>
    </row>
    <row r="363" spans="1:26" x14ac:dyDescent="0.25">
      <c r="A363" s="87"/>
      <c r="B363" s="56">
        <v>356</v>
      </c>
      <c r="C363" s="352"/>
      <c r="D363" s="170"/>
      <c r="E363" s="65"/>
      <c r="F363" s="65"/>
      <c r="G363" s="195"/>
      <c r="H363" s="63"/>
      <c r="I363">
        <f t="shared" si="23"/>
        <v>0</v>
      </c>
      <c r="J363" s="63"/>
      <c r="K363">
        <f t="shared" si="22"/>
        <v>0</v>
      </c>
      <c r="L363" s="63"/>
      <c r="O363" s="63"/>
      <c r="P363" s="63"/>
      <c r="Q363" s="175">
        <f t="shared" si="20"/>
        <v>0</v>
      </c>
      <c r="R363" s="284">
        <f t="shared" si="21"/>
        <v>0</v>
      </c>
      <c r="S363" s="5"/>
      <c r="T363" s="68"/>
      <c r="U363" s="5"/>
      <c r="V363" s="36"/>
      <c r="Y363" s="37"/>
      <c r="Z363" s="5"/>
    </row>
    <row r="364" spans="1:26" x14ac:dyDescent="0.25">
      <c r="A364" s="87"/>
      <c r="B364" s="56">
        <v>357</v>
      </c>
      <c r="C364" s="352"/>
      <c r="D364" s="170"/>
      <c r="E364" s="65"/>
      <c r="F364" s="65"/>
      <c r="G364" s="195"/>
      <c r="H364" s="63"/>
      <c r="I364">
        <f t="shared" si="23"/>
        <v>0</v>
      </c>
      <c r="J364" s="63"/>
      <c r="K364">
        <f t="shared" si="22"/>
        <v>0</v>
      </c>
      <c r="L364" s="63"/>
      <c r="O364" s="63"/>
      <c r="P364" s="63"/>
      <c r="Q364" s="175">
        <f t="shared" si="20"/>
        <v>0</v>
      </c>
      <c r="R364" s="284">
        <f t="shared" si="21"/>
        <v>0</v>
      </c>
      <c r="S364" s="5"/>
      <c r="T364" s="68"/>
      <c r="U364" s="5"/>
      <c r="V364" s="36"/>
      <c r="Y364" s="37"/>
      <c r="Z364" s="5"/>
    </row>
    <row r="365" spans="1:26" x14ac:dyDescent="0.25">
      <c r="A365" s="87"/>
      <c r="B365" s="56">
        <v>358</v>
      </c>
      <c r="C365" s="352"/>
      <c r="D365" s="170"/>
      <c r="E365" s="65"/>
      <c r="F365" s="65"/>
      <c r="G365" s="195"/>
      <c r="H365" s="63"/>
      <c r="I365">
        <f t="shared" si="23"/>
        <v>0</v>
      </c>
      <c r="J365" s="63"/>
      <c r="K365">
        <f t="shared" si="22"/>
        <v>0</v>
      </c>
      <c r="L365" s="63"/>
      <c r="O365" s="63"/>
      <c r="P365" s="63"/>
      <c r="Q365" s="175">
        <f t="shared" si="20"/>
        <v>0</v>
      </c>
      <c r="R365" s="284">
        <f t="shared" si="21"/>
        <v>0</v>
      </c>
      <c r="S365" s="5"/>
      <c r="T365" s="68"/>
      <c r="U365" s="5"/>
      <c r="V365" s="36"/>
      <c r="Y365" s="37"/>
      <c r="Z365" s="5"/>
    </row>
    <row r="366" spans="1:26" x14ac:dyDescent="0.25">
      <c r="A366" s="87"/>
      <c r="B366" s="56">
        <v>359</v>
      </c>
      <c r="C366" s="352"/>
      <c r="D366" s="170"/>
      <c r="E366" s="65"/>
      <c r="F366" s="65"/>
      <c r="G366" s="195"/>
      <c r="H366" s="63"/>
      <c r="I366">
        <f t="shared" si="23"/>
        <v>0</v>
      </c>
      <c r="J366" s="63"/>
      <c r="K366">
        <f t="shared" si="22"/>
        <v>0</v>
      </c>
      <c r="L366" s="63"/>
      <c r="O366" s="63"/>
      <c r="P366" s="63"/>
      <c r="Q366" s="175">
        <f t="shared" si="20"/>
        <v>0</v>
      </c>
      <c r="R366" s="284">
        <f t="shared" si="21"/>
        <v>0</v>
      </c>
      <c r="S366" s="5"/>
      <c r="T366" s="68"/>
      <c r="U366" s="5"/>
      <c r="V366" s="36"/>
      <c r="Y366" s="37"/>
      <c r="Z366" s="5"/>
    </row>
    <row r="367" spans="1:26" x14ac:dyDescent="0.25">
      <c r="A367" s="87"/>
      <c r="B367" s="56">
        <v>360</v>
      </c>
      <c r="C367" s="352"/>
      <c r="D367" s="170"/>
      <c r="E367" s="65"/>
      <c r="F367" s="65"/>
      <c r="G367" s="195"/>
      <c r="H367" s="63"/>
      <c r="I367">
        <f t="shared" si="23"/>
        <v>0</v>
      </c>
      <c r="J367" s="63"/>
      <c r="K367">
        <f t="shared" si="22"/>
        <v>0</v>
      </c>
      <c r="L367" s="63"/>
      <c r="O367" s="63"/>
      <c r="P367" s="63"/>
      <c r="Q367" s="175">
        <f t="shared" si="20"/>
        <v>0</v>
      </c>
      <c r="R367" s="284">
        <f t="shared" si="21"/>
        <v>0</v>
      </c>
      <c r="S367" s="5"/>
      <c r="T367" s="68"/>
      <c r="U367" s="5"/>
      <c r="V367" s="36"/>
      <c r="Y367" s="37"/>
      <c r="Z367" s="5"/>
    </row>
    <row r="368" spans="1:26" x14ac:dyDescent="0.25">
      <c r="A368" s="87"/>
      <c r="B368" s="56">
        <v>361</v>
      </c>
      <c r="C368" s="352"/>
      <c r="D368" s="170"/>
      <c r="E368" s="65"/>
      <c r="F368" s="65"/>
      <c r="G368" s="195"/>
      <c r="H368" s="63"/>
      <c r="I368">
        <f t="shared" si="23"/>
        <v>0</v>
      </c>
      <c r="J368" s="63"/>
      <c r="K368">
        <f t="shared" si="22"/>
        <v>0</v>
      </c>
      <c r="L368" s="63"/>
      <c r="O368" s="63"/>
      <c r="P368" s="63"/>
      <c r="Q368" s="175">
        <f t="shared" si="20"/>
        <v>0</v>
      </c>
      <c r="R368" s="284">
        <f t="shared" si="21"/>
        <v>0</v>
      </c>
      <c r="S368" s="5"/>
      <c r="T368" s="68"/>
      <c r="U368" s="5"/>
      <c r="V368" s="36"/>
      <c r="Y368" s="37"/>
      <c r="Z368" s="5"/>
    </row>
    <row r="369" spans="1:26" x14ac:dyDescent="0.25">
      <c r="A369" s="87"/>
      <c r="B369" s="56">
        <v>362</v>
      </c>
      <c r="C369" s="352"/>
      <c r="D369" s="170"/>
      <c r="E369" s="65"/>
      <c r="F369" s="65"/>
      <c r="G369" s="195"/>
      <c r="H369" s="63"/>
      <c r="I369">
        <f t="shared" si="23"/>
        <v>0</v>
      </c>
      <c r="J369" s="63"/>
      <c r="K369">
        <f t="shared" si="22"/>
        <v>0</v>
      </c>
      <c r="L369" s="63"/>
      <c r="O369" s="63"/>
      <c r="P369" s="63"/>
      <c r="Q369" s="175">
        <f t="shared" si="20"/>
        <v>0</v>
      </c>
      <c r="R369" s="284">
        <f t="shared" si="21"/>
        <v>0</v>
      </c>
      <c r="S369" s="5"/>
      <c r="T369" s="68"/>
      <c r="U369" s="5"/>
      <c r="V369" s="36"/>
      <c r="Y369" s="37"/>
      <c r="Z369" s="5"/>
    </row>
    <row r="370" spans="1:26" x14ac:dyDescent="0.25">
      <c r="A370" s="87"/>
      <c r="B370" s="56">
        <v>363</v>
      </c>
      <c r="C370" s="352"/>
      <c r="D370" s="170"/>
      <c r="E370" s="65"/>
      <c r="F370" s="65"/>
      <c r="G370" s="195"/>
      <c r="H370" s="63"/>
      <c r="I370">
        <f t="shared" si="23"/>
        <v>0</v>
      </c>
      <c r="J370" s="63"/>
      <c r="K370">
        <f t="shared" si="22"/>
        <v>0</v>
      </c>
      <c r="L370" s="63"/>
      <c r="O370" s="63"/>
      <c r="P370" s="63"/>
      <c r="Q370" s="175">
        <f t="shared" si="20"/>
        <v>0</v>
      </c>
      <c r="R370" s="284">
        <f t="shared" si="21"/>
        <v>0</v>
      </c>
      <c r="S370" s="5"/>
      <c r="T370" s="68"/>
      <c r="U370" s="5"/>
      <c r="V370" s="36"/>
      <c r="Y370" s="37"/>
      <c r="Z370" s="5"/>
    </row>
    <row r="371" spans="1:26" x14ac:dyDescent="0.25">
      <c r="A371" s="87"/>
      <c r="B371" s="56">
        <v>364</v>
      </c>
      <c r="C371" s="352"/>
      <c r="D371" s="170"/>
      <c r="E371" s="65"/>
      <c r="F371" s="65"/>
      <c r="G371" s="195"/>
      <c r="H371" s="63"/>
      <c r="I371">
        <f t="shared" si="23"/>
        <v>0</v>
      </c>
      <c r="J371" s="63"/>
      <c r="K371">
        <f t="shared" si="22"/>
        <v>0</v>
      </c>
      <c r="L371" s="63"/>
      <c r="O371" s="63"/>
      <c r="P371" s="63"/>
      <c r="Q371" s="175">
        <f t="shared" si="20"/>
        <v>0</v>
      </c>
      <c r="R371" s="284">
        <f t="shared" si="21"/>
        <v>0</v>
      </c>
      <c r="S371" s="5"/>
      <c r="T371" s="68"/>
      <c r="U371" s="5"/>
      <c r="V371" s="36"/>
      <c r="Y371" s="37"/>
      <c r="Z371" s="5"/>
    </row>
    <row r="372" spans="1:26" x14ac:dyDescent="0.25">
      <c r="A372" s="87"/>
      <c r="B372" s="56">
        <v>365</v>
      </c>
      <c r="C372" s="352"/>
      <c r="D372" s="170"/>
      <c r="E372" s="65"/>
      <c r="F372" s="65"/>
      <c r="G372" s="195"/>
      <c r="H372" s="63"/>
      <c r="I372">
        <f t="shared" si="23"/>
        <v>0</v>
      </c>
      <c r="J372" s="63"/>
      <c r="K372">
        <f t="shared" si="22"/>
        <v>0</v>
      </c>
      <c r="L372" s="63"/>
      <c r="O372" s="63"/>
      <c r="P372" s="63"/>
      <c r="Q372" s="175">
        <f t="shared" si="20"/>
        <v>0</v>
      </c>
      <c r="R372" s="284">
        <f t="shared" si="21"/>
        <v>0</v>
      </c>
      <c r="S372" s="5"/>
      <c r="T372" s="68"/>
      <c r="U372" s="5"/>
      <c r="V372" s="36"/>
      <c r="Y372" s="37"/>
      <c r="Z372" s="5"/>
    </row>
    <row r="373" spans="1:26" x14ac:dyDescent="0.25">
      <c r="A373" s="87"/>
      <c r="B373" s="56">
        <v>366</v>
      </c>
      <c r="C373" s="352"/>
      <c r="D373" s="170"/>
      <c r="E373" s="65"/>
      <c r="F373" s="65"/>
      <c r="G373" s="195"/>
      <c r="H373" s="63"/>
      <c r="I373">
        <f t="shared" si="23"/>
        <v>0</v>
      </c>
      <c r="J373" s="63"/>
      <c r="K373">
        <f t="shared" si="22"/>
        <v>0</v>
      </c>
      <c r="L373" s="63"/>
      <c r="O373" s="63"/>
      <c r="P373" s="63"/>
      <c r="Q373" s="175">
        <f t="shared" si="20"/>
        <v>0</v>
      </c>
      <c r="R373" s="284">
        <f t="shared" si="21"/>
        <v>0</v>
      </c>
      <c r="S373" s="5"/>
      <c r="T373" s="68"/>
      <c r="U373" s="5"/>
      <c r="V373" s="36"/>
      <c r="Y373" s="37"/>
      <c r="Z373" s="5"/>
    </row>
    <row r="374" spans="1:26" x14ac:dyDescent="0.25">
      <c r="A374" s="87"/>
      <c r="B374" s="56">
        <v>367</v>
      </c>
      <c r="C374" s="352"/>
      <c r="D374" s="170"/>
      <c r="E374" s="65"/>
      <c r="F374" s="65"/>
      <c r="G374" s="195"/>
      <c r="H374" s="63"/>
      <c r="I374">
        <f t="shared" si="23"/>
        <v>0</v>
      </c>
      <c r="J374" s="63"/>
      <c r="K374">
        <f t="shared" si="22"/>
        <v>0</v>
      </c>
      <c r="L374" s="63"/>
      <c r="O374" s="63"/>
      <c r="P374" s="63"/>
      <c r="Q374" s="175">
        <f t="shared" si="20"/>
        <v>0</v>
      </c>
      <c r="R374" s="284">
        <f t="shared" si="21"/>
        <v>0</v>
      </c>
      <c r="S374" s="5"/>
      <c r="T374" s="68"/>
      <c r="U374" s="5"/>
      <c r="V374" s="36"/>
      <c r="Y374" s="37"/>
      <c r="Z374" s="5"/>
    </row>
    <row r="375" spans="1:26" x14ac:dyDescent="0.25">
      <c r="A375" s="87"/>
      <c r="B375" s="56">
        <v>368</v>
      </c>
      <c r="C375" s="352"/>
      <c r="D375" s="170"/>
      <c r="E375" s="65"/>
      <c r="F375" s="65"/>
      <c r="G375" s="195"/>
      <c r="H375" s="63"/>
      <c r="I375">
        <f t="shared" si="23"/>
        <v>0</v>
      </c>
      <c r="J375" s="63"/>
      <c r="K375">
        <f t="shared" si="22"/>
        <v>0</v>
      </c>
      <c r="L375" s="63"/>
      <c r="O375" s="63"/>
      <c r="P375" s="63"/>
      <c r="Q375" s="175">
        <f t="shared" si="20"/>
        <v>0</v>
      </c>
      <c r="R375" s="284">
        <f t="shared" si="21"/>
        <v>0</v>
      </c>
      <c r="S375" s="5"/>
      <c r="T375" s="68"/>
      <c r="U375" s="5"/>
      <c r="V375" s="36"/>
      <c r="Y375" s="37"/>
      <c r="Z375" s="5"/>
    </row>
    <row r="376" spans="1:26" x14ac:dyDescent="0.25">
      <c r="A376" s="87"/>
      <c r="B376" s="56">
        <v>369</v>
      </c>
      <c r="C376" s="352"/>
      <c r="D376" s="170"/>
      <c r="E376" s="65"/>
      <c r="F376" s="65"/>
      <c r="G376" s="195"/>
      <c r="H376" s="63"/>
      <c r="I376">
        <f t="shared" si="23"/>
        <v>0</v>
      </c>
      <c r="J376" s="63"/>
      <c r="K376">
        <f t="shared" si="22"/>
        <v>0</v>
      </c>
      <c r="L376" s="63"/>
      <c r="O376" s="63"/>
      <c r="P376" s="63"/>
      <c r="Q376" s="175">
        <f t="shared" si="20"/>
        <v>0</v>
      </c>
      <c r="R376" s="284">
        <f t="shared" si="21"/>
        <v>0</v>
      </c>
      <c r="S376" s="5"/>
      <c r="T376" s="68"/>
      <c r="U376" s="5"/>
      <c r="V376" s="36"/>
      <c r="Y376" s="37"/>
      <c r="Z376" s="5"/>
    </row>
    <row r="377" spans="1:26" x14ac:dyDescent="0.25">
      <c r="A377" s="87"/>
      <c r="B377" s="56">
        <v>370</v>
      </c>
      <c r="C377" s="352"/>
      <c r="D377" s="170"/>
      <c r="E377" s="65"/>
      <c r="F377" s="65"/>
      <c r="G377" s="195"/>
      <c r="H377" s="63"/>
      <c r="I377">
        <f t="shared" si="23"/>
        <v>0</v>
      </c>
      <c r="J377" s="63"/>
      <c r="K377">
        <f t="shared" si="22"/>
        <v>0</v>
      </c>
      <c r="L377" s="63"/>
      <c r="O377" s="63"/>
      <c r="P377" s="63"/>
      <c r="Q377" s="175">
        <f t="shared" si="20"/>
        <v>0</v>
      </c>
      <c r="R377" s="284">
        <f t="shared" si="21"/>
        <v>0</v>
      </c>
      <c r="S377" s="5"/>
      <c r="T377" s="68"/>
      <c r="U377" s="5"/>
      <c r="V377" s="36"/>
      <c r="Y377" s="37"/>
      <c r="Z377" s="5"/>
    </row>
    <row r="378" spans="1:26" x14ac:dyDescent="0.25">
      <c r="A378" s="87"/>
      <c r="B378" s="56">
        <v>371</v>
      </c>
      <c r="C378" s="352"/>
      <c r="D378" s="170"/>
      <c r="E378" s="65"/>
      <c r="F378" s="65"/>
      <c r="G378" s="195"/>
      <c r="H378" s="63"/>
      <c r="I378">
        <f t="shared" si="23"/>
        <v>0</v>
      </c>
      <c r="J378" s="63"/>
      <c r="K378">
        <f t="shared" si="22"/>
        <v>0</v>
      </c>
      <c r="L378" s="63"/>
      <c r="O378" s="63"/>
      <c r="P378" s="63"/>
      <c r="Q378" s="175">
        <f t="shared" si="20"/>
        <v>0</v>
      </c>
      <c r="R378" s="284">
        <f t="shared" si="21"/>
        <v>0</v>
      </c>
      <c r="S378" s="5"/>
      <c r="T378" s="68"/>
      <c r="U378" s="5"/>
      <c r="V378" s="36"/>
      <c r="Y378" s="37"/>
      <c r="Z378" s="5"/>
    </row>
    <row r="379" spans="1:26" x14ac:dyDescent="0.25">
      <c r="A379" s="87"/>
      <c r="B379" s="56">
        <v>372</v>
      </c>
      <c r="C379" s="352"/>
      <c r="D379" s="170"/>
      <c r="E379" s="65"/>
      <c r="F379" s="65"/>
      <c r="G379" s="195"/>
      <c r="H379" s="63"/>
      <c r="I379">
        <f t="shared" si="23"/>
        <v>0</v>
      </c>
      <c r="J379" s="63"/>
      <c r="K379">
        <f t="shared" si="22"/>
        <v>0</v>
      </c>
      <c r="L379" s="63"/>
      <c r="O379" s="63"/>
      <c r="P379" s="63"/>
      <c r="Q379" s="175">
        <f t="shared" si="20"/>
        <v>0</v>
      </c>
      <c r="R379" s="284">
        <f t="shared" si="21"/>
        <v>0</v>
      </c>
      <c r="S379" s="5"/>
      <c r="T379" s="68"/>
      <c r="U379" s="5"/>
      <c r="V379" s="36"/>
      <c r="Y379" s="37"/>
      <c r="Z379" s="5"/>
    </row>
    <row r="380" spans="1:26" x14ac:dyDescent="0.25">
      <c r="A380" s="87"/>
      <c r="B380" s="56">
        <v>373</v>
      </c>
      <c r="C380" s="352"/>
      <c r="D380" s="170"/>
      <c r="E380" s="65"/>
      <c r="F380" s="65"/>
      <c r="G380" s="195"/>
      <c r="H380" s="63"/>
      <c r="I380">
        <f t="shared" si="23"/>
        <v>0</v>
      </c>
      <c r="J380" s="63"/>
      <c r="K380">
        <f t="shared" si="22"/>
        <v>0</v>
      </c>
      <c r="L380" s="63"/>
      <c r="O380" s="63"/>
      <c r="P380" s="63"/>
      <c r="Q380" s="175">
        <f t="shared" si="20"/>
        <v>0</v>
      </c>
      <c r="R380" s="284">
        <f t="shared" si="21"/>
        <v>0</v>
      </c>
      <c r="S380" s="5"/>
      <c r="T380" s="68"/>
      <c r="U380" s="5"/>
      <c r="V380" s="36"/>
      <c r="Y380" s="37"/>
      <c r="Z380" s="5"/>
    </row>
    <row r="381" spans="1:26" x14ac:dyDescent="0.25">
      <c r="A381" s="87"/>
      <c r="B381" s="56">
        <v>374</v>
      </c>
      <c r="C381" s="352"/>
      <c r="D381" s="170"/>
      <c r="E381" s="65"/>
      <c r="F381" s="65"/>
      <c r="G381" s="195"/>
      <c r="H381" s="63"/>
      <c r="I381">
        <f t="shared" si="23"/>
        <v>0</v>
      </c>
      <c r="J381" s="63"/>
      <c r="K381">
        <f t="shared" si="22"/>
        <v>0</v>
      </c>
      <c r="L381" s="63"/>
      <c r="O381" s="63"/>
      <c r="P381" s="63"/>
      <c r="Q381" s="175">
        <f t="shared" si="20"/>
        <v>0</v>
      </c>
      <c r="R381" s="284">
        <f t="shared" si="21"/>
        <v>0</v>
      </c>
      <c r="S381" s="5"/>
      <c r="T381" s="68"/>
      <c r="U381" s="5"/>
      <c r="V381" s="36"/>
      <c r="Y381" s="37"/>
      <c r="Z381" s="5"/>
    </row>
    <row r="382" spans="1:26" x14ac:dyDescent="0.25">
      <c r="A382" s="87"/>
      <c r="B382" s="56">
        <v>375</v>
      </c>
      <c r="C382" s="352"/>
      <c r="D382" s="170"/>
      <c r="E382" s="65"/>
      <c r="F382" s="65"/>
      <c r="G382" s="195"/>
      <c r="H382" s="63"/>
      <c r="I382">
        <f t="shared" si="23"/>
        <v>0</v>
      </c>
      <c r="J382" s="63"/>
      <c r="K382">
        <f t="shared" si="22"/>
        <v>0</v>
      </c>
      <c r="L382" s="63"/>
      <c r="O382" s="63"/>
      <c r="P382" s="63"/>
      <c r="Q382" s="175">
        <f t="shared" si="20"/>
        <v>0</v>
      </c>
      <c r="R382" s="284">
        <f t="shared" si="21"/>
        <v>0</v>
      </c>
      <c r="S382" s="5"/>
      <c r="T382" s="68"/>
      <c r="U382" s="5"/>
      <c r="V382" s="36"/>
      <c r="Y382" s="37"/>
      <c r="Z382" s="5"/>
    </row>
    <row r="383" spans="1:26" x14ac:dyDescent="0.25">
      <c r="A383" s="87"/>
      <c r="B383" s="56">
        <v>376</v>
      </c>
      <c r="C383" s="352"/>
      <c r="D383" s="170"/>
      <c r="E383" s="65"/>
      <c r="F383" s="65"/>
      <c r="G383" s="195"/>
      <c r="H383" s="63"/>
      <c r="I383">
        <f t="shared" si="23"/>
        <v>0</v>
      </c>
      <c r="J383" s="63"/>
      <c r="K383">
        <f t="shared" si="22"/>
        <v>0</v>
      </c>
      <c r="L383" s="63"/>
      <c r="O383" s="63"/>
      <c r="P383" s="63"/>
      <c r="Q383" s="175">
        <f t="shared" si="20"/>
        <v>0</v>
      </c>
      <c r="R383" s="284">
        <f t="shared" si="21"/>
        <v>0</v>
      </c>
      <c r="S383" s="5"/>
      <c r="T383" s="68"/>
      <c r="U383" s="5"/>
      <c r="V383" s="36"/>
      <c r="Y383" s="37"/>
      <c r="Z383" s="5"/>
    </row>
    <row r="384" spans="1:26" x14ac:dyDescent="0.25">
      <c r="A384" s="87"/>
      <c r="B384" s="56">
        <v>377</v>
      </c>
      <c r="C384" s="352"/>
      <c r="D384" s="170"/>
      <c r="E384" s="65"/>
      <c r="F384" s="65"/>
      <c r="G384" s="195"/>
      <c r="H384" s="63"/>
      <c r="I384">
        <f t="shared" si="23"/>
        <v>0</v>
      </c>
      <c r="J384" s="63"/>
      <c r="K384">
        <f t="shared" si="22"/>
        <v>0</v>
      </c>
      <c r="L384" s="63"/>
      <c r="O384" s="63"/>
      <c r="P384" s="63"/>
      <c r="Q384" s="175">
        <f t="shared" si="20"/>
        <v>0</v>
      </c>
      <c r="R384" s="284">
        <f t="shared" si="21"/>
        <v>0</v>
      </c>
      <c r="S384" s="5"/>
      <c r="T384" s="68"/>
      <c r="U384" s="5"/>
      <c r="V384" s="36"/>
      <c r="Y384" s="37"/>
      <c r="Z384" s="5"/>
    </row>
    <row r="385" spans="1:26" x14ac:dyDescent="0.25">
      <c r="A385" s="87"/>
      <c r="B385" s="56">
        <v>378</v>
      </c>
      <c r="C385" s="352"/>
      <c r="D385" s="170"/>
      <c r="E385" s="65"/>
      <c r="F385" s="65"/>
      <c r="G385" s="195"/>
      <c r="H385" s="63"/>
      <c r="I385">
        <f t="shared" si="23"/>
        <v>0</v>
      </c>
      <c r="J385" s="63"/>
      <c r="K385">
        <f t="shared" si="22"/>
        <v>0</v>
      </c>
      <c r="L385" s="63"/>
      <c r="O385" s="63"/>
      <c r="P385" s="63"/>
      <c r="Q385" s="175">
        <f t="shared" si="20"/>
        <v>0</v>
      </c>
      <c r="R385" s="284">
        <f t="shared" si="21"/>
        <v>0</v>
      </c>
      <c r="S385" s="5"/>
      <c r="T385" s="68"/>
      <c r="U385" s="5"/>
      <c r="V385" s="36"/>
      <c r="Y385" s="37"/>
      <c r="Z385" s="5"/>
    </row>
    <row r="386" spans="1:26" x14ac:dyDescent="0.25">
      <c r="A386" s="87"/>
      <c r="B386" s="56">
        <v>379</v>
      </c>
      <c r="C386" s="352"/>
      <c r="D386" s="170"/>
      <c r="E386" s="65"/>
      <c r="F386" s="65"/>
      <c r="G386" s="195"/>
      <c r="H386" s="63"/>
      <c r="I386">
        <f t="shared" si="23"/>
        <v>0</v>
      </c>
      <c r="J386" s="63"/>
      <c r="K386">
        <f t="shared" si="22"/>
        <v>0</v>
      </c>
      <c r="L386" s="63"/>
      <c r="O386" s="63"/>
      <c r="P386" s="63"/>
      <c r="Q386" s="175">
        <f t="shared" si="20"/>
        <v>0</v>
      </c>
      <c r="R386" s="284">
        <f t="shared" si="21"/>
        <v>0</v>
      </c>
      <c r="S386" s="5"/>
      <c r="T386" s="68"/>
      <c r="U386" s="5"/>
      <c r="V386" s="36"/>
      <c r="Y386" s="37"/>
      <c r="Z386" s="5"/>
    </row>
    <row r="387" spans="1:26" x14ac:dyDescent="0.25">
      <c r="A387" s="87"/>
      <c r="B387" s="56">
        <v>380</v>
      </c>
      <c r="C387" s="352"/>
      <c r="D387" s="170"/>
      <c r="E387" s="65"/>
      <c r="F387" s="65"/>
      <c r="G387" s="195"/>
      <c r="H387" s="63"/>
      <c r="I387">
        <f t="shared" si="23"/>
        <v>0</v>
      </c>
      <c r="J387" s="63"/>
      <c r="K387">
        <f t="shared" si="22"/>
        <v>0</v>
      </c>
      <c r="L387" s="63"/>
      <c r="O387" s="63"/>
      <c r="P387" s="63"/>
      <c r="Q387" s="175">
        <f t="shared" si="20"/>
        <v>0</v>
      </c>
      <c r="R387" s="284">
        <f t="shared" si="21"/>
        <v>0</v>
      </c>
      <c r="S387" s="5"/>
      <c r="T387" s="68"/>
      <c r="U387" s="5"/>
      <c r="V387" s="36"/>
      <c r="Y387" s="37"/>
      <c r="Z387" s="5"/>
    </row>
    <row r="388" spans="1:26" x14ac:dyDescent="0.25">
      <c r="A388" s="87"/>
      <c r="B388" s="56">
        <v>381</v>
      </c>
      <c r="C388" s="352"/>
      <c r="D388" s="170"/>
      <c r="E388" s="65"/>
      <c r="F388" s="65"/>
      <c r="G388" s="195"/>
      <c r="H388" s="63"/>
      <c r="I388">
        <f t="shared" si="23"/>
        <v>0</v>
      </c>
      <c r="J388" s="63"/>
      <c r="K388">
        <f t="shared" si="22"/>
        <v>0</v>
      </c>
      <c r="L388" s="63"/>
      <c r="O388" s="63"/>
      <c r="P388" s="63"/>
      <c r="Q388" s="175">
        <f t="shared" si="20"/>
        <v>0</v>
      </c>
      <c r="R388" s="284">
        <f t="shared" si="21"/>
        <v>0</v>
      </c>
      <c r="S388" s="5"/>
      <c r="T388" s="68"/>
      <c r="U388" s="5"/>
      <c r="V388" s="36"/>
      <c r="Y388" s="37"/>
      <c r="Z388" s="5"/>
    </row>
    <row r="389" spans="1:26" x14ac:dyDescent="0.25">
      <c r="A389" s="87"/>
      <c r="B389" s="56">
        <v>382</v>
      </c>
      <c r="C389" s="352"/>
      <c r="D389" s="170"/>
      <c r="E389" s="65"/>
      <c r="F389" s="65"/>
      <c r="G389" s="195"/>
      <c r="H389" s="63"/>
      <c r="I389">
        <f t="shared" si="23"/>
        <v>0</v>
      </c>
      <c r="J389" s="63"/>
      <c r="K389">
        <f t="shared" si="22"/>
        <v>0</v>
      </c>
      <c r="L389" s="63"/>
      <c r="O389" s="63"/>
      <c r="P389" s="63"/>
      <c r="Q389" s="175">
        <f t="shared" si="20"/>
        <v>0</v>
      </c>
      <c r="R389" s="284">
        <f t="shared" si="21"/>
        <v>0</v>
      </c>
      <c r="S389" s="5"/>
      <c r="T389" s="68"/>
      <c r="U389" s="5"/>
      <c r="V389" s="36"/>
      <c r="Y389" s="37"/>
      <c r="Z389" s="5"/>
    </row>
    <row r="390" spans="1:26" x14ac:dyDescent="0.25">
      <c r="A390" s="87"/>
      <c r="B390" s="56">
        <v>383</v>
      </c>
      <c r="C390" s="352"/>
      <c r="D390" s="170"/>
      <c r="E390" s="65"/>
      <c r="F390" s="65"/>
      <c r="G390" s="195"/>
      <c r="H390" s="63"/>
      <c r="I390">
        <f t="shared" si="23"/>
        <v>0</v>
      </c>
      <c r="J390" s="63"/>
      <c r="K390">
        <f t="shared" si="22"/>
        <v>0</v>
      </c>
      <c r="L390" s="63"/>
      <c r="O390" s="63"/>
      <c r="P390" s="63"/>
      <c r="Q390" s="175">
        <f t="shared" si="20"/>
        <v>0</v>
      </c>
      <c r="R390" s="284">
        <f t="shared" si="21"/>
        <v>0</v>
      </c>
      <c r="S390" s="5"/>
      <c r="T390" s="68"/>
      <c r="U390" s="5"/>
      <c r="V390" s="36"/>
      <c r="Y390" s="37"/>
      <c r="Z390" s="5"/>
    </row>
    <row r="391" spans="1:26" x14ac:dyDescent="0.25">
      <c r="A391" s="87"/>
      <c r="B391" s="56">
        <v>384</v>
      </c>
      <c r="C391" s="352"/>
      <c r="D391" s="170"/>
      <c r="E391" s="65"/>
      <c r="F391" s="65"/>
      <c r="G391" s="195"/>
      <c r="H391" s="63"/>
      <c r="I391">
        <f t="shared" si="23"/>
        <v>0</v>
      </c>
      <c r="J391" s="63"/>
      <c r="K391">
        <f t="shared" si="22"/>
        <v>0</v>
      </c>
      <c r="L391" s="63"/>
      <c r="O391" s="63"/>
      <c r="P391" s="63"/>
      <c r="Q391" s="175">
        <f t="shared" si="20"/>
        <v>0</v>
      </c>
      <c r="R391" s="284">
        <f t="shared" si="21"/>
        <v>0</v>
      </c>
      <c r="S391" s="5"/>
      <c r="T391" s="68"/>
      <c r="U391" s="5"/>
      <c r="V391" s="36"/>
      <c r="Y391" s="37"/>
      <c r="Z391" s="5"/>
    </row>
    <row r="392" spans="1:26" x14ac:dyDescent="0.25">
      <c r="A392" s="87"/>
      <c r="B392" s="56">
        <v>385</v>
      </c>
      <c r="C392" s="352"/>
      <c r="D392" s="170"/>
      <c r="E392" s="65"/>
      <c r="F392" s="65"/>
      <c r="G392" s="195"/>
      <c r="H392" s="63"/>
      <c r="I392">
        <f t="shared" si="23"/>
        <v>0</v>
      </c>
      <c r="J392" s="63"/>
      <c r="K392">
        <f t="shared" si="22"/>
        <v>0</v>
      </c>
      <c r="L392" s="63"/>
      <c r="O392" s="63"/>
      <c r="P392" s="63"/>
      <c r="Q392" s="175">
        <f t="shared" ref="Q392:Q455" si="24">G392</f>
        <v>0</v>
      </c>
      <c r="R392" s="284">
        <f t="shared" ref="R392:R455" si="25">G392*(-1)</f>
        <v>0</v>
      </c>
      <c r="S392" s="5"/>
      <c r="T392" s="68"/>
      <c r="U392" s="5"/>
      <c r="V392" s="36"/>
      <c r="Y392" s="37"/>
      <c r="Z392" s="5"/>
    </row>
    <row r="393" spans="1:26" x14ac:dyDescent="0.25">
      <c r="A393" s="87"/>
      <c r="B393" s="56">
        <v>386</v>
      </c>
      <c r="C393" s="352"/>
      <c r="D393" s="170"/>
      <c r="E393" s="65"/>
      <c r="F393" s="65"/>
      <c r="G393" s="195"/>
      <c r="H393" s="63"/>
      <c r="I393">
        <f t="shared" si="23"/>
        <v>0</v>
      </c>
      <c r="J393" s="63"/>
      <c r="K393">
        <f t="shared" ref="K393:K456" si="26">IFERROR(VALUE(LEFT(L393,4)),0)</f>
        <v>0</v>
      </c>
      <c r="L393" s="63"/>
      <c r="O393" s="63"/>
      <c r="P393" s="63"/>
      <c r="Q393" s="175">
        <f t="shared" si="24"/>
        <v>0</v>
      </c>
      <c r="R393" s="284">
        <f t="shared" si="25"/>
        <v>0</v>
      </c>
      <c r="S393" s="5"/>
      <c r="T393" s="68"/>
      <c r="U393" s="5"/>
      <c r="V393" s="36"/>
      <c r="Y393" s="37"/>
      <c r="Z393" s="5"/>
    </row>
    <row r="394" spans="1:26" x14ac:dyDescent="0.25">
      <c r="A394" s="87"/>
      <c r="B394" s="56">
        <v>387</v>
      </c>
      <c r="C394" s="352"/>
      <c r="D394" s="170"/>
      <c r="E394" s="65"/>
      <c r="F394" s="65"/>
      <c r="G394" s="195"/>
      <c r="H394" s="63"/>
      <c r="I394">
        <f t="shared" si="23"/>
        <v>0</v>
      </c>
      <c r="J394" s="63"/>
      <c r="K394">
        <f t="shared" si="26"/>
        <v>0</v>
      </c>
      <c r="L394" s="63"/>
      <c r="O394" s="63"/>
      <c r="P394" s="63"/>
      <c r="Q394" s="175">
        <f t="shared" si="24"/>
        <v>0</v>
      </c>
      <c r="R394" s="284">
        <f t="shared" si="25"/>
        <v>0</v>
      </c>
      <c r="S394" s="5"/>
      <c r="T394" s="68"/>
      <c r="U394" s="5"/>
      <c r="V394" s="36"/>
      <c r="Y394" s="37"/>
      <c r="Z394" s="5"/>
    </row>
    <row r="395" spans="1:26" x14ac:dyDescent="0.25">
      <c r="A395" s="87"/>
      <c r="B395" s="56">
        <v>388</v>
      </c>
      <c r="C395" s="352"/>
      <c r="D395" s="170"/>
      <c r="E395" s="65"/>
      <c r="F395" s="65"/>
      <c r="G395" s="195"/>
      <c r="H395" s="63"/>
      <c r="I395">
        <f t="shared" si="23"/>
        <v>0</v>
      </c>
      <c r="J395" s="63"/>
      <c r="K395">
        <f t="shared" si="26"/>
        <v>0</v>
      </c>
      <c r="L395" s="63"/>
      <c r="O395" s="63"/>
      <c r="P395" s="63"/>
      <c r="Q395" s="175">
        <f t="shared" si="24"/>
        <v>0</v>
      </c>
      <c r="R395" s="284">
        <f t="shared" si="25"/>
        <v>0</v>
      </c>
      <c r="S395" s="5"/>
      <c r="T395" s="68"/>
      <c r="U395" s="5"/>
      <c r="V395" s="36"/>
      <c r="Y395" s="37"/>
      <c r="Z395" s="5"/>
    </row>
    <row r="396" spans="1:26" x14ac:dyDescent="0.25">
      <c r="A396" s="87"/>
      <c r="B396" s="56">
        <v>389</v>
      </c>
      <c r="C396" s="352"/>
      <c r="D396" s="170"/>
      <c r="E396" s="65"/>
      <c r="F396" s="65"/>
      <c r="G396" s="195"/>
      <c r="H396" s="63"/>
      <c r="I396">
        <f t="shared" si="23"/>
        <v>0</v>
      </c>
      <c r="J396" s="63"/>
      <c r="K396">
        <f t="shared" si="26"/>
        <v>0</v>
      </c>
      <c r="L396" s="63"/>
      <c r="O396" s="63"/>
      <c r="P396" s="63"/>
      <c r="Q396" s="175">
        <f t="shared" si="24"/>
        <v>0</v>
      </c>
      <c r="R396" s="284">
        <f t="shared" si="25"/>
        <v>0</v>
      </c>
      <c r="S396" s="5"/>
      <c r="T396" s="68"/>
      <c r="U396" s="5"/>
      <c r="V396" s="36"/>
      <c r="Y396" s="37"/>
      <c r="Z396" s="5"/>
    </row>
    <row r="397" spans="1:26" x14ac:dyDescent="0.25">
      <c r="A397" s="87"/>
      <c r="B397" s="56">
        <v>390</v>
      </c>
      <c r="C397" s="352"/>
      <c r="D397" s="170"/>
      <c r="E397" s="65"/>
      <c r="F397" s="65"/>
      <c r="G397" s="195"/>
      <c r="H397" s="63"/>
      <c r="I397">
        <f t="shared" ref="I397:I460" si="27">IFERROR(VALUE(LEFT(J397,4)),0)</f>
        <v>0</v>
      </c>
      <c r="J397" s="63"/>
      <c r="K397">
        <f t="shared" si="26"/>
        <v>0</v>
      </c>
      <c r="L397" s="63"/>
      <c r="O397" s="63"/>
      <c r="P397" s="63"/>
      <c r="Q397" s="175">
        <f t="shared" si="24"/>
        <v>0</v>
      </c>
      <c r="R397" s="284">
        <f t="shared" si="25"/>
        <v>0</v>
      </c>
      <c r="S397" s="5"/>
      <c r="T397" s="68"/>
      <c r="U397" s="5"/>
      <c r="V397" s="36"/>
      <c r="Y397" s="37"/>
      <c r="Z397" s="5"/>
    </row>
    <row r="398" spans="1:26" x14ac:dyDescent="0.25">
      <c r="A398" s="87"/>
      <c r="B398" s="56">
        <v>391</v>
      </c>
      <c r="C398" s="352"/>
      <c r="D398" s="170"/>
      <c r="E398" s="65"/>
      <c r="F398" s="65"/>
      <c r="G398" s="195"/>
      <c r="H398" s="63"/>
      <c r="I398">
        <f t="shared" si="27"/>
        <v>0</v>
      </c>
      <c r="J398" s="63"/>
      <c r="K398">
        <f t="shared" si="26"/>
        <v>0</v>
      </c>
      <c r="L398" s="63"/>
      <c r="O398" s="63"/>
      <c r="P398" s="63"/>
      <c r="Q398" s="175">
        <f t="shared" si="24"/>
        <v>0</v>
      </c>
      <c r="R398" s="284">
        <f t="shared" si="25"/>
        <v>0</v>
      </c>
      <c r="S398" s="5"/>
      <c r="T398" s="68"/>
      <c r="U398" s="5"/>
      <c r="V398" s="36"/>
      <c r="Y398" s="37"/>
      <c r="Z398" s="5"/>
    </row>
    <row r="399" spans="1:26" x14ac:dyDescent="0.25">
      <c r="A399" s="87"/>
      <c r="B399" s="56">
        <v>392</v>
      </c>
      <c r="C399" s="352"/>
      <c r="D399" s="170"/>
      <c r="E399" s="65"/>
      <c r="F399" s="65"/>
      <c r="G399" s="195"/>
      <c r="H399" s="63"/>
      <c r="I399">
        <f t="shared" si="27"/>
        <v>0</v>
      </c>
      <c r="J399" s="63"/>
      <c r="K399">
        <f t="shared" si="26"/>
        <v>0</v>
      </c>
      <c r="L399" s="63"/>
      <c r="O399" s="63"/>
      <c r="P399" s="63"/>
      <c r="Q399" s="175">
        <f t="shared" si="24"/>
        <v>0</v>
      </c>
      <c r="R399" s="284">
        <f t="shared" si="25"/>
        <v>0</v>
      </c>
      <c r="S399" s="5"/>
      <c r="T399" s="68"/>
      <c r="U399" s="5"/>
      <c r="V399" s="36"/>
      <c r="Y399" s="37"/>
      <c r="Z399" s="5"/>
    </row>
    <row r="400" spans="1:26" x14ac:dyDescent="0.25">
      <c r="A400" s="87"/>
      <c r="B400" s="56">
        <v>393</v>
      </c>
      <c r="C400" s="352"/>
      <c r="D400" s="170"/>
      <c r="E400" s="65"/>
      <c r="F400" s="65"/>
      <c r="G400" s="195"/>
      <c r="H400" s="63"/>
      <c r="I400">
        <f t="shared" si="27"/>
        <v>0</v>
      </c>
      <c r="J400" s="63"/>
      <c r="K400">
        <f t="shared" si="26"/>
        <v>0</v>
      </c>
      <c r="L400" s="63"/>
      <c r="O400" s="63"/>
      <c r="P400" s="63"/>
      <c r="Q400" s="175">
        <f t="shared" si="24"/>
        <v>0</v>
      </c>
      <c r="R400" s="284">
        <f t="shared" si="25"/>
        <v>0</v>
      </c>
      <c r="S400" s="5"/>
      <c r="T400" s="68"/>
      <c r="U400" s="5"/>
      <c r="V400" s="36"/>
      <c r="Y400" s="37"/>
      <c r="Z400" s="5"/>
    </row>
    <row r="401" spans="1:26" x14ac:dyDescent="0.25">
      <c r="A401" s="87"/>
      <c r="B401" s="56">
        <v>394</v>
      </c>
      <c r="C401" s="352"/>
      <c r="D401" s="170"/>
      <c r="E401" s="65"/>
      <c r="F401" s="65"/>
      <c r="G401" s="195"/>
      <c r="H401" s="63"/>
      <c r="I401">
        <f t="shared" si="27"/>
        <v>0</v>
      </c>
      <c r="J401" s="63"/>
      <c r="K401">
        <f t="shared" si="26"/>
        <v>0</v>
      </c>
      <c r="L401" s="63"/>
      <c r="O401" s="63"/>
      <c r="P401" s="63"/>
      <c r="Q401" s="175">
        <f t="shared" si="24"/>
        <v>0</v>
      </c>
      <c r="R401" s="284">
        <f t="shared" si="25"/>
        <v>0</v>
      </c>
      <c r="S401" s="5"/>
      <c r="T401" s="68"/>
      <c r="U401" s="5"/>
      <c r="V401" s="36"/>
      <c r="Y401" s="37"/>
      <c r="Z401" s="5"/>
    </row>
    <row r="402" spans="1:26" x14ac:dyDescent="0.25">
      <c r="A402" s="87"/>
      <c r="B402" s="56">
        <v>395</v>
      </c>
      <c r="C402" s="352"/>
      <c r="D402" s="170"/>
      <c r="E402" s="65"/>
      <c r="F402" s="65"/>
      <c r="G402" s="195"/>
      <c r="H402" s="63"/>
      <c r="I402">
        <f t="shared" si="27"/>
        <v>0</v>
      </c>
      <c r="J402" s="63"/>
      <c r="K402">
        <f t="shared" si="26"/>
        <v>0</v>
      </c>
      <c r="L402" s="63"/>
      <c r="O402" s="63"/>
      <c r="P402" s="63"/>
      <c r="Q402" s="175">
        <f t="shared" si="24"/>
        <v>0</v>
      </c>
      <c r="R402" s="284">
        <f t="shared" si="25"/>
        <v>0</v>
      </c>
      <c r="S402" s="5"/>
      <c r="T402" s="68"/>
      <c r="U402" s="5"/>
      <c r="V402" s="36"/>
      <c r="Y402" s="37"/>
      <c r="Z402" s="5"/>
    </row>
    <row r="403" spans="1:26" x14ac:dyDescent="0.25">
      <c r="A403" s="87"/>
      <c r="B403" s="56">
        <v>396</v>
      </c>
      <c r="C403" s="352"/>
      <c r="D403" s="170"/>
      <c r="E403" s="65"/>
      <c r="F403" s="65"/>
      <c r="G403" s="195"/>
      <c r="H403" s="63"/>
      <c r="I403">
        <f t="shared" si="27"/>
        <v>0</v>
      </c>
      <c r="J403" s="63"/>
      <c r="K403">
        <f t="shared" si="26"/>
        <v>0</v>
      </c>
      <c r="L403" s="63"/>
      <c r="O403" s="63"/>
      <c r="P403" s="63"/>
      <c r="Q403" s="175">
        <f t="shared" si="24"/>
        <v>0</v>
      </c>
      <c r="R403" s="284">
        <f t="shared" si="25"/>
        <v>0</v>
      </c>
      <c r="S403" s="5"/>
      <c r="T403" s="68"/>
      <c r="U403" s="5"/>
      <c r="V403" s="36"/>
      <c r="Y403" s="37"/>
      <c r="Z403" s="5"/>
    </row>
    <row r="404" spans="1:26" x14ac:dyDescent="0.25">
      <c r="A404" s="87"/>
      <c r="B404" s="56">
        <v>397</v>
      </c>
      <c r="C404" s="352"/>
      <c r="D404" s="170"/>
      <c r="E404" s="65"/>
      <c r="F404" s="65"/>
      <c r="G404" s="195"/>
      <c r="H404" s="63"/>
      <c r="I404">
        <f t="shared" si="27"/>
        <v>0</v>
      </c>
      <c r="J404" s="63"/>
      <c r="K404">
        <f t="shared" si="26"/>
        <v>0</v>
      </c>
      <c r="L404" s="63"/>
      <c r="O404" s="63"/>
      <c r="P404" s="63"/>
      <c r="Q404" s="175">
        <f t="shared" si="24"/>
        <v>0</v>
      </c>
      <c r="R404" s="284">
        <f t="shared" si="25"/>
        <v>0</v>
      </c>
      <c r="S404" s="5"/>
      <c r="T404" s="68"/>
      <c r="U404" s="5"/>
      <c r="V404" s="36"/>
      <c r="Y404" s="37"/>
      <c r="Z404" s="5"/>
    </row>
    <row r="405" spans="1:26" x14ac:dyDescent="0.25">
      <c r="A405" s="87"/>
      <c r="B405" s="56">
        <v>398</v>
      </c>
      <c r="C405" s="352"/>
      <c r="D405" s="170"/>
      <c r="E405" s="65"/>
      <c r="F405" s="65"/>
      <c r="G405" s="195"/>
      <c r="H405" s="63"/>
      <c r="I405">
        <f t="shared" si="27"/>
        <v>0</v>
      </c>
      <c r="J405" s="63"/>
      <c r="K405">
        <f t="shared" si="26"/>
        <v>0</v>
      </c>
      <c r="L405" s="63"/>
      <c r="O405" s="63"/>
      <c r="P405" s="63"/>
      <c r="Q405" s="175">
        <f t="shared" si="24"/>
        <v>0</v>
      </c>
      <c r="R405" s="284">
        <f t="shared" si="25"/>
        <v>0</v>
      </c>
      <c r="S405" s="5"/>
      <c r="T405" s="68"/>
      <c r="U405" s="5"/>
      <c r="V405" s="36"/>
      <c r="Y405" s="37"/>
      <c r="Z405" s="5"/>
    </row>
    <row r="406" spans="1:26" x14ac:dyDescent="0.25">
      <c r="A406" s="87"/>
      <c r="B406" s="56">
        <v>399</v>
      </c>
      <c r="C406" s="352"/>
      <c r="D406" s="170"/>
      <c r="E406" s="65"/>
      <c r="F406" s="65"/>
      <c r="G406" s="195"/>
      <c r="H406" s="63"/>
      <c r="I406">
        <f t="shared" si="27"/>
        <v>0</v>
      </c>
      <c r="J406" s="63"/>
      <c r="K406">
        <f t="shared" si="26"/>
        <v>0</v>
      </c>
      <c r="L406" s="63"/>
      <c r="O406" s="63"/>
      <c r="P406" s="63"/>
      <c r="Q406" s="175">
        <f t="shared" si="24"/>
        <v>0</v>
      </c>
      <c r="R406" s="284">
        <f t="shared" si="25"/>
        <v>0</v>
      </c>
      <c r="S406" s="5"/>
      <c r="T406" s="68"/>
      <c r="U406" s="5"/>
      <c r="V406" s="36"/>
      <c r="Y406" s="37"/>
      <c r="Z406" s="5"/>
    </row>
    <row r="407" spans="1:26" x14ac:dyDescent="0.25">
      <c r="A407" s="87"/>
      <c r="B407" s="56">
        <v>400</v>
      </c>
      <c r="C407" s="352"/>
      <c r="D407" s="170"/>
      <c r="E407" s="65"/>
      <c r="F407" s="65"/>
      <c r="G407" s="195"/>
      <c r="H407" s="63"/>
      <c r="I407">
        <f t="shared" si="27"/>
        <v>0</v>
      </c>
      <c r="J407" s="63"/>
      <c r="K407">
        <f t="shared" si="26"/>
        <v>0</v>
      </c>
      <c r="L407" s="63"/>
      <c r="O407" s="63"/>
      <c r="P407" s="63"/>
      <c r="Q407" s="175">
        <f t="shared" si="24"/>
        <v>0</v>
      </c>
      <c r="R407" s="284">
        <f t="shared" si="25"/>
        <v>0</v>
      </c>
      <c r="S407" s="5"/>
      <c r="T407" s="68"/>
      <c r="U407" s="5"/>
      <c r="V407" s="36"/>
      <c r="Y407" s="37"/>
      <c r="Z407" s="5"/>
    </row>
    <row r="408" spans="1:26" x14ac:dyDescent="0.25">
      <c r="A408" s="87"/>
      <c r="B408" s="56">
        <v>401</v>
      </c>
      <c r="C408" s="352"/>
      <c r="D408" s="170"/>
      <c r="E408" s="65"/>
      <c r="F408" s="65"/>
      <c r="G408" s="195"/>
      <c r="H408" s="63"/>
      <c r="I408">
        <f t="shared" si="27"/>
        <v>0</v>
      </c>
      <c r="J408" s="63"/>
      <c r="K408">
        <f t="shared" si="26"/>
        <v>0</v>
      </c>
      <c r="L408" s="63"/>
      <c r="O408" s="63"/>
      <c r="P408" s="63"/>
      <c r="Q408" s="175">
        <f t="shared" si="24"/>
        <v>0</v>
      </c>
      <c r="R408" s="284">
        <f t="shared" si="25"/>
        <v>0</v>
      </c>
      <c r="S408" s="5"/>
      <c r="T408" s="68"/>
      <c r="U408" s="5"/>
      <c r="V408" s="36"/>
      <c r="Y408" s="37"/>
      <c r="Z408" s="5"/>
    </row>
    <row r="409" spans="1:26" x14ac:dyDescent="0.25">
      <c r="A409" s="87"/>
      <c r="B409" s="56">
        <v>402</v>
      </c>
      <c r="C409" s="352"/>
      <c r="D409" s="170"/>
      <c r="E409" s="65"/>
      <c r="F409" s="65"/>
      <c r="G409" s="195"/>
      <c r="H409" s="63"/>
      <c r="I409">
        <f t="shared" si="27"/>
        <v>0</v>
      </c>
      <c r="J409" s="63"/>
      <c r="K409">
        <f t="shared" si="26"/>
        <v>0</v>
      </c>
      <c r="L409" s="63"/>
      <c r="O409" s="63"/>
      <c r="P409" s="63"/>
      <c r="Q409" s="175">
        <f t="shared" si="24"/>
        <v>0</v>
      </c>
      <c r="R409" s="284">
        <f t="shared" si="25"/>
        <v>0</v>
      </c>
      <c r="S409" s="5"/>
      <c r="T409" s="68"/>
      <c r="U409" s="5"/>
      <c r="V409" s="36"/>
      <c r="Y409" s="37"/>
      <c r="Z409" s="5"/>
    </row>
    <row r="410" spans="1:26" x14ac:dyDescent="0.25">
      <c r="A410" s="87"/>
      <c r="B410" s="56">
        <v>403</v>
      </c>
      <c r="C410" s="352"/>
      <c r="D410" s="170"/>
      <c r="E410" s="65"/>
      <c r="F410" s="65"/>
      <c r="G410" s="195"/>
      <c r="H410" s="63"/>
      <c r="I410">
        <f t="shared" si="27"/>
        <v>0</v>
      </c>
      <c r="J410" s="63"/>
      <c r="K410">
        <f t="shared" si="26"/>
        <v>0</v>
      </c>
      <c r="L410" s="63"/>
      <c r="O410" s="63"/>
      <c r="P410" s="63"/>
      <c r="Q410" s="175">
        <f t="shared" si="24"/>
        <v>0</v>
      </c>
      <c r="R410" s="284">
        <f t="shared" si="25"/>
        <v>0</v>
      </c>
      <c r="S410" s="5"/>
      <c r="T410" s="68"/>
      <c r="U410" s="5"/>
      <c r="V410" s="36"/>
      <c r="Y410" s="37"/>
      <c r="Z410" s="5"/>
    </row>
    <row r="411" spans="1:26" x14ac:dyDescent="0.25">
      <c r="A411" s="87"/>
      <c r="B411" s="56">
        <v>404</v>
      </c>
      <c r="C411" s="352"/>
      <c r="D411" s="170"/>
      <c r="E411" s="65"/>
      <c r="F411" s="65"/>
      <c r="G411" s="195"/>
      <c r="H411" s="63"/>
      <c r="I411">
        <f t="shared" si="27"/>
        <v>0</v>
      </c>
      <c r="J411" s="63"/>
      <c r="K411">
        <f t="shared" si="26"/>
        <v>0</v>
      </c>
      <c r="L411" s="63"/>
      <c r="O411" s="63"/>
      <c r="P411" s="63"/>
      <c r="Q411" s="175">
        <f t="shared" si="24"/>
        <v>0</v>
      </c>
      <c r="R411" s="284">
        <f t="shared" si="25"/>
        <v>0</v>
      </c>
      <c r="S411" s="5"/>
      <c r="T411" s="68"/>
      <c r="U411" s="5"/>
      <c r="V411" s="36"/>
      <c r="Y411" s="37"/>
      <c r="Z411" s="5"/>
    </row>
    <row r="412" spans="1:26" x14ac:dyDescent="0.25">
      <c r="A412" s="87"/>
      <c r="B412" s="56">
        <v>405</v>
      </c>
      <c r="C412" s="352"/>
      <c r="D412" s="170"/>
      <c r="E412" s="65"/>
      <c r="F412" s="65"/>
      <c r="G412" s="195"/>
      <c r="H412" s="63"/>
      <c r="I412">
        <f t="shared" si="27"/>
        <v>0</v>
      </c>
      <c r="J412" s="63"/>
      <c r="K412">
        <f t="shared" si="26"/>
        <v>0</v>
      </c>
      <c r="L412" s="63"/>
      <c r="O412" s="63"/>
      <c r="P412" s="63"/>
      <c r="Q412" s="175">
        <f t="shared" si="24"/>
        <v>0</v>
      </c>
      <c r="R412" s="284">
        <f t="shared" si="25"/>
        <v>0</v>
      </c>
      <c r="S412" s="5"/>
      <c r="T412" s="68"/>
      <c r="U412" s="5"/>
      <c r="V412" s="36"/>
      <c r="Y412" s="37"/>
      <c r="Z412" s="5"/>
    </row>
    <row r="413" spans="1:26" x14ac:dyDescent="0.25">
      <c r="A413" s="87"/>
      <c r="B413" s="56">
        <v>406</v>
      </c>
      <c r="C413" s="352"/>
      <c r="D413" s="170"/>
      <c r="E413" s="65"/>
      <c r="F413" s="65"/>
      <c r="G413" s="195"/>
      <c r="H413" s="63"/>
      <c r="I413">
        <f t="shared" si="27"/>
        <v>0</v>
      </c>
      <c r="J413" s="63"/>
      <c r="K413">
        <f t="shared" si="26"/>
        <v>0</v>
      </c>
      <c r="L413" s="63"/>
      <c r="O413" s="63"/>
      <c r="P413" s="63"/>
      <c r="Q413" s="175">
        <f t="shared" si="24"/>
        <v>0</v>
      </c>
      <c r="R413" s="284">
        <f t="shared" si="25"/>
        <v>0</v>
      </c>
      <c r="S413" s="5"/>
      <c r="T413" s="68"/>
      <c r="U413" s="5"/>
      <c r="V413" s="36"/>
      <c r="Y413" s="37"/>
      <c r="Z413" s="5"/>
    </row>
    <row r="414" spans="1:26" x14ac:dyDescent="0.25">
      <c r="A414" s="87"/>
      <c r="B414" s="56">
        <v>407</v>
      </c>
      <c r="C414" s="352"/>
      <c r="D414" s="170"/>
      <c r="E414" s="65"/>
      <c r="F414" s="65"/>
      <c r="G414" s="195"/>
      <c r="H414" s="63"/>
      <c r="I414">
        <f t="shared" si="27"/>
        <v>0</v>
      </c>
      <c r="J414" s="63"/>
      <c r="K414">
        <f t="shared" si="26"/>
        <v>0</v>
      </c>
      <c r="L414" s="63"/>
      <c r="O414" s="63"/>
      <c r="P414" s="63"/>
      <c r="Q414" s="175">
        <f t="shared" si="24"/>
        <v>0</v>
      </c>
      <c r="R414" s="284">
        <f t="shared" si="25"/>
        <v>0</v>
      </c>
      <c r="S414" s="5"/>
      <c r="T414" s="68"/>
      <c r="U414" s="5"/>
      <c r="V414" s="36"/>
      <c r="Y414" s="37"/>
      <c r="Z414" s="5"/>
    </row>
    <row r="415" spans="1:26" x14ac:dyDescent="0.25">
      <c r="A415" s="87"/>
      <c r="B415" s="56">
        <v>408</v>
      </c>
      <c r="C415" s="352"/>
      <c r="D415" s="170"/>
      <c r="E415" s="65"/>
      <c r="F415" s="65"/>
      <c r="G415" s="195"/>
      <c r="H415" s="63"/>
      <c r="I415">
        <f t="shared" si="27"/>
        <v>0</v>
      </c>
      <c r="J415" s="63"/>
      <c r="K415">
        <f t="shared" si="26"/>
        <v>0</v>
      </c>
      <c r="L415" s="63"/>
      <c r="O415" s="63"/>
      <c r="P415" s="63"/>
      <c r="Q415" s="175">
        <f t="shared" si="24"/>
        <v>0</v>
      </c>
      <c r="R415" s="284">
        <f t="shared" si="25"/>
        <v>0</v>
      </c>
      <c r="S415" s="5"/>
      <c r="T415" s="68"/>
      <c r="U415" s="5"/>
      <c r="V415" s="36"/>
      <c r="Y415" s="37"/>
      <c r="Z415" s="5"/>
    </row>
    <row r="416" spans="1:26" x14ac:dyDescent="0.25">
      <c r="A416" s="87"/>
      <c r="B416" s="56">
        <v>409</v>
      </c>
      <c r="C416" s="352"/>
      <c r="D416" s="170"/>
      <c r="E416" s="65"/>
      <c r="F416" s="65"/>
      <c r="G416" s="195"/>
      <c r="H416" s="63"/>
      <c r="I416">
        <f t="shared" si="27"/>
        <v>0</v>
      </c>
      <c r="J416" s="63"/>
      <c r="K416">
        <f t="shared" si="26"/>
        <v>0</v>
      </c>
      <c r="L416" s="63"/>
      <c r="O416" s="63"/>
      <c r="P416" s="63"/>
      <c r="Q416" s="175">
        <f t="shared" si="24"/>
        <v>0</v>
      </c>
      <c r="R416" s="284">
        <f t="shared" si="25"/>
        <v>0</v>
      </c>
      <c r="S416" s="5"/>
      <c r="T416" s="68"/>
      <c r="U416" s="5"/>
      <c r="V416" s="36"/>
      <c r="Y416" s="37"/>
      <c r="Z416" s="5"/>
    </row>
    <row r="417" spans="1:26" x14ac:dyDescent="0.25">
      <c r="A417" s="87"/>
      <c r="B417" s="56">
        <v>410</v>
      </c>
      <c r="C417" s="352"/>
      <c r="D417" s="170"/>
      <c r="E417" s="65"/>
      <c r="F417" s="65"/>
      <c r="G417" s="195"/>
      <c r="H417" s="63"/>
      <c r="I417">
        <f t="shared" si="27"/>
        <v>0</v>
      </c>
      <c r="J417" s="63"/>
      <c r="K417">
        <f t="shared" si="26"/>
        <v>0</v>
      </c>
      <c r="L417" s="63"/>
      <c r="O417" s="63"/>
      <c r="P417" s="63"/>
      <c r="Q417" s="175">
        <f t="shared" si="24"/>
        <v>0</v>
      </c>
      <c r="R417" s="284">
        <f t="shared" si="25"/>
        <v>0</v>
      </c>
      <c r="S417" s="5"/>
      <c r="T417" s="68"/>
      <c r="U417" s="5"/>
      <c r="V417" s="36"/>
      <c r="Y417" s="37"/>
      <c r="Z417" s="5"/>
    </row>
    <row r="418" spans="1:26" x14ac:dyDescent="0.25">
      <c r="A418" s="87"/>
      <c r="B418" s="56">
        <v>411</v>
      </c>
      <c r="C418" s="352"/>
      <c r="D418" s="170"/>
      <c r="E418" s="65"/>
      <c r="F418" s="65"/>
      <c r="G418" s="195"/>
      <c r="H418" s="63"/>
      <c r="I418">
        <f t="shared" si="27"/>
        <v>0</v>
      </c>
      <c r="J418" s="63"/>
      <c r="K418">
        <f t="shared" si="26"/>
        <v>0</v>
      </c>
      <c r="L418" s="63"/>
      <c r="O418" s="63"/>
      <c r="P418" s="63"/>
      <c r="Q418" s="175">
        <f t="shared" si="24"/>
        <v>0</v>
      </c>
      <c r="R418" s="284">
        <f t="shared" si="25"/>
        <v>0</v>
      </c>
      <c r="S418" s="5"/>
      <c r="T418" s="68"/>
      <c r="U418" s="5"/>
      <c r="V418" s="36"/>
      <c r="Y418" s="37"/>
      <c r="Z418" s="5"/>
    </row>
    <row r="419" spans="1:26" x14ac:dyDescent="0.25">
      <c r="A419" s="87"/>
      <c r="B419" s="56">
        <v>412</v>
      </c>
      <c r="C419" s="352"/>
      <c r="D419" s="170"/>
      <c r="E419" s="65"/>
      <c r="F419" s="65"/>
      <c r="G419" s="195"/>
      <c r="H419" s="63"/>
      <c r="I419">
        <f t="shared" si="27"/>
        <v>0</v>
      </c>
      <c r="J419" s="63"/>
      <c r="K419">
        <f t="shared" si="26"/>
        <v>0</v>
      </c>
      <c r="L419" s="63"/>
      <c r="O419" s="63"/>
      <c r="P419" s="63"/>
      <c r="Q419" s="175">
        <f t="shared" si="24"/>
        <v>0</v>
      </c>
      <c r="R419" s="284">
        <f t="shared" si="25"/>
        <v>0</v>
      </c>
      <c r="S419" s="5"/>
      <c r="T419" s="68"/>
      <c r="U419" s="5"/>
      <c r="V419" s="36"/>
      <c r="Y419" s="37"/>
      <c r="Z419" s="5"/>
    </row>
    <row r="420" spans="1:26" x14ac:dyDescent="0.25">
      <c r="A420" s="87"/>
      <c r="B420" s="56">
        <v>413</v>
      </c>
      <c r="C420" s="352"/>
      <c r="D420" s="170"/>
      <c r="E420" s="65"/>
      <c r="F420" s="65"/>
      <c r="G420" s="195"/>
      <c r="H420" s="63"/>
      <c r="I420">
        <f t="shared" si="27"/>
        <v>0</v>
      </c>
      <c r="J420" s="63"/>
      <c r="K420">
        <f t="shared" si="26"/>
        <v>0</v>
      </c>
      <c r="L420" s="63"/>
      <c r="O420" s="63"/>
      <c r="P420" s="63"/>
      <c r="Q420" s="175">
        <f t="shared" si="24"/>
        <v>0</v>
      </c>
      <c r="R420" s="284">
        <f t="shared" si="25"/>
        <v>0</v>
      </c>
      <c r="S420" s="5"/>
      <c r="T420" s="68"/>
      <c r="U420" s="5"/>
      <c r="V420" s="36"/>
      <c r="Y420" s="37"/>
      <c r="Z420" s="5"/>
    </row>
    <row r="421" spans="1:26" x14ac:dyDescent="0.25">
      <c r="A421" s="87"/>
      <c r="B421" s="56">
        <v>414</v>
      </c>
      <c r="C421" s="352"/>
      <c r="D421" s="170"/>
      <c r="E421" s="65"/>
      <c r="F421" s="65"/>
      <c r="G421" s="195"/>
      <c r="H421" s="63"/>
      <c r="I421">
        <f t="shared" si="27"/>
        <v>0</v>
      </c>
      <c r="J421" s="63"/>
      <c r="K421">
        <f t="shared" si="26"/>
        <v>0</v>
      </c>
      <c r="L421" s="63"/>
      <c r="O421" s="63"/>
      <c r="P421" s="63"/>
      <c r="Q421" s="175">
        <f t="shared" si="24"/>
        <v>0</v>
      </c>
      <c r="R421" s="284">
        <f t="shared" si="25"/>
        <v>0</v>
      </c>
      <c r="S421" s="5"/>
      <c r="T421" s="68"/>
      <c r="U421" s="5"/>
      <c r="V421" s="36"/>
      <c r="Y421" s="37"/>
      <c r="Z421" s="5"/>
    </row>
    <row r="422" spans="1:26" x14ac:dyDescent="0.25">
      <c r="A422" s="87"/>
      <c r="B422" s="56">
        <v>415</v>
      </c>
      <c r="C422" s="352"/>
      <c r="D422" s="170"/>
      <c r="E422" s="65"/>
      <c r="F422" s="65"/>
      <c r="G422" s="195"/>
      <c r="H422" s="63"/>
      <c r="I422">
        <f t="shared" si="27"/>
        <v>0</v>
      </c>
      <c r="J422" s="63"/>
      <c r="K422">
        <f t="shared" si="26"/>
        <v>0</v>
      </c>
      <c r="L422" s="63"/>
      <c r="O422" s="63"/>
      <c r="P422" s="63"/>
      <c r="Q422" s="175">
        <f t="shared" si="24"/>
        <v>0</v>
      </c>
      <c r="R422" s="284">
        <f t="shared" si="25"/>
        <v>0</v>
      </c>
      <c r="S422" s="5"/>
      <c r="T422" s="68"/>
      <c r="U422" s="5"/>
      <c r="V422" s="36"/>
      <c r="Y422" s="37"/>
      <c r="Z422" s="5"/>
    </row>
    <row r="423" spans="1:26" x14ac:dyDescent="0.25">
      <c r="A423" s="87"/>
      <c r="B423" s="56">
        <v>416</v>
      </c>
      <c r="C423" s="352"/>
      <c r="D423" s="170"/>
      <c r="E423" s="65"/>
      <c r="F423" s="65"/>
      <c r="G423" s="195"/>
      <c r="H423" s="63"/>
      <c r="I423">
        <f t="shared" si="27"/>
        <v>0</v>
      </c>
      <c r="J423" s="63"/>
      <c r="K423">
        <f t="shared" si="26"/>
        <v>0</v>
      </c>
      <c r="L423" s="63"/>
      <c r="O423" s="63"/>
      <c r="P423" s="63"/>
      <c r="Q423" s="175">
        <f t="shared" si="24"/>
        <v>0</v>
      </c>
      <c r="R423" s="284">
        <f t="shared" si="25"/>
        <v>0</v>
      </c>
      <c r="S423" s="5"/>
      <c r="T423" s="68"/>
      <c r="U423" s="5"/>
      <c r="V423" s="36"/>
      <c r="Y423" s="37"/>
      <c r="Z423" s="5"/>
    </row>
    <row r="424" spans="1:26" x14ac:dyDescent="0.25">
      <c r="A424" s="87"/>
      <c r="B424" s="56">
        <v>417</v>
      </c>
      <c r="C424" s="352"/>
      <c r="D424" s="170"/>
      <c r="E424" s="65"/>
      <c r="F424" s="65"/>
      <c r="G424" s="195"/>
      <c r="H424" s="63"/>
      <c r="I424">
        <f t="shared" si="27"/>
        <v>0</v>
      </c>
      <c r="J424" s="63"/>
      <c r="K424">
        <f t="shared" si="26"/>
        <v>0</v>
      </c>
      <c r="L424" s="63"/>
      <c r="O424" s="63"/>
      <c r="P424" s="63"/>
      <c r="Q424" s="175">
        <f t="shared" si="24"/>
        <v>0</v>
      </c>
      <c r="R424" s="284">
        <f t="shared" si="25"/>
        <v>0</v>
      </c>
      <c r="S424" s="5"/>
      <c r="T424" s="68"/>
      <c r="U424" s="5"/>
      <c r="V424" s="36"/>
      <c r="Y424" s="37"/>
      <c r="Z424" s="5"/>
    </row>
    <row r="425" spans="1:26" x14ac:dyDescent="0.25">
      <c r="A425" s="87"/>
      <c r="B425" s="56">
        <v>418</v>
      </c>
      <c r="C425" s="352"/>
      <c r="D425" s="170"/>
      <c r="E425" s="65"/>
      <c r="F425" s="65"/>
      <c r="G425" s="195"/>
      <c r="H425" s="63"/>
      <c r="I425">
        <f t="shared" si="27"/>
        <v>0</v>
      </c>
      <c r="J425" s="63"/>
      <c r="K425">
        <f t="shared" si="26"/>
        <v>0</v>
      </c>
      <c r="L425" s="63"/>
      <c r="O425" s="63"/>
      <c r="P425" s="63"/>
      <c r="Q425" s="175">
        <f t="shared" si="24"/>
        <v>0</v>
      </c>
      <c r="R425" s="284">
        <f t="shared" si="25"/>
        <v>0</v>
      </c>
      <c r="S425" s="5"/>
      <c r="T425" s="68"/>
      <c r="U425" s="5"/>
      <c r="V425" s="36"/>
      <c r="Y425" s="37"/>
      <c r="Z425" s="5"/>
    </row>
    <row r="426" spans="1:26" x14ac:dyDescent="0.25">
      <c r="A426" s="87"/>
      <c r="B426" s="56">
        <v>419</v>
      </c>
      <c r="C426" s="352"/>
      <c r="D426" s="170"/>
      <c r="E426" s="65"/>
      <c r="F426" s="65"/>
      <c r="G426" s="195"/>
      <c r="H426" s="63"/>
      <c r="I426">
        <f t="shared" si="27"/>
        <v>0</v>
      </c>
      <c r="J426" s="63"/>
      <c r="K426">
        <f t="shared" si="26"/>
        <v>0</v>
      </c>
      <c r="L426" s="63"/>
      <c r="O426" s="63"/>
      <c r="P426" s="63"/>
      <c r="Q426" s="175">
        <f t="shared" si="24"/>
        <v>0</v>
      </c>
      <c r="R426" s="284">
        <f t="shared" si="25"/>
        <v>0</v>
      </c>
      <c r="S426" s="5"/>
      <c r="T426" s="68"/>
      <c r="U426" s="5"/>
      <c r="V426" s="36"/>
      <c r="Y426" s="37"/>
      <c r="Z426" s="5"/>
    </row>
    <row r="427" spans="1:26" x14ac:dyDescent="0.25">
      <c r="A427" s="87"/>
      <c r="B427" s="56">
        <v>420</v>
      </c>
      <c r="C427" s="352"/>
      <c r="D427" s="170"/>
      <c r="E427" s="65"/>
      <c r="F427" s="65"/>
      <c r="G427" s="195"/>
      <c r="H427" s="63"/>
      <c r="I427">
        <f t="shared" si="27"/>
        <v>0</v>
      </c>
      <c r="J427" s="63"/>
      <c r="K427">
        <f t="shared" si="26"/>
        <v>0</v>
      </c>
      <c r="L427" s="63"/>
      <c r="O427" s="63"/>
      <c r="P427" s="63"/>
      <c r="Q427" s="175">
        <f t="shared" si="24"/>
        <v>0</v>
      </c>
      <c r="R427" s="284">
        <f t="shared" si="25"/>
        <v>0</v>
      </c>
      <c r="S427" s="5"/>
      <c r="T427" s="68"/>
      <c r="U427" s="5"/>
      <c r="V427" s="36"/>
      <c r="Y427" s="37"/>
      <c r="Z427" s="5"/>
    </row>
    <row r="428" spans="1:26" x14ac:dyDescent="0.25">
      <c r="A428" s="87"/>
      <c r="B428" s="56">
        <v>421</v>
      </c>
      <c r="C428" s="352"/>
      <c r="D428" s="170"/>
      <c r="E428" s="65"/>
      <c r="F428" s="65"/>
      <c r="G428" s="195"/>
      <c r="H428" s="63"/>
      <c r="I428">
        <f t="shared" si="27"/>
        <v>0</v>
      </c>
      <c r="J428" s="63"/>
      <c r="K428">
        <f t="shared" si="26"/>
        <v>0</v>
      </c>
      <c r="L428" s="63"/>
      <c r="O428" s="63"/>
      <c r="P428" s="63"/>
      <c r="Q428" s="175">
        <f t="shared" si="24"/>
        <v>0</v>
      </c>
      <c r="R428" s="284">
        <f t="shared" si="25"/>
        <v>0</v>
      </c>
      <c r="S428" s="5"/>
      <c r="T428" s="68"/>
      <c r="U428" s="5"/>
      <c r="V428" s="36"/>
      <c r="Y428" s="37"/>
      <c r="Z428" s="5"/>
    </row>
    <row r="429" spans="1:26" x14ac:dyDescent="0.25">
      <c r="A429" s="87"/>
      <c r="B429" s="56">
        <v>422</v>
      </c>
      <c r="C429" s="352"/>
      <c r="D429" s="170"/>
      <c r="E429" s="65"/>
      <c r="F429" s="65"/>
      <c r="G429" s="195"/>
      <c r="H429" s="63"/>
      <c r="I429">
        <f t="shared" si="27"/>
        <v>0</v>
      </c>
      <c r="J429" s="63"/>
      <c r="K429">
        <f t="shared" si="26"/>
        <v>0</v>
      </c>
      <c r="L429" s="63"/>
      <c r="O429" s="63"/>
      <c r="P429" s="63"/>
      <c r="Q429" s="175">
        <f t="shared" si="24"/>
        <v>0</v>
      </c>
      <c r="R429" s="284">
        <f t="shared" si="25"/>
        <v>0</v>
      </c>
      <c r="S429" s="5"/>
      <c r="T429" s="68"/>
      <c r="U429" s="5"/>
      <c r="V429" s="36"/>
      <c r="Y429" s="37"/>
      <c r="Z429" s="5"/>
    </row>
    <row r="430" spans="1:26" x14ac:dyDescent="0.25">
      <c r="A430" s="87"/>
      <c r="B430" s="56">
        <v>423</v>
      </c>
      <c r="C430" s="352"/>
      <c r="D430" s="170"/>
      <c r="E430" s="65"/>
      <c r="F430" s="65"/>
      <c r="G430" s="195"/>
      <c r="H430" s="63"/>
      <c r="I430">
        <f t="shared" si="27"/>
        <v>0</v>
      </c>
      <c r="J430" s="63"/>
      <c r="K430">
        <f t="shared" si="26"/>
        <v>0</v>
      </c>
      <c r="L430" s="63"/>
      <c r="O430" s="63"/>
      <c r="P430" s="63"/>
      <c r="Q430" s="175">
        <f t="shared" si="24"/>
        <v>0</v>
      </c>
      <c r="R430" s="284">
        <f t="shared" si="25"/>
        <v>0</v>
      </c>
      <c r="S430" s="5"/>
      <c r="T430" s="68"/>
      <c r="U430" s="5"/>
      <c r="V430" s="36"/>
      <c r="Y430" s="37"/>
      <c r="Z430" s="5"/>
    </row>
    <row r="431" spans="1:26" x14ac:dyDescent="0.25">
      <c r="A431" s="87"/>
      <c r="B431" s="56">
        <v>424</v>
      </c>
      <c r="C431" s="352"/>
      <c r="D431" s="170"/>
      <c r="E431" s="65"/>
      <c r="F431" s="65"/>
      <c r="G431" s="195"/>
      <c r="H431" s="63"/>
      <c r="I431">
        <f t="shared" si="27"/>
        <v>0</v>
      </c>
      <c r="J431" s="63"/>
      <c r="K431">
        <f t="shared" si="26"/>
        <v>0</v>
      </c>
      <c r="L431" s="63"/>
      <c r="O431" s="63"/>
      <c r="P431" s="63"/>
      <c r="Q431" s="175">
        <f t="shared" si="24"/>
        <v>0</v>
      </c>
      <c r="R431" s="284">
        <f t="shared" si="25"/>
        <v>0</v>
      </c>
      <c r="S431" s="5"/>
      <c r="T431" s="68"/>
      <c r="U431" s="5"/>
      <c r="V431" s="36"/>
      <c r="Y431" s="37"/>
      <c r="Z431" s="5"/>
    </row>
    <row r="432" spans="1:26" x14ac:dyDescent="0.25">
      <c r="A432" s="87"/>
      <c r="B432" s="56">
        <v>425</v>
      </c>
      <c r="C432" s="352"/>
      <c r="D432" s="170"/>
      <c r="E432" s="65"/>
      <c r="F432" s="65"/>
      <c r="G432" s="195"/>
      <c r="H432" s="63"/>
      <c r="I432">
        <f t="shared" si="27"/>
        <v>0</v>
      </c>
      <c r="J432" s="63"/>
      <c r="K432">
        <f t="shared" si="26"/>
        <v>0</v>
      </c>
      <c r="L432" s="63"/>
      <c r="O432" s="63"/>
      <c r="P432" s="63"/>
      <c r="Q432" s="175">
        <f t="shared" si="24"/>
        <v>0</v>
      </c>
      <c r="R432" s="284">
        <f t="shared" si="25"/>
        <v>0</v>
      </c>
      <c r="S432" s="5"/>
      <c r="T432" s="68"/>
      <c r="U432" s="5"/>
      <c r="V432" s="36"/>
      <c r="Y432" s="37"/>
      <c r="Z432" s="5"/>
    </row>
    <row r="433" spans="1:26" x14ac:dyDescent="0.25">
      <c r="A433" s="87"/>
      <c r="B433" s="56">
        <v>426</v>
      </c>
      <c r="C433" s="352"/>
      <c r="D433" s="170"/>
      <c r="E433" s="65"/>
      <c r="F433" s="65"/>
      <c r="G433" s="195"/>
      <c r="H433" s="63"/>
      <c r="I433">
        <f t="shared" si="27"/>
        <v>0</v>
      </c>
      <c r="J433" s="63"/>
      <c r="K433">
        <f t="shared" si="26"/>
        <v>0</v>
      </c>
      <c r="L433" s="63"/>
      <c r="O433" s="63"/>
      <c r="P433" s="63"/>
      <c r="Q433" s="175">
        <f t="shared" si="24"/>
        <v>0</v>
      </c>
      <c r="R433" s="284">
        <f t="shared" si="25"/>
        <v>0</v>
      </c>
      <c r="S433" s="5"/>
      <c r="T433" s="68"/>
      <c r="U433" s="5"/>
      <c r="V433" s="36"/>
      <c r="Y433" s="37"/>
      <c r="Z433" s="5"/>
    </row>
    <row r="434" spans="1:26" x14ac:dyDescent="0.25">
      <c r="A434" s="87"/>
      <c r="B434" s="56">
        <v>427</v>
      </c>
      <c r="C434" s="352"/>
      <c r="D434" s="170"/>
      <c r="E434" s="65"/>
      <c r="F434" s="65"/>
      <c r="G434" s="195"/>
      <c r="H434" s="63"/>
      <c r="I434">
        <f t="shared" si="27"/>
        <v>0</v>
      </c>
      <c r="J434" s="63"/>
      <c r="K434">
        <f t="shared" si="26"/>
        <v>0</v>
      </c>
      <c r="L434" s="63"/>
      <c r="O434" s="63"/>
      <c r="P434" s="63"/>
      <c r="Q434" s="175">
        <f t="shared" si="24"/>
        <v>0</v>
      </c>
      <c r="R434" s="284">
        <f t="shared" si="25"/>
        <v>0</v>
      </c>
      <c r="S434" s="5"/>
      <c r="T434" s="68"/>
      <c r="U434" s="5"/>
      <c r="V434" s="36"/>
      <c r="Y434" s="37"/>
      <c r="Z434" s="5"/>
    </row>
    <row r="435" spans="1:26" x14ac:dyDescent="0.25">
      <c r="A435" s="87"/>
      <c r="B435" s="56">
        <v>428</v>
      </c>
      <c r="C435" s="352"/>
      <c r="D435" s="170"/>
      <c r="E435" s="65"/>
      <c r="F435" s="65"/>
      <c r="G435" s="195"/>
      <c r="H435" s="63"/>
      <c r="I435">
        <f t="shared" si="27"/>
        <v>0</v>
      </c>
      <c r="J435" s="63"/>
      <c r="K435">
        <f t="shared" si="26"/>
        <v>0</v>
      </c>
      <c r="L435" s="63"/>
      <c r="O435" s="63"/>
      <c r="P435" s="63"/>
      <c r="Q435" s="175">
        <f t="shared" si="24"/>
        <v>0</v>
      </c>
      <c r="R435" s="284">
        <f t="shared" si="25"/>
        <v>0</v>
      </c>
      <c r="S435" s="5"/>
      <c r="T435" s="68"/>
      <c r="U435" s="5"/>
      <c r="V435" s="36"/>
      <c r="Y435" s="37"/>
      <c r="Z435" s="5"/>
    </row>
    <row r="436" spans="1:26" x14ac:dyDescent="0.25">
      <c r="A436" s="87"/>
      <c r="B436" s="56">
        <v>429</v>
      </c>
      <c r="C436" s="352"/>
      <c r="D436" s="170"/>
      <c r="E436" s="65"/>
      <c r="F436" s="65"/>
      <c r="G436" s="195"/>
      <c r="H436" s="63"/>
      <c r="I436">
        <f t="shared" si="27"/>
        <v>0</v>
      </c>
      <c r="J436" s="63"/>
      <c r="K436">
        <f t="shared" si="26"/>
        <v>0</v>
      </c>
      <c r="L436" s="63"/>
      <c r="O436" s="63"/>
      <c r="P436" s="63"/>
      <c r="Q436" s="175">
        <f t="shared" si="24"/>
        <v>0</v>
      </c>
      <c r="R436" s="284">
        <f t="shared" si="25"/>
        <v>0</v>
      </c>
      <c r="S436" s="5"/>
      <c r="T436" s="68"/>
      <c r="U436" s="5"/>
      <c r="V436" s="36"/>
      <c r="Y436" s="37"/>
      <c r="Z436" s="5"/>
    </row>
    <row r="437" spans="1:26" x14ac:dyDescent="0.25">
      <c r="A437" s="87"/>
      <c r="B437" s="56">
        <v>430</v>
      </c>
      <c r="C437" s="352"/>
      <c r="D437" s="170"/>
      <c r="E437" s="65"/>
      <c r="F437" s="65"/>
      <c r="G437" s="195"/>
      <c r="H437" s="63"/>
      <c r="I437">
        <f t="shared" si="27"/>
        <v>0</v>
      </c>
      <c r="J437" s="63"/>
      <c r="K437">
        <f t="shared" si="26"/>
        <v>0</v>
      </c>
      <c r="L437" s="63"/>
      <c r="O437" s="63"/>
      <c r="P437" s="63"/>
      <c r="Q437" s="175">
        <f t="shared" si="24"/>
        <v>0</v>
      </c>
      <c r="R437" s="284">
        <f t="shared" si="25"/>
        <v>0</v>
      </c>
      <c r="S437" s="5"/>
      <c r="T437" s="68"/>
      <c r="U437" s="5"/>
      <c r="V437" s="36"/>
      <c r="Y437" s="37"/>
      <c r="Z437" s="5"/>
    </row>
    <row r="438" spans="1:26" x14ac:dyDescent="0.25">
      <c r="A438" s="87"/>
      <c r="B438" s="56">
        <v>431</v>
      </c>
      <c r="C438" s="352"/>
      <c r="D438" s="170"/>
      <c r="E438" s="65"/>
      <c r="F438" s="65"/>
      <c r="G438" s="195"/>
      <c r="H438" s="63"/>
      <c r="I438">
        <f t="shared" si="27"/>
        <v>0</v>
      </c>
      <c r="J438" s="63"/>
      <c r="K438">
        <f t="shared" si="26"/>
        <v>0</v>
      </c>
      <c r="L438" s="63"/>
      <c r="O438" s="63"/>
      <c r="P438" s="63"/>
      <c r="Q438" s="175">
        <f t="shared" si="24"/>
        <v>0</v>
      </c>
      <c r="R438" s="284">
        <f t="shared" si="25"/>
        <v>0</v>
      </c>
      <c r="S438" s="5"/>
      <c r="T438" s="68"/>
      <c r="U438" s="5"/>
      <c r="V438" s="36"/>
      <c r="Y438" s="37"/>
      <c r="Z438" s="5"/>
    </row>
    <row r="439" spans="1:26" x14ac:dyDescent="0.25">
      <c r="A439" s="87"/>
      <c r="B439" s="56">
        <v>432</v>
      </c>
      <c r="C439" s="352"/>
      <c r="D439" s="170"/>
      <c r="E439" s="65"/>
      <c r="F439" s="65"/>
      <c r="G439" s="195"/>
      <c r="H439" s="63"/>
      <c r="I439">
        <f t="shared" si="27"/>
        <v>0</v>
      </c>
      <c r="J439" s="63"/>
      <c r="K439">
        <f t="shared" si="26"/>
        <v>0</v>
      </c>
      <c r="L439" s="63"/>
      <c r="O439" s="63"/>
      <c r="P439" s="63"/>
      <c r="Q439" s="175">
        <f t="shared" si="24"/>
        <v>0</v>
      </c>
      <c r="R439" s="284">
        <f t="shared" si="25"/>
        <v>0</v>
      </c>
      <c r="S439" s="5"/>
      <c r="T439" s="68"/>
      <c r="U439" s="5"/>
      <c r="V439" s="36"/>
      <c r="Y439" s="37"/>
      <c r="Z439" s="5"/>
    </row>
    <row r="440" spans="1:26" x14ac:dyDescent="0.25">
      <c r="A440" s="87"/>
      <c r="B440" s="56">
        <v>433</v>
      </c>
      <c r="C440" s="352"/>
      <c r="D440" s="170"/>
      <c r="E440" s="65"/>
      <c r="F440" s="65"/>
      <c r="G440" s="195"/>
      <c r="H440" s="63"/>
      <c r="I440">
        <f t="shared" si="27"/>
        <v>0</v>
      </c>
      <c r="J440" s="63"/>
      <c r="K440">
        <f t="shared" si="26"/>
        <v>0</v>
      </c>
      <c r="L440" s="63"/>
      <c r="O440" s="63"/>
      <c r="P440" s="63"/>
      <c r="Q440" s="175">
        <f t="shared" si="24"/>
        <v>0</v>
      </c>
      <c r="R440" s="284">
        <f t="shared" si="25"/>
        <v>0</v>
      </c>
      <c r="S440" s="5"/>
      <c r="T440" s="68"/>
      <c r="U440" s="5"/>
      <c r="V440" s="36"/>
      <c r="Y440" s="37"/>
      <c r="Z440" s="5"/>
    </row>
    <row r="441" spans="1:26" x14ac:dyDescent="0.25">
      <c r="A441" s="87"/>
      <c r="B441" s="56">
        <v>434</v>
      </c>
      <c r="C441" s="352"/>
      <c r="D441" s="170"/>
      <c r="E441" s="65"/>
      <c r="F441" s="65"/>
      <c r="G441" s="195"/>
      <c r="H441" s="63"/>
      <c r="I441">
        <f t="shared" si="27"/>
        <v>0</v>
      </c>
      <c r="J441" s="63"/>
      <c r="K441">
        <f t="shared" si="26"/>
        <v>0</v>
      </c>
      <c r="L441" s="63"/>
      <c r="O441" s="63"/>
      <c r="P441" s="63"/>
      <c r="Q441" s="175">
        <f t="shared" si="24"/>
        <v>0</v>
      </c>
      <c r="R441" s="284">
        <f t="shared" si="25"/>
        <v>0</v>
      </c>
      <c r="S441" s="5"/>
      <c r="T441" s="68"/>
      <c r="U441" s="5"/>
      <c r="V441" s="36"/>
      <c r="Y441" s="37"/>
      <c r="Z441" s="5"/>
    </row>
    <row r="442" spans="1:26" x14ac:dyDescent="0.25">
      <c r="A442" s="87"/>
      <c r="B442" s="56">
        <v>435</v>
      </c>
      <c r="C442" s="352"/>
      <c r="D442" s="170"/>
      <c r="E442" s="65"/>
      <c r="F442" s="65"/>
      <c r="G442" s="195"/>
      <c r="H442" s="63"/>
      <c r="I442">
        <f t="shared" si="27"/>
        <v>0</v>
      </c>
      <c r="J442" s="63"/>
      <c r="K442">
        <f t="shared" si="26"/>
        <v>0</v>
      </c>
      <c r="L442" s="63"/>
      <c r="O442" s="63"/>
      <c r="P442" s="63"/>
      <c r="Q442" s="175">
        <f t="shared" si="24"/>
        <v>0</v>
      </c>
      <c r="R442" s="284">
        <f t="shared" si="25"/>
        <v>0</v>
      </c>
      <c r="S442" s="5"/>
      <c r="T442" s="68"/>
      <c r="U442" s="5"/>
      <c r="V442" s="36"/>
      <c r="Y442" s="37"/>
      <c r="Z442" s="5"/>
    </row>
    <row r="443" spans="1:26" x14ac:dyDescent="0.25">
      <c r="A443" s="87"/>
      <c r="B443" s="56">
        <v>436</v>
      </c>
      <c r="C443" s="352"/>
      <c r="D443" s="170"/>
      <c r="E443" s="65"/>
      <c r="F443" s="65"/>
      <c r="G443" s="195"/>
      <c r="H443" s="63"/>
      <c r="I443">
        <f t="shared" si="27"/>
        <v>0</v>
      </c>
      <c r="J443" s="63"/>
      <c r="K443">
        <f t="shared" si="26"/>
        <v>0</v>
      </c>
      <c r="L443" s="63"/>
      <c r="O443" s="63"/>
      <c r="P443" s="63"/>
      <c r="Q443" s="175">
        <f t="shared" si="24"/>
        <v>0</v>
      </c>
      <c r="R443" s="284">
        <f t="shared" si="25"/>
        <v>0</v>
      </c>
      <c r="S443" s="5"/>
      <c r="T443" s="68"/>
      <c r="U443" s="5"/>
      <c r="V443" s="36"/>
      <c r="Y443" s="37"/>
      <c r="Z443" s="5"/>
    </row>
    <row r="444" spans="1:26" x14ac:dyDescent="0.25">
      <c r="A444" s="87"/>
      <c r="B444" s="56">
        <v>437</v>
      </c>
      <c r="C444" s="352"/>
      <c r="D444" s="170"/>
      <c r="E444" s="65"/>
      <c r="F444" s="65"/>
      <c r="G444" s="195"/>
      <c r="H444" s="63"/>
      <c r="I444">
        <f t="shared" si="27"/>
        <v>0</v>
      </c>
      <c r="J444" s="63"/>
      <c r="K444">
        <f t="shared" si="26"/>
        <v>0</v>
      </c>
      <c r="L444" s="63"/>
      <c r="O444" s="63"/>
      <c r="P444" s="63"/>
      <c r="Q444" s="175">
        <f t="shared" si="24"/>
        <v>0</v>
      </c>
      <c r="R444" s="284">
        <f t="shared" si="25"/>
        <v>0</v>
      </c>
      <c r="S444" s="5"/>
      <c r="T444" s="68"/>
      <c r="U444" s="5"/>
      <c r="V444" s="36"/>
      <c r="Y444" s="37"/>
      <c r="Z444" s="5"/>
    </row>
    <row r="445" spans="1:26" x14ac:dyDescent="0.25">
      <c r="A445" s="87"/>
      <c r="B445" s="56">
        <v>438</v>
      </c>
      <c r="C445" s="352"/>
      <c r="D445" s="170"/>
      <c r="E445" s="65"/>
      <c r="F445" s="65"/>
      <c r="G445" s="195"/>
      <c r="H445" s="63"/>
      <c r="I445">
        <f t="shared" si="27"/>
        <v>0</v>
      </c>
      <c r="J445" s="63"/>
      <c r="K445">
        <f t="shared" si="26"/>
        <v>0</v>
      </c>
      <c r="L445" s="63"/>
      <c r="O445" s="63"/>
      <c r="P445" s="63"/>
      <c r="Q445" s="175">
        <f t="shared" si="24"/>
        <v>0</v>
      </c>
      <c r="R445" s="284">
        <f t="shared" si="25"/>
        <v>0</v>
      </c>
      <c r="S445" s="5"/>
      <c r="T445" s="68"/>
      <c r="U445" s="5"/>
      <c r="V445" s="36"/>
      <c r="Y445" s="37"/>
      <c r="Z445" s="5"/>
    </row>
    <row r="446" spans="1:26" x14ac:dyDescent="0.25">
      <c r="A446" s="87"/>
      <c r="B446" s="56">
        <v>439</v>
      </c>
      <c r="C446" s="352"/>
      <c r="D446" s="170"/>
      <c r="E446" s="65"/>
      <c r="F446" s="65"/>
      <c r="G446" s="195"/>
      <c r="H446" s="63"/>
      <c r="I446">
        <f t="shared" si="27"/>
        <v>0</v>
      </c>
      <c r="J446" s="63"/>
      <c r="K446">
        <f t="shared" si="26"/>
        <v>0</v>
      </c>
      <c r="L446" s="63"/>
      <c r="O446" s="63"/>
      <c r="P446" s="63"/>
      <c r="Q446" s="175">
        <f t="shared" si="24"/>
        <v>0</v>
      </c>
      <c r="R446" s="284">
        <f t="shared" si="25"/>
        <v>0</v>
      </c>
      <c r="S446" s="5"/>
      <c r="T446" s="68"/>
      <c r="U446" s="5"/>
      <c r="V446" s="36"/>
      <c r="Y446" s="37"/>
      <c r="Z446" s="5"/>
    </row>
    <row r="447" spans="1:26" x14ac:dyDescent="0.25">
      <c r="A447" s="87"/>
      <c r="B447" s="56">
        <v>440</v>
      </c>
      <c r="C447" s="352"/>
      <c r="D447" s="170"/>
      <c r="E447" s="65"/>
      <c r="F447" s="65"/>
      <c r="G447" s="195"/>
      <c r="H447" s="63"/>
      <c r="I447">
        <f t="shared" si="27"/>
        <v>0</v>
      </c>
      <c r="J447" s="63"/>
      <c r="K447">
        <f t="shared" si="26"/>
        <v>0</v>
      </c>
      <c r="L447" s="63"/>
      <c r="O447" s="63"/>
      <c r="P447" s="63"/>
      <c r="Q447" s="175">
        <f t="shared" si="24"/>
        <v>0</v>
      </c>
      <c r="R447" s="284">
        <f t="shared" si="25"/>
        <v>0</v>
      </c>
      <c r="S447" s="5"/>
      <c r="T447" s="68"/>
      <c r="U447" s="5"/>
      <c r="V447" s="36"/>
      <c r="Y447" s="37"/>
      <c r="Z447" s="5"/>
    </row>
    <row r="448" spans="1:26" x14ac:dyDescent="0.25">
      <c r="A448" s="87"/>
      <c r="B448" s="56">
        <v>441</v>
      </c>
      <c r="C448" s="352"/>
      <c r="D448" s="170"/>
      <c r="E448" s="65"/>
      <c r="F448" s="65"/>
      <c r="G448" s="195"/>
      <c r="H448" s="63"/>
      <c r="I448">
        <f t="shared" si="27"/>
        <v>0</v>
      </c>
      <c r="J448" s="63"/>
      <c r="K448">
        <f t="shared" si="26"/>
        <v>0</v>
      </c>
      <c r="L448" s="63"/>
      <c r="O448" s="63"/>
      <c r="P448" s="63"/>
      <c r="Q448" s="175">
        <f t="shared" si="24"/>
        <v>0</v>
      </c>
      <c r="R448" s="284">
        <f t="shared" si="25"/>
        <v>0</v>
      </c>
      <c r="S448" s="5"/>
      <c r="T448" s="68"/>
      <c r="U448" s="5"/>
      <c r="V448" s="36"/>
      <c r="Y448" s="37"/>
      <c r="Z448" s="5"/>
    </row>
    <row r="449" spans="1:26" x14ac:dyDescent="0.25">
      <c r="A449" s="87"/>
      <c r="B449" s="56">
        <v>442</v>
      </c>
      <c r="C449" s="352"/>
      <c r="D449" s="170"/>
      <c r="E449" s="65"/>
      <c r="F449" s="65"/>
      <c r="G449" s="195"/>
      <c r="H449" s="63"/>
      <c r="I449">
        <f t="shared" si="27"/>
        <v>0</v>
      </c>
      <c r="J449" s="63"/>
      <c r="K449">
        <f t="shared" si="26"/>
        <v>0</v>
      </c>
      <c r="L449" s="63"/>
      <c r="O449" s="63"/>
      <c r="P449" s="63"/>
      <c r="Q449" s="175">
        <f t="shared" si="24"/>
        <v>0</v>
      </c>
      <c r="R449" s="284">
        <f t="shared" si="25"/>
        <v>0</v>
      </c>
      <c r="S449" s="5"/>
      <c r="T449" s="68"/>
      <c r="U449" s="5"/>
      <c r="V449" s="36"/>
      <c r="Y449" s="37"/>
      <c r="Z449" s="5"/>
    </row>
    <row r="450" spans="1:26" x14ac:dyDescent="0.25">
      <c r="A450" s="87"/>
      <c r="B450" s="56">
        <v>443</v>
      </c>
      <c r="C450" s="352"/>
      <c r="D450" s="170"/>
      <c r="E450" s="65"/>
      <c r="F450" s="65"/>
      <c r="G450" s="195"/>
      <c r="H450" s="63"/>
      <c r="I450">
        <f t="shared" si="27"/>
        <v>0</v>
      </c>
      <c r="J450" s="63"/>
      <c r="K450">
        <f t="shared" si="26"/>
        <v>0</v>
      </c>
      <c r="L450" s="63"/>
      <c r="O450" s="63"/>
      <c r="P450" s="63"/>
      <c r="Q450" s="175">
        <f t="shared" si="24"/>
        <v>0</v>
      </c>
      <c r="R450" s="284">
        <f t="shared" si="25"/>
        <v>0</v>
      </c>
      <c r="S450" s="5"/>
      <c r="T450" s="68"/>
      <c r="U450" s="5"/>
      <c r="V450" s="36"/>
      <c r="Y450" s="37"/>
      <c r="Z450" s="5"/>
    </row>
    <row r="451" spans="1:26" x14ac:dyDescent="0.25">
      <c r="A451" s="87"/>
      <c r="B451" s="56">
        <v>444</v>
      </c>
      <c r="C451" s="352"/>
      <c r="D451" s="170"/>
      <c r="E451" s="65"/>
      <c r="F451" s="65"/>
      <c r="G451" s="195"/>
      <c r="H451" s="63"/>
      <c r="I451">
        <f t="shared" si="27"/>
        <v>0</v>
      </c>
      <c r="J451" s="63"/>
      <c r="K451">
        <f t="shared" si="26"/>
        <v>0</v>
      </c>
      <c r="L451" s="63"/>
      <c r="O451" s="63"/>
      <c r="P451" s="63"/>
      <c r="Q451" s="175">
        <f t="shared" si="24"/>
        <v>0</v>
      </c>
      <c r="R451" s="284">
        <f t="shared" si="25"/>
        <v>0</v>
      </c>
      <c r="S451" s="5"/>
      <c r="T451" s="68"/>
      <c r="U451" s="5"/>
      <c r="V451" s="36"/>
      <c r="Y451" s="37"/>
      <c r="Z451" s="5"/>
    </row>
    <row r="452" spans="1:26" x14ac:dyDescent="0.25">
      <c r="A452" s="87"/>
      <c r="B452" s="56">
        <v>445</v>
      </c>
      <c r="C452" s="352"/>
      <c r="D452" s="170"/>
      <c r="E452" s="65"/>
      <c r="F452" s="65"/>
      <c r="G452" s="195"/>
      <c r="H452" s="63"/>
      <c r="I452">
        <f t="shared" si="27"/>
        <v>0</v>
      </c>
      <c r="J452" s="63"/>
      <c r="K452">
        <f t="shared" si="26"/>
        <v>0</v>
      </c>
      <c r="L452" s="63"/>
      <c r="O452" s="63"/>
      <c r="P452" s="63"/>
      <c r="Q452" s="175">
        <f t="shared" si="24"/>
        <v>0</v>
      </c>
      <c r="R452" s="284">
        <f t="shared" si="25"/>
        <v>0</v>
      </c>
      <c r="S452" s="5"/>
      <c r="T452" s="68"/>
      <c r="U452" s="5"/>
      <c r="V452" s="36"/>
      <c r="Y452" s="37"/>
      <c r="Z452" s="5"/>
    </row>
    <row r="453" spans="1:26" x14ac:dyDescent="0.25">
      <c r="A453" s="87"/>
      <c r="B453" s="56">
        <v>446</v>
      </c>
      <c r="C453" s="352"/>
      <c r="D453" s="170"/>
      <c r="E453" s="65"/>
      <c r="F453" s="65"/>
      <c r="G453" s="195"/>
      <c r="H453" s="63"/>
      <c r="I453">
        <f t="shared" si="27"/>
        <v>0</v>
      </c>
      <c r="J453" s="63"/>
      <c r="K453">
        <f t="shared" si="26"/>
        <v>0</v>
      </c>
      <c r="L453" s="63"/>
      <c r="O453" s="63"/>
      <c r="P453" s="63"/>
      <c r="Q453" s="175">
        <f t="shared" si="24"/>
        <v>0</v>
      </c>
      <c r="R453" s="284">
        <f t="shared" si="25"/>
        <v>0</v>
      </c>
      <c r="S453" s="5"/>
      <c r="T453" s="68"/>
      <c r="U453" s="5"/>
      <c r="V453" s="36"/>
      <c r="Y453" s="37"/>
      <c r="Z453" s="5"/>
    </row>
    <row r="454" spans="1:26" x14ac:dyDescent="0.25">
      <c r="A454" s="87"/>
      <c r="B454" s="56">
        <v>447</v>
      </c>
      <c r="C454" s="352"/>
      <c r="D454" s="170"/>
      <c r="E454" s="65"/>
      <c r="F454" s="65"/>
      <c r="G454" s="195"/>
      <c r="H454" s="63"/>
      <c r="I454">
        <f t="shared" si="27"/>
        <v>0</v>
      </c>
      <c r="J454" s="63"/>
      <c r="K454">
        <f t="shared" si="26"/>
        <v>0</v>
      </c>
      <c r="L454" s="63"/>
      <c r="O454" s="63"/>
      <c r="P454" s="63"/>
      <c r="Q454" s="175">
        <f t="shared" si="24"/>
        <v>0</v>
      </c>
      <c r="R454" s="284">
        <f t="shared" si="25"/>
        <v>0</v>
      </c>
      <c r="S454" s="5"/>
      <c r="T454" s="68"/>
      <c r="U454" s="5"/>
      <c r="V454" s="36"/>
      <c r="Y454" s="37"/>
      <c r="Z454" s="5"/>
    </row>
    <row r="455" spans="1:26" x14ac:dyDescent="0.25">
      <c r="A455" s="87"/>
      <c r="B455" s="56">
        <v>448</v>
      </c>
      <c r="C455" s="352"/>
      <c r="D455" s="170"/>
      <c r="E455" s="65"/>
      <c r="F455" s="65"/>
      <c r="G455" s="195"/>
      <c r="H455" s="63"/>
      <c r="I455">
        <f t="shared" si="27"/>
        <v>0</v>
      </c>
      <c r="J455" s="63"/>
      <c r="K455">
        <f t="shared" si="26"/>
        <v>0</v>
      </c>
      <c r="L455" s="63"/>
      <c r="O455" s="63"/>
      <c r="P455" s="63"/>
      <c r="Q455" s="175">
        <f t="shared" si="24"/>
        <v>0</v>
      </c>
      <c r="R455" s="284">
        <f t="shared" si="25"/>
        <v>0</v>
      </c>
      <c r="S455" s="5"/>
      <c r="T455" s="68"/>
      <c r="U455" s="5"/>
      <c r="V455" s="36"/>
      <c r="Y455" s="37"/>
      <c r="Z455" s="5"/>
    </row>
    <row r="456" spans="1:26" x14ac:dyDescent="0.25">
      <c r="A456" s="87"/>
      <c r="B456" s="56">
        <v>449</v>
      </c>
      <c r="C456" s="352"/>
      <c r="D456" s="170"/>
      <c r="E456" s="65"/>
      <c r="F456" s="65"/>
      <c r="G456" s="195"/>
      <c r="H456" s="63"/>
      <c r="I456">
        <f t="shared" si="27"/>
        <v>0</v>
      </c>
      <c r="J456" s="63"/>
      <c r="K456">
        <f t="shared" si="26"/>
        <v>0</v>
      </c>
      <c r="L456" s="63"/>
      <c r="O456" s="63"/>
      <c r="P456" s="63"/>
      <c r="Q456" s="175">
        <f t="shared" ref="Q456:Q519" si="28">G456</f>
        <v>0</v>
      </c>
      <c r="R456" s="284">
        <f t="shared" ref="R456:R519" si="29">G456*(-1)</f>
        <v>0</v>
      </c>
      <c r="S456" s="5"/>
      <c r="T456" s="68"/>
      <c r="U456" s="5"/>
      <c r="V456" s="36"/>
      <c r="Y456" s="37"/>
      <c r="Z456" s="5"/>
    </row>
    <row r="457" spans="1:26" x14ac:dyDescent="0.25">
      <c r="A457" s="87"/>
      <c r="B457" s="56">
        <v>450</v>
      </c>
      <c r="C457" s="352"/>
      <c r="D457" s="170"/>
      <c r="E457" s="65"/>
      <c r="F457" s="65"/>
      <c r="G457" s="195"/>
      <c r="H457" s="63"/>
      <c r="I457">
        <f t="shared" si="27"/>
        <v>0</v>
      </c>
      <c r="J457" s="63"/>
      <c r="K457">
        <f t="shared" ref="K457:K520" si="30">IFERROR(VALUE(LEFT(L457,4)),0)</f>
        <v>0</v>
      </c>
      <c r="L457" s="63"/>
      <c r="O457" s="63"/>
      <c r="P457" s="63"/>
      <c r="Q457" s="175">
        <f t="shared" si="28"/>
        <v>0</v>
      </c>
      <c r="R457" s="284">
        <f t="shared" si="29"/>
        <v>0</v>
      </c>
      <c r="S457" s="5"/>
      <c r="T457" s="68"/>
      <c r="U457" s="5"/>
      <c r="V457" s="36"/>
      <c r="Y457" s="37"/>
      <c r="Z457" s="5"/>
    </row>
    <row r="458" spans="1:26" x14ac:dyDescent="0.25">
      <c r="A458" s="87"/>
      <c r="B458" s="56">
        <v>451</v>
      </c>
      <c r="C458" s="352"/>
      <c r="D458" s="170"/>
      <c r="E458" s="65"/>
      <c r="F458" s="65"/>
      <c r="G458" s="195"/>
      <c r="H458" s="63"/>
      <c r="I458">
        <f t="shared" si="27"/>
        <v>0</v>
      </c>
      <c r="J458" s="63"/>
      <c r="K458">
        <f t="shared" si="30"/>
        <v>0</v>
      </c>
      <c r="L458" s="63"/>
      <c r="O458" s="63"/>
      <c r="P458" s="63"/>
      <c r="Q458" s="175">
        <f t="shared" si="28"/>
        <v>0</v>
      </c>
      <c r="R458" s="284">
        <f t="shared" si="29"/>
        <v>0</v>
      </c>
      <c r="S458" s="5"/>
      <c r="T458" s="68"/>
      <c r="U458" s="5"/>
      <c r="V458" s="36"/>
      <c r="Y458" s="37"/>
      <c r="Z458" s="5"/>
    </row>
    <row r="459" spans="1:26" x14ac:dyDescent="0.25">
      <c r="A459" s="87"/>
      <c r="B459" s="56">
        <v>452</v>
      </c>
      <c r="C459" s="352"/>
      <c r="D459" s="170"/>
      <c r="E459" s="65"/>
      <c r="F459" s="65"/>
      <c r="G459" s="195"/>
      <c r="H459" s="63"/>
      <c r="I459">
        <f t="shared" si="27"/>
        <v>0</v>
      </c>
      <c r="J459" s="63"/>
      <c r="K459">
        <f t="shared" si="30"/>
        <v>0</v>
      </c>
      <c r="L459" s="63"/>
      <c r="O459" s="63"/>
      <c r="P459" s="63"/>
      <c r="Q459" s="175">
        <f t="shared" si="28"/>
        <v>0</v>
      </c>
      <c r="R459" s="284">
        <f t="shared" si="29"/>
        <v>0</v>
      </c>
      <c r="S459" s="5"/>
      <c r="T459" s="68"/>
      <c r="U459" s="5"/>
      <c r="V459" s="36"/>
      <c r="Y459" s="37"/>
      <c r="Z459" s="5"/>
    </row>
    <row r="460" spans="1:26" x14ac:dyDescent="0.25">
      <c r="A460" s="87"/>
      <c r="B460" s="56">
        <v>453</v>
      </c>
      <c r="C460" s="352"/>
      <c r="D460" s="170"/>
      <c r="E460" s="65"/>
      <c r="F460" s="65"/>
      <c r="G460" s="195"/>
      <c r="H460" s="63"/>
      <c r="I460">
        <f t="shared" si="27"/>
        <v>0</v>
      </c>
      <c r="J460" s="63"/>
      <c r="K460">
        <f t="shared" si="30"/>
        <v>0</v>
      </c>
      <c r="L460" s="63"/>
      <c r="O460" s="63"/>
      <c r="P460" s="63"/>
      <c r="Q460" s="175">
        <f t="shared" si="28"/>
        <v>0</v>
      </c>
      <c r="R460" s="284">
        <f t="shared" si="29"/>
        <v>0</v>
      </c>
      <c r="S460" s="5"/>
      <c r="T460" s="68"/>
      <c r="U460" s="5"/>
      <c r="V460" s="36"/>
      <c r="Y460" s="37"/>
      <c r="Z460" s="5"/>
    </row>
    <row r="461" spans="1:26" x14ac:dyDescent="0.25">
      <c r="A461" s="87"/>
      <c r="B461" s="56">
        <v>454</v>
      </c>
      <c r="C461" s="352"/>
      <c r="D461" s="170"/>
      <c r="E461" s="65"/>
      <c r="F461" s="65"/>
      <c r="G461" s="195"/>
      <c r="H461" s="63"/>
      <c r="I461">
        <f t="shared" ref="I461:I524" si="31">IFERROR(VALUE(LEFT(J461,4)),0)</f>
        <v>0</v>
      </c>
      <c r="J461" s="63"/>
      <c r="K461">
        <f t="shared" si="30"/>
        <v>0</v>
      </c>
      <c r="L461" s="63"/>
      <c r="O461" s="63"/>
      <c r="P461" s="63"/>
      <c r="Q461" s="175">
        <f t="shared" si="28"/>
        <v>0</v>
      </c>
      <c r="R461" s="284">
        <f t="shared" si="29"/>
        <v>0</v>
      </c>
      <c r="S461" s="5"/>
      <c r="T461" s="68"/>
      <c r="U461" s="5"/>
      <c r="V461" s="36"/>
      <c r="Y461" s="37"/>
      <c r="Z461" s="5"/>
    </row>
    <row r="462" spans="1:26" x14ac:dyDescent="0.25">
      <c r="A462" s="87"/>
      <c r="B462" s="56">
        <v>455</v>
      </c>
      <c r="C462" s="352"/>
      <c r="D462" s="170"/>
      <c r="E462" s="65"/>
      <c r="F462" s="65"/>
      <c r="G462" s="195"/>
      <c r="H462" s="63"/>
      <c r="I462">
        <f t="shared" si="31"/>
        <v>0</v>
      </c>
      <c r="J462" s="63"/>
      <c r="K462">
        <f t="shared" si="30"/>
        <v>0</v>
      </c>
      <c r="L462" s="63"/>
      <c r="O462" s="63"/>
      <c r="P462" s="63"/>
      <c r="Q462" s="175">
        <f t="shared" si="28"/>
        <v>0</v>
      </c>
      <c r="R462" s="284">
        <f t="shared" si="29"/>
        <v>0</v>
      </c>
      <c r="S462" s="5"/>
      <c r="T462" s="68"/>
      <c r="U462" s="5"/>
      <c r="V462" s="36"/>
      <c r="Y462" s="37"/>
      <c r="Z462" s="5"/>
    </row>
    <row r="463" spans="1:26" x14ac:dyDescent="0.25">
      <c r="A463" s="87"/>
      <c r="B463" s="56">
        <v>456</v>
      </c>
      <c r="C463" s="352"/>
      <c r="D463" s="170"/>
      <c r="E463" s="65"/>
      <c r="F463" s="65"/>
      <c r="G463" s="195"/>
      <c r="H463" s="63"/>
      <c r="I463">
        <f t="shared" si="31"/>
        <v>0</v>
      </c>
      <c r="J463" s="63"/>
      <c r="K463">
        <f t="shared" si="30"/>
        <v>0</v>
      </c>
      <c r="L463" s="63"/>
      <c r="O463" s="63"/>
      <c r="P463" s="63"/>
      <c r="Q463" s="175">
        <f t="shared" si="28"/>
        <v>0</v>
      </c>
      <c r="R463" s="284">
        <f t="shared" si="29"/>
        <v>0</v>
      </c>
      <c r="S463" s="5"/>
      <c r="T463" s="68"/>
      <c r="U463" s="5"/>
      <c r="V463" s="36"/>
      <c r="Y463" s="37"/>
      <c r="Z463" s="5"/>
    </row>
    <row r="464" spans="1:26" x14ac:dyDescent="0.25">
      <c r="A464" s="87"/>
      <c r="B464" s="56">
        <v>457</v>
      </c>
      <c r="C464" s="352"/>
      <c r="D464" s="170"/>
      <c r="E464" s="65"/>
      <c r="F464" s="65"/>
      <c r="G464" s="195"/>
      <c r="H464" s="63"/>
      <c r="I464">
        <f t="shared" si="31"/>
        <v>0</v>
      </c>
      <c r="J464" s="63"/>
      <c r="K464">
        <f t="shared" si="30"/>
        <v>0</v>
      </c>
      <c r="L464" s="63"/>
      <c r="O464" s="63"/>
      <c r="P464" s="63"/>
      <c r="Q464" s="175">
        <f t="shared" si="28"/>
        <v>0</v>
      </c>
      <c r="R464" s="284">
        <f t="shared" si="29"/>
        <v>0</v>
      </c>
      <c r="S464" s="5"/>
      <c r="T464" s="68"/>
      <c r="U464" s="5"/>
      <c r="V464" s="36"/>
      <c r="Y464" s="37"/>
      <c r="Z464" s="5"/>
    </row>
    <row r="465" spans="1:26" x14ac:dyDescent="0.25">
      <c r="A465" s="87"/>
      <c r="B465" s="56">
        <v>458</v>
      </c>
      <c r="C465" s="352"/>
      <c r="D465" s="170"/>
      <c r="E465" s="65"/>
      <c r="F465" s="65"/>
      <c r="G465" s="195"/>
      <c r="H465" s="63"/>
      <c r="I465">
        <f t="shared" si="31"/>
        <v>0</v>
      </c>
      <c r="J465" s="63"/>
      <c r="K465">
        <f t="shared" si="30"/>
        <v>0</v>
      </c>
      <c r="L465" s="63"/>
      <c r="O465" s="63"/>
      <c r="P465" s="63"/>
      <c r="Q465" s="175">
        <f t="shared" si="28"/>
        <v>0</v>
      </c>
      <c r="R465" s="284">
        <f t="shared" si="29"/>
        <v>0</v>
      </c>
      <c r="S465" s="5"/>
      <c r="T465" s="68"/>
      <c r="U465" s="5"/>
      <c r="V465" s="36"/>
      <c r="Y465" s="37"/>
      <c r="Z465" s="5"/>
    </row>
    <row r="466" spans="1:26" x14ac:dyDescent="0.25">
      <c r="A466" s="87"/>
      <c r="B466" s="56">
        <v>459</v>
      </c>
      <c r="C466" s="352"/>
      <c r="D466" s="170"/>
      <c r="E466" s="65"/>
      <c r="F466" s="65"/>
      <c r="G466" s="195"/>
      <c r="H466" s="63"/>
      <c r="I466">
        <f t="shared" si="31"/>
        <v>0</v>
      </c>
      <c r="J466" s="63"/>
      <c r="K466">
        <f t="shared" si="30"/>
        <v>0</v>
      </c>
      <c r="L466" s="63"/>
      <c r="O466" s="63"/>
      <c r="P466" s="63"/>
      <c r="Q466" s="175">
        <f t="shared" si="28"/>
        <v>0</v>
      </c>
      <c r="R466" s="284">
        <f t="shared" si="29"/>
        <v>0</v>
      </c>
      <c r="S466" s="5"/>
      <c r="T466" s="68"/>
      <c r="U466" s="5"/>
      <c r="V466" s="36"/>
      <c r="Y466" s="37"/>
      <c r="Z466" s="5"/>
    </row>
    <row r="467" spans="1:26" x14ac:dyDescent="0.25">
      <c r="A467" s="87"/>
      <c r="B467" s="56">
        <v>460</v>
      </c>
      <c r="C467" s="352"/>
      <c r="D467" s="170"/>
      <c r="E467" s="65"/>
      <c r="F467" s="65"/>
      <c r="G467" s="195"/>
      <c r="H467" s="63"/>
      <c r="I467">
        <f t="shared" si="31"/>
        <v>0</v>
      </c>
      <c r="J467" s="63"/>
      <c r="K467">
        <f t="shared" si="30"/>
        <v>0</v>
      </c>
      <c r="L467" s="63"/>
      <c r="O467" s="63"/>
      <c r="P467" s="63"/>
      <c r="Q467" s="175">
        <f t="shared" si="28"/>
        <v>0</v>
      </c>
      <c r="R467" s="284">
        <f t="shared" si="29"/>
        <v>0</v>
      </c>
      <c r="S467" s="5"/>
      <c r="T467" s="68"/>
      <c r="U467" s="5"/>
      <c r="V467" s="36"/>
      <c r="Y467" s="37"/>
      <c r="Z467" s="5"/>
    </row>
    <row r="468" spans="1:26" x14ac:dyDescent="0.25">
      <c r="A468" s="87"/>
      <c r="B468" s="56">
        <v>461</v>
      </c>
      <c r="C468" s="352"/>
      <c r="D468" s="170"/>
      <c r="E468" s="65"/>
      <c r="F468" s="65"/>
      <c r="G468" s="195"/>
      <c r="H468" s="63"/>
      <c r="I468">
        <f t="shared" si="31"/>
        <v>0</v>
      </c>
      <c r="J468" s="63"/>
      <c r="K468">
        <f t="shared" si="30"/>
        <v>0</v>
      </c>
      <c r="L468" s="63"/>
      <c r="O468" s="63"/>
      <c r="P468" s="63"/>
      <c r="Q468" s="175">
        <f t="shared" si="28"/>
        <v>0</v>
      </c>
      <c r="R468" s="284">
        <f t="shared" si="29"/>
        <v>0</v>
      </c>
      <c r="S468" s="5"/>
      <c r="T468" s="68"/>
      <c r="U468" s="5"/>
      <c r="V468" s="36"/>
      <c r="Y468" s="37"/>
      <c r="Z468" s="5"/>
    </row>
    <row r="469" spans="1:26" x14ac:dyDescent="0.25">
      <c r="A469" s="87"/>
      <c r="B469" s="56">
        <v>462</v>
      </c>
      <c r="C469" s="352"/>
      <c r="D469" s="170"/>
      <c r="E469" s="65"/>
      <c r="F469" s="65"/>
      <c r="G469" s="195"/>
      <c r="H469" s="63"/>
      <c r="I469">
        <f t="shared" si="31"/>
        <v>0</v>
      </c>
      <c r="J469" s="63"/>
      <c r="K469">
        <f t="shared" si="30"/>
        <v>0</v>
      </c>
      <c r="L469" s="63"/>
      <c r="O469" s="63"/>
      <c r="P469" s="63"/>
      <c r="Q469" s="175">
        <f t="shared" si="28"/>
        <v>0</v>
      </c>
      <c r="R469" s="284">
        <f t="shared" si="29"/>
        <v>0</v>
      </c>
      <c r="S469" s="5"/>
      <c r="T469" s="68"/>
      <c r="U469" s="5"/>
      <c r="V469" s="36"/>
      <c r="Y469" s="37"/>
      <c r="Z469" s="5"/>
    </row>
    <row r="470" spans="1:26" x14ac:dyDescent="0.25">
      <c r="A470" s="87"/>
      <c r="B470" s="56">
        <v>463</v>
      </c>
      <c r="C470" s="352"/>
      <c r="D470" s="170"/>
      <c r="E470" s="65"/>
      <c r="F470" s="65"/>
      <c r="G470" s="195"/>
      <c r="H470" s="63"/>
      <c r="I470">
        <f t="shared" si="31"/>
        <v>0</v>
      </c>
      <c r="J470" s="63"/>
      <c r="K470">
        <f t="shared" si="30"/>
        <v>0</v>
      </c>
      <c r="L470" s="63"/>
      <c r="O470" s="63"/>
      <c r="P470" s="63"/>
      <c r="Q470" s="175">
        <f t="shared" si="28"/>
        <v>0</v>
      </c>
      <c r="R470" s="284">
        <f t="shared" si="29"/>
        <v>0</v>
      </c>
      <c r="S470" s="5"/>
      <c r="T470" s="68"/>
      <c r="U470" s="5"/>
      <c r="V470" s="36"/>
      <c r="Y470" s="37"/>
      <c r="Z470" s="5"/>
    </row>
    <row r="471" spans="1:26" x14ac:dyDescent="0.25">
      <c r="A471" s="87"/>
      <c r="B471" s="56">
        <v>464</v>
      </c>
      <c r="C471" s="352"/>
      <c r="D471" s="170"/>
      <c r="E471" s="65"/>
      <c r="F471" s="65"/>
      <c r="G471" s="195"/>
      <c r="H471" s="63"/>
      <c r="I471">
        <f t="shared" si="31"/>
        <v>0</v>
      </c>
      <c r="J471" s="63"/>
      <c r="K471">
        <f t="shared" si="30"/>
        <v>0</v>
      </c>
      <c r="L471" s="63"/>
      <c r="O471" s="63"/>
      <c r="P471" s="63"/>
      <c r="Q471" s="175">
        <f t="shared" si="28"/>
        <v>0</v>
      </c>
      <c r="R471" s="284">
        <f t="shared" si="29"/>
        <v>0</v>
      </c>
      <c r="S471" s="5"/>
      <c r="T471" s="68"/>
      <c r="U471" s="5"/>
      <c r="V471" s="36"/>
      <c r="Y471" s="37"/>
      <c r="Z471" s="5"/>
    </row>
    <row r="472" spans="1:26" x14ac:dyDescent="0.25">
      <c r="A472" s="87"/>
      <c r="B472" s="56">
        <v>465</v>
      </c>
      <c r="C472" s="352"/>
      <c r="D472" s="170"/>
      <c r="E472" s="65"/>
      <c r="F472" s="65"/>
      <c r="G472" s="195"/>
      <c r="H472" s="63"/>
      <c r="I472">
        <f t="shared" si="31"/>
        <v>0</v>
      </c>
      <c r="J472" s="63"/>
      <c r="K472">
        <f t="shared" si="30"/>
        <v>0</v>
      </c>
      <c r="L472" s="63"/>
      <c r="O472" s="63"/>
      <c r="P472" s="63"/>
      <c r="Q472" s="175">
        <f t="shared" si="28"/>
        <v>0</v>
      </c>
      <c r="R472" s="284">
        <f t="shared" si="29"/>
        <v>0</v>
      </c>
      <c r="S472" s="5"/>
      <c r="T472" s="68"/>
      <c r="U472" s="5"/>
      <c r="V472" s="36"/>
      <c r="Y472" s="37"/>
      <c r="Z472" s="5"/>
    </row>
    <row r="473" spans="1:26" x14ac:dyDescent="0.25">
      <c r="A473" s="87"/>
      <c r="B473" s="56">
        <v>466</v>
      </c>
      <c r="C473" s="352"/>
      <c r="D473" s="170"/>
      <c r="E473" s="65"/>
      <c r="F473" s="65"/>
      <c r="G473" s="195"/>
      <c r="H473" s="63"/>
      <c r="I473">
        <f t="shared" si="31"/>
        <v>0</v>
      </c>
      <c r="J473" s="63"/>
      <c r="K473">
        <f t="shared" si="30"/>
        <v>0</v>
      </c>
      <c r="L473" s="63"/>
      <c r="O473" s="63"/>
      <c r="P473" s="63"/>
      <c r="Q473" s="175">
        <f t="shared" si="28"/>
        <v>0</v>
      </c>
      <c r="R473" s="284">
        <f t="shared" si="29"/>
        <v>0</v>
      </c>
      <c r="S473" s="5"/>
      <c r="T473" s="68"/>
      <c r="U473" s="5"/>
      <c r="V473" s="36"/>
      <c r="Y473" s="37"/>
      <c r="Z473" s="5"/>
    </row>
    <row r="474" spans="1:26" x14ac:dyDescent="0.25">
      <c r="A474" s="87"/>
      <c r="B474" s="56">
        <v>467</v>
      </c>
      <c r="C474" s="352"/>
      <c r="D474" s="170"/>
      <c r="E474" s="65"/>
      <c r="F474" s="65"/>
      <c r="G474" s="195"/>
      <c r="H474" s="63"/>
      <c r="I474">
        <f t="shared" si="31"/>
        <v>0</v>
      </c>
      <c r="J474" s="63"/>
      <c r="K474">
        <f t="shared" si="30"/>
        <v>0</v>
      </c>
      <c r="L474" s="63"/>
      <c r="O474" s="63"/>
      <c r="P474" s="63"/>
      <c r="Q474" s="175">
        <f t="shared" si="28"/>
        <v>0</v>
      </c>
      <c r="R474" s="284">
        <f t="shared" si="29"/>
        <v>0</v>
      </c>
      <c r="S474" s="5"/>
      <c r="T474" s="68"/>
      <c r="U474" s="5"/>
      <c r="V474" s="36"/>
      <c r="Y474" s="37"/>
      <c r="Z474" s="5"/>
    </row>
    <row r="475" spans="1:26" x14ac:dyDescent="0.25">
      <c r="A475" s="87"/>
      <c r="B475" s="56">
        <v>468</v>
      </c>
      <c r="C475" s="352"/>
      <c r="D475" s="170"/>
      <c r="E475" s="65"/>
      <c r="F475" s="65"/>
      <c r="G475" s="195"/>
      <c r="H475" s="63"/>
      <c r="I475">
        <f t="shared" si="31"/>
        <v>0</v>
      </c>
      <c r="J475" s="63"/>
      <c r="K475">
        <f t="shared" si="30"/>
        <v>0</v>
      </c>
      <c r="L475" s="63"/>
      <c r="O475" s="63"/>
      <c r="P475" s="63"/>
      <c r="Q475" s="175">
        <f t="shared" si="28"/>
        <v>0</v>
      </c>
      <c r="R475" s="284">
        <f t="shared" si="29"/>
        <v>0</v>
      </c>
      <c r="S475" s="5"/>
      <c r="T475" s="68"/>
      <c r="U475" s="5"/>
      <c r="V475" s="36"/>
      <c r="Y475" s="37"/>
      <c r="Z475" s="5"/>
    </row>
    <row r="476" spans="1:26" x14ac:dyDescent="0.25">
      <c r="A476" s="87"/>
      <c r="B476" s="56">
        <v>469</v>
      </c>
      <c r="C476" s="352"/>
      <c r="D476" s="170"/>
      <c r="E476" s="65"/>
      <c r="F476" s="65"/>
      <c r="G476" s="195"/>
      <c r="H476" s="63"/>
      <c r="I476">
        <f t="shared" si="31"/>
        <v>0</v>
      </c>
      <c r="J476" s="63"/>
      <c r="K476">
        <f t="shared" si="30"/>
        <v>0</v>
      </c>
      <c r="L476" s="63"/>
      <c r="O476" s="63"/>
      <c r="P476" s="63"/>
      <c r="Q476" s="175">
        <f t="shared" si="28"/>
        <v>0</v>
      </c>
      <c r="R476" s="284">
        <f t="shared" si="29"/>
        <v>0</v>
      </c>
      <c r="S476" s="5"/>
      <c r="T476" s="68"/>
      <c r="U476" s="5"/>
      <c r="V476" s="36"/>
      <c r="Y476" s="37"/>
      <c r="Z476" s="5"/>
    </row>
    <row r="477" spans="1:26" x14ac:dyDescent="0.25">
      <c r="A477" s="87"/>
      <c r="B477" s="56">
        <v>470</v>
      </c>
      <c r="C477" s="352"/>
      <c r="D477" s="170"/>
      <c r="E477" s="65"/>
      <c r="F477" s="65"/>
      <c r="G477" s="195"/>
      <c r="H477" s="63"/>
      <c r="I477">
        <f t="shared" si="31"/>
        <v>0</v>
      </c>
      <c r="J477" s="63"/>
      <c r="K477">
        <f t="shared" si="30"/>
        <v>0</v>
      </c>
      <c r="L477" s="63"/>
      <c r="O477" s="63"/>
      <c r="P477" s="63"/>
      <c r="Q477" s="175">
        <f t="shared" si="28"/>
        <v>0</v>
      </c>
      <c r="R477" s="284">
        <f t="shared" si="29"/>
        <v>0</v>
      </c>
      <c r="S477" s="5"/>
      <c r="T477" s="68"/>
      <c r="U477" s="5"/>
      <c r="V477" s="36"/>
      <c r="Y477" s="37"/>
      <c r="Z477" s="5"/>
    </row>
    <row r="478" spans="1:26" x14ac:dyDescent="0.25">
      <c r="A478" s="87"/>
      <c r="B478" s="56">
        <v>471</v>
      </c>
      <c r="C478" s="352"/>
      <c r="D478" s="170"/>
      <c r="E478" s="65"/>
      <c r="F478" s="65"/>
      <c r="G478" s="195"/>
      <c r="H478" s="63"/>
      <c r="I478">
        <f t="shared" si="31"/>
        <v>0</v>
      </c>
      <c r="J478" s="63"/>
      <c r="K478">
        <f t="shared" si="30"/>
        <v>0</v>
      </c>
      <c r="L478" s="63"/>
      <c r="O478" s="63"/>
      <c r="P478" s="63"/>
      <c r="Q478" s="175">
        <f t="shared" si="28"/>
        <v>0</v>
      </c>
      <c r="R478" s="284">
        <f t="shared" si="29"/>
        <v>0</v>
      </c>
      <c r="S478" s="5"/>
      <c r="T478" s="68"/>
      <c r="U478" s="5"/>
      <c r="V478" s="36"/>
      <c r="Y478" s="37"/>
      <c r="Z478" s="5"/>
    </row>
    <row r="479" spans="1:26" x14ac:dyDescent="0.25">
      <c r="A479" s="87"/>
      <c r="B479" s="56">
        <v>472</v>
      </c>
      <c r="C479" s="352"/>
      <c r="D479" s="170"/>
      <c r="E479" s="65"/>
      <c r="F479" s="65"/>
      <c r="G479" s="195"/>
      <c r="H479" s="63"/>
      <c r="I479">
        <f t="shared" si="31"/>
        <v>0</v>
      </c>
      <c r="J479" s="63"/>
      <c r="K479">
        <f t="shared" si="30"/>
        <v>0</v>
      </c>
      <c r="L479" s="63"/>
      <c r="O479" s="63"/>
      <c r="P479" s="63"/>
      <c r="Q479" s="175">
        <f t="shared" si="28"/>
        <v>0</v>
      </c>
      <c r="R479" s="284">
        <f t="shared" si="29"/>
        <v>0</v>
      </c>
      <c r="S479" s="5"/>
      <c r="T479" s="68"/>
      <c r="U479" s="5"/>
      <c r="V479" s="36"/>
      <c r="Y479" s="37"/>
      <c r="Z479" s="5"/>
    </row>
    <row r="480" spans="1:26" x14ac:dyDescent="0.25">
      <c r="A480" s="87"/>
      <c r="B480" s="56">
        <v>473</v>
      </c>
      <c r="C480" s="352"/>
      <c r="D480" s="170"/>
      <c r="E480" s="65"/>
      <c r="F480" s="65"/>
      <c r="G480" s="195"/>
      <c r="H480" s="63"/>
      <c r="I480">
        <f t="shared" si="31"/>
        <v>0</v>
      </c>
      <c r="J480" s="63"/>
      <c r="K480">
        <f t="shared" si="30"/>
        <v>0</v>
      </c>
      <c r="L480" s="63"/>
      <c r="O480" s="63"/>
      <c r="P480" s="63"/>
      <c r="Q480" s="175">
        <f t="shared" si="28"/>
        <v>0</v>
      </c>
      <c r="R480" s="284">
        <f t="shared" si="29"/>
        <v>0</v>
      </c>
      <c r="S480" s="5"/>
      <c r="T480" s="68"/>
      <c r="U480" s="5"/>
      <c r="V480" s="36"/>
      <c r="Y480" s="37"/>
      <c r="Z480" s="5"/>
    </row>
    <row r="481" spans="1:26" x14ac:dyDescent="0.25">
      <c r="A481" s="87"/>
      <c r="B481" s="56">
        <v>474</v>
      </c>
      <c r="C481" s="352"/>
      <c r="D481" s="170"/>
      <c r="E481" s="65"/>
      <c r="F481" s="65"/>
      <c r="G481" s="195"/>
      <c r="H481" s="63"/>
      <c r="I481">
        <f t="shared" si="31"/>
        <v>0</v>
      </c>
      <c r="J481" s="63"/>
      <c r="K481">
        <f t="shared" si="30"/>
        <v>0</v>
      </c>
      <c r="L481" s="63"/>
      <c r="O481" s="63"/>
      <c r="P481" s="63"/>
      <c r="Q481" s="175">
        <f t="shared" si="28"/>
        <v>0</v>
      </c>
      <c r="R481" s="284">
        <f t="shared" si="29"/>
        <v>0</v>
      </c>
      <c r="S481" s="5"/>
      <c r="T481" s="68"/>
      <c r="U481" s="5"/>
      <c r="V481" s="36"/>
      <c r="Y481" s="37"/>
      <c r="Z481" s="5"/>
    </row>
    <row r="482" spans="1:26" x14ac:dyDescent="0.25">
      <c r="A482" s="87"/>
      <c r="B482" s="56">
        <v>475</v>
      </c>
      <c r="C482" s="352"/>
      <c r="D482" s="170"/>
      <c r="E482" s="65"/>
      <c r="F482" s="65"/>
      <c r="G482" s="195"/>
      <c r="H482" s="63"/>
      <c r="I482">
        <f t="shared" si="31"/>
        <v>0</v>
      </c>
      <c r="J482" s="63"/>
      <c r="K482">
        <f t="shared" si="30"/>
        <v>0</v>
      </c>
      <c r="L482" s="63"/>
      <c r="O482" s="63"/>
      <c r="P482" s="63"/>
      <c r="Q482" s="175">
        <f t="shared" si="28"/>
        <v>0</v>
      </c>
      <c r="R482" s="284">
        <f t="shared" si="29"/>
        <v>0</v>
      </c>
      <c r="S482" s="5"/>
      <c r="T482" s="68"/>
      <c r="U482" s="5"/>
      <c r="V482" s="36"/>
      <c r="Y482" s="37"/>
      <c r="Z482" s="5"/>
    </row>
    <row r="483" spans="1:26" x14ac:dyDescent="0.25">
      <c r="A483" s="87"/>
      <c r="B483" s="56">
        <v>476</v>
      </c>
      <c r="C483" s="352"/>
      <c r="D483" s="170"/>
      <c r="E483" s="65"/>
      <c r="F483" s="65"/>
      <c r="G483" s="195"/>
      <c r="H483" s="63"/>
      <c r="I483">
        <f t="shared" si="31"/>
        <v>0</v>
      </c>
      <c r="J483" s="63"/>
      <c r="K483">
        <f t="shared" si="30"/>
        <v>0</v>
      </c>
      <c r="L483" s="63"/>
      <c r="O483" s="63"/>
      <c r="P483" s="63"/>
      <c r="Q483" s="175">
        <f t="shared" si="28"/>
        <v>0</v>
      </c>
      <c r="R483" s="284">
        <f t="shared" si="29"/>
        <v>0</v>
      </c>
      <c r="S483" s="5"/>
      <c r="T483" s="68"/>
      <c r="U483" s="5"/>
      <c r="V483" s="36"/>
      <c r="Y483" s="37"/>
      <c r="Z483" s="5"/>
    </row>
    <row r="484" spans="1:26" x14ac:dyDescent="0.25">
      <c r="A484" s="87"/>
      <c r="B484" s="56">
        <v>477</v>
      </c>
      <c r="C484" s="352"/>
      <c r="D484" s="170"/>
      <c r="E484" s="65"/>
      <c r="F484" s="65"/>
      <c r="G484" s="195"/>
      <c r="H484" s="63"/>
      <c r="I484">
        <f t="shared" si="31"/>
        <v>0</v>
      </c>
      <c r="J484" s="63"/>
      <c r="K484">
        <f t="shared" si="30"/>
        <v>0</v>
      </c>
      <c r="L484" s="63"/>
      <c r="O484" s="63"/>
      <c r="P484" s="63"/>
      <c r="Q484" s="175">
        <f t="shared" si="28"/>
        <v>0</v>
      </c>
      <c r="R484" s="284">
        <f t="shared" si="29"/>
        <v>0</v>
      </c>
      <c r="S484" s="5"/>
      <c r="T484" s="68"/>
      <c r="U484" s="5"/>
      <c r="V484" s="36"/>
      <c r="Y484" s="37"/>
      <c r="Z484" s="5"/>
    </row>
    <row r="485" spans="1:26" x14ac:dyDescent="0.25">
      <c r="A485" s="87"/>
      <c r="B485" s="56">
        <v>478</v>
      </c>
      <c r="C485" s="352"/>
      <c r="D485" s="170"/>
      <c r="E485" s="65"/>
      <c r="F485" s="65"/>
      <c r="G485" s="195"/>
      <c r="H485" s="63"/>
      <c r="I485">
        <f t="shared" si="31"/>
        <v>0</v>
      </c>
      <c r="J485" s="63"/>
      <c r="K485">
        <f t="shared" si="30"/>
        <v>0</v>
      </c>
      <c r="L485" s="63"/>
      <c r="O485" s="63"/>
      <c r="P485" s="63"/>
      <c r="Q485" s="175">
        <f t="shared" si="28"/>
        <v>0</v>
      </c>
      <c r="R485" s="284">
        <f t="shared" si="29"/>
        <v>0</v>
      </c>
      <c r="S485" s="5"/>
      <c r="T485" s="68"/>
      <c r="U485" s="5"/>
      <c r="V485" s="36"/>
      <c r="Y485" s="37"/>
      <c r="Z485" s="5"/>
    </row>
    <row r="486" spans="1:26" x14ac:dyDescent="0.25">
      <c r="A486" s="87"/>
      <c r="B486" s="56">
        <v>479</v>
      </c>
      <c r="C486" s="352"/>
      <c r="D486" s="170"/>
      <c r="E486" s="65"/>
      <c r="F486" s="65"/>
      <c r="G486" s="195"/>
      <c r="H486" s="63"/>
      <c r="I486">
        <f t="shared" si="31"/>
        <v>0</v>
      </c>
      <c r="J486" s="63"/>
      <c r="K486">
        <f t="shared" si="30"/>
        <v>0</v>
      </c>
      <c r="L486" s="63"/>
      <c r="O486" s="63"/>
      <c r="P486" s="63"/>
      <c r="Q486" s="175">
        <f t="shared" si="28"/>
        <v>0</v>
      </c>
      <c r="R486" s="284">
        <f t="shared" si="29"/>
        <v>0</v>
      </c>
      <c r="S486" s="5"/>
      <c r="T486" s="68"/>
      <c r="U486" s="5"/>
      <c r="V486" s="36"/>
      <c r="Y486" s="37"/>
      <c r="Z486" s="5"/>
    </row>
    <row r="487" spans="1:26" x14ac:dyDescent="0.25">
      <c r="A487" s="87"/>
      <c r="B487" s="56">
        <v>480</v>
      </c>
      <c r="C487" s="352"/>
      <c r="D487" s="170"/>
      <c r="E487" s="65"/>
      <c r="F487" s="65"/>
      <c r="G487" s="195"/>
      <c r="H487" s="63"/>
      <c r="I487">
        <f t="shared" si="31"/>
        <v>0</v>
      </c>
      <c r="J487" s="63"/>
      <c r="K487">
        <f t="shared" si="30"/>
        <v>0</v>
      </c>
      <c r="L487" s="63"/>
      <c r="O487" s="63"/>
      <c r="P487" s="63"/>
      <c r="Q487" s="175">
        <f t="shared" si="28"/>
        <v>0</v>
      </c>
      <c r="R487" s="284">
        <f t="shared" si="29"/>
        <v>0</v>
      </c>
      <c r="S487" s="5"/>
      <c r="T487" s="68"/>
      <c r="U487" s="5"/>
      <c r="V487" s="36"/>
      <c r="Y487" s="37"/>
      <c r="Z487" s="5"/>
    </row>
    <row r="488" spans="1:26" x14ac:dyDescent="0.25">
      <c r="A488" s="87"/>
      <c r="B488" s="56">
        <v>481</v>
      </c>
      <c r="C488" s="352"/>
      <c r="D488" s="170"/>
      <c r="E488" s="65"/>
      <c r="F488" s="65"/>
      <c r="G488" s="195"/>
      <c r="H488" s="63"/>
      <c r="I488">
        <f t="shared" si="31"/>
        <v>0</v>
      </c>
      <c r="J488" s="63"/>
      <c r="K488">
        <f t="shared" si="30"/>
        <v>0</v>
      </c>
      <c r="L488" s="63"/>
      <c r="O488" s="63"/>
      <c r="P488" s="63"/>
      <c r="Q488" s="175">
        <f t="shared" si="28"/>
        <v>0</v>
      </c>
      <c r="R488" s="284">
        <f t="shared" si="29"/>
        <v>0</v>
      </c>
      <c r="S488" s="5"/>
      <c r="T488" s="68"/>
      <c r="U488" s="5"/>
      <c r="V488" s="36"/>
      <c r="Y488" s="37"/>
      <c r="Z488" s="5"/>
    </row>
    <row r="489" spans="1:26" x14ac:dyDescent="0.25">
      <c r="A489" s="87"/>
      <c r="B489" s="56">
        <v>482</v>
      </c>
      <c r="C489" s="352"/>
      <c r="D489" s="170"/>
      <c r="E489" s="65"/>
      <c r="F489" s="65"/>
      <c r="G489" s="195"/>
      <c r="H489" s="63"/>
      <c r="I489">
        <f t="shared" si="31"/>
        <v>0</v>
      </c>
      <c r="J489" s="63"/>
      <c r="K489">
        <f t="shared" si="30"/>
        <v>0</v>
      </c>
      <c r="L489" s="63"/>
      <c r="O489" s="63"/>
      <c r="P489" s="63"/>
      <c r="Q489" s="175">
        <f t="shared" si="28"/>
        <v>0</v>
      </c>
      <c r="R489" s="284">
        <f t="shared" si="29"/>
        <v>0</v>
      </c>
      <c r="S489" s="5"/>
      <c r="T489" s="68"/>
      <c r="U489" s="5"/>
      <c r="V489" s="36"/>
      <c r="Y489" s="37"/>
      <c r="Z489" s="5"/>
    </row>
    <row r="490" spans="1:26" x14ac:dyDescent="0.25">
      <c r="A490" s="87"/>
      <c r="B490" s="56">
        <v>483</v>
      </c>
      <c r="C490" s="352"/>
      <c r="D490" s="170"/>
      <c r="E490" s="65"/>
      <c r="F490" s="65"/>
      <c r="G490" s="195"/>
      <c r="H490" s="63"/>
      <c r="I490">
        <f t="shared" si="31"/>
        <v>0</v>
      </c>
      <c r="J490" s="63"/>
      <c r="K490">
        <f t="shared" si="30"/>
        <v>0</v>
      </c>
      <c r="L490" s="63"/>
      <c r="O490" s="63"/>
      <c r="P490" s="63"/>
      <c r="Q490" s="175">
        <f t="shared" si="28"/>
        <v>0</v>
      </c>
      <c r="R490" s="284">
        <f t="shared" si="29"/>
        <v>0</v>
      </c>
      <c r="S490" s="5"/>
      <c r="T490" s="68"/>
      <c r="U490" s="5"/>
      <c r="V490" s="36"/>
      <c r="Y490" s="37"/>
      <c r="Z490" s="5"/>
    </row>
    <row r="491" spans="1:26" x14ac:dyDescent="0.25">
      <c r="A491" s="87"/>
      <c r="B491" s="56">
        <v>484</v>
      </c>
      <c r="C491" s="352"/>
      <c r="D491" s="170"/>
      <c r="E491" s="65"/>
      <c r="F491" s="65"/>
      <c r="G491" s="195"/>
      <c r="H491" s="63"/>
      <c r="I491">
        <f t="shared" si="31"/>
        <v>0</v>
      </c>
      <c r="J491" s="63"/>
      <c r="K491">
        <f t="shared" si="30"/>
        <v>0</v>
      </c>
      <c r="L491" s="63"/>
      <c r="O491" s="63"/>
      <c r="P491" s="63"/>
      <c r="Q491" s="175">
        <f t="shared" si="28"/>
        <v>0</v>
      </c>
      <c r="R491" s="284">
        <f t="shared" si="29"/>
        <v>0</v>
      </c>
      <c r="S491" s="5"/>
      <c r="T491" s="68"/>
      <c r="U491" s="5"/>
      <c r="V491" s="36"/>
      <c r="Y491" s="37"/>
      <c r="Z491" s="5"/>
    </row>
    <row r="492" spans="1:26" x14ac:dyDescent="0.25">
      <c r="A492" s="87"/>
      <c r="B492" s="56">
        <v>485</v>
      </c>
      <c r="C492" s="352"/>
      <c r="D492" s="170"/>
      <c r="E492" s="65"/>
      <c r="F492" s="65"/>
      <c r="G492" s="195"/>
      <c r="H492" s="63"/>
      <c r="I492">
        <f t="shared" si="31"/>
        <v>0</v>
      </c>
      <c r="J492" s="63"/>
      <c r="K492">
        <f t="shared" si="30"/>
        <v>0</v>
      </c>
      <c r="L492" s="63"/>
      <c r="O492" s="63"/>
      <c r="P492" s="63"/>
      <c r="Q492" s="175">
        <f t="shared" si="28"/>
        <v>0</v>
      </c>
      <c r="R492" s="284">
        <f t="shared" si="29"/>
        <v>0</v>
      </c>
      <c r="S492" s="5"/>
      <c r="T492" s="68"/>
      <c r="U492" s="5"/>
      <c r="V492" s="36"/>
      <c r="Y492" s="37"/>
      <c r="Z492" s="5"/>
    </row>
    <row r="493" spans="1:26" x14ac:dyDescent="0.25">
      <c r="A493" s="87"/>
      <c r="B493" s="56">
        <v>486</v>
      </c>
      <c r="C493" s="352"/>
      <c r="D493" s="170"/>
      <c r="E493" s="65"/>
      <c r="F493" s="65"/>
      <c r="G493" s="195"/>
      <c r="H493" s="63"/>
      <c r="I493">
        <f t="shared" si="31"/>
        <v>0</v>
      </c>
      <c r="J493" s="63"/>
      <c r="K493">
        <f t="shared" si="30"/>
        <v>0</v>
      </c>
      <c r="L493" s="63"/>
      <c r="O493" s="63"/>
      <c r="P493" s="63"/>
      <c r="Q493" s="175">
        <f t="shared" si="28"/>
        <v>0</v>
      </c>
      <c r="R493" s="284">
        <f t="shared" si="29"/>
        <v>0</v>
      </c>
      <c r="S493" s="5"/>
      <c r="T493" s="68"/>
      <c r="U493" s="5"/>
      <c r="V493" s="36"/>
      <c r="Y493" s="37"/>
      <c r="Z493" s="5"/>
    </row>
    <row r="494" spans="1:26" x14ac:dyDescent="0.25">
      <c r="A494" s="87"/>
      <c r="B494" s="56">
        <v>487</v>
      </c>
      <c r="C494" s="352"/>
      <c r="D494" s="170"/>
      <c r="E494" s="65"/>
      <c r="F494" s="65"/>
      <c r="G494" s="195"/>
      <c r="H494" s="63"/>
      <c r="I494">
        <f t="shared" si="31"/>
        <v>0</v>
      </c>
      <c r="J494" s="63"/>
      <c r="K494">
        <f t="shared" si="30"/>
        <v>0</v>
      </c>
      <c r="L494" s="63"/>
      <c r="O494" s="63"/>
      <c r="P494" s="63"/>
      <c r="Q494" s="175">
        <f t="shared" si="28"/>
        <v>0</v>
      </c>
      <c r="R494" s="284">
        <f t="shared" si="29"/>
        <v>0</v>
      </c>
      <c r="S494" s="5"/>
      <c r="T494" s="68"/>
      <c r="U494" s="5"/>
      <c r="V494" s="36"/>
      <c r="Y494" s="37"/>
      <c r="Z494" s="5"/>
    </row>
    <row r="495" spans="1:26" x14ac:dyDescent="0.25">
      <c r="A495" s="87"/>
      <c r="B495" s="56">
        <v>488</v>
      </c>
      <c r="C495" s="352"/>
      <c r="D495" s="170"/>
      <c r="E495" s="65"/>
      <c r="F495" s="65"/>
      <c r="G495" s="195"/>
      <c r="H495" s="63"/>
      <c r="I495">
        <f t="shared" si="31"/>
        <v>0</v>
      </c>
      <c r="J495" s="63"/>
      <c r="K495">
        <f t="shared" si="30"/>
        <v>0</v>
      </c>
      <c r="L495" s="63"/>
      <c r="O495" s="63"/>
      <c r="P495" s="63"/>
      <c r="Q495" s="175">
        <f t="shared" si="28"/>
        <v>0</v>
      </c>
      <c r="R495" s="284">
        <f t="shared" si="29"/>
        <v>0</v>
      </c>
      <c r="S495" s="5"/>
      <c r="T495" s="68"/>
      <c r="U495" s="5"/>
      <c r="V495" s="36"/>
      <c r="Y495" s="37"/>
      <c r="Z495" s="5"/>
    </row>
    <row r="496" spans="1:26" x14ac:dyDescent="0.25">
      <c r="A496" s="87"/>
      <c r="B496" s="56">
        <v>489</v>
      </c>
      <c r="C496" s="352"/>
      <c r="D496" s="170"/>
      <c r="E496" s="65"/>
      <c r="F496" s="65"/>
      <c r="G496" s="195"/>
      <c r="H496" s="63"/>
      <c r="I496">
        <f t="shared" si="31"/>
        <v>0</v>
      </c>
      <c r="J496" s="63"/>
      <c r="K496">
        <f t="shared" si="30"/>
        <v>0</v>
      </c>
      <c r="L496" s="63"/>
      <c r="O496" s="63"/>
      <c r="P496" s="63"/>
      <c r="Q496" s="175">
        <f t="shared" si="28"/>
        <v>0</v>
      </c>
      <c r="R496" s="284">
        <f t="shared" si="29"/>
        <v>0</v>
      </c>
      <c r="S496" s="5"/>
      <c r="T496" s="68"/>
      <c r="U496" s="5"/>
      <c r="V496" s="36"/>
      <c r="Y496" s="37"/>
      <c r="Z496" s="5"/>
    </row>
    <row r="497" spans="1:26" x14ac:dyDescent="0.25">
      <c r="A497" s="87"/>
      <c r="B497" s="56">
        <v>490</v>
      </c>
      <c r="C497" s="352"/>
      <c r="D497" s="170"/>
      <c r="E497" s="65"/>
      <c r="F497" s="65"/>
      <c r="G497" s="195"/>
      <c r="H497" s="63"/>
      <c r="I497">
        <f t="shared" si="31"/>
        <v>0</v>
      </c>
      <c r="J497" s="63"/>
      <c r="K497">
        <f t="shared" si="30"/>
        <v>0</v>
      </c>
      <c r="L497" s="63"/>
      <c r="O497" s="63"/>
      <c r="P497" s="63"/>
      <c r="Q497" s="175">
        <f t="shared" si="28"/>
        <v>0</v>
      </c>
      <c r="R497" s="284">
        <f t="shared" si="29"/>
        <v>0</v>
      </c>
      <c r="S497" s="5"/>
      <c r="T497" s="68"/>
      <c r="U497" s="5"/>
      <c r="V497" s="36"/>
      <c r="Y497" s="37"/>
      <c r="Z497" s="5"/>
    </row>
    <row r="498" spans="1:26" x14ac:dyDescent="0.25">
      <c r="A498" s="87"/>
      <c r="B498" s="56">
        <v>491</v>
      </c>
      <c r="C498" s="352"/>
      <c r="D498" s="170"/>
      <c r="E498" s="65"/>
      <c r="F498" s="65"/>
      <c r="G498" s="195"/>
      <c r="H498" s="63"/>
      <c r="I498">
        <f t="shared" si="31"/>
        <v>0</v>
      </c>
      <c r="J498" s="63"/>
      <c r="K498">
        <f t="shared" si="30"/>
        <v>0</v>
      </c>
      <c r="L498" s="63"/>
      <c r="O498" s="63"/>
      <c r="P498" s="63"/>
      <c r="Q498" s="175">
        <f t="shared" si="28"/>
        <v>0</v>
      </c>
      <c r="R498" s="284">
        <f t="shared" si="29"/>
        <v>0</v>
      </c>
      <c r="S498" s="5"/>
      <c r="T498" s="68"/>
      <c r="U498" s="5"/>
      <c r="V498" s="36"/>
      <c r="Y498" s="37"/>
      <c r="Z498" s="5"/>
    </row>
    <row r="499" spans="1:26" x14ac:dyDescent="0.25">
      <c r="A499" s="87"/>
      <c r="B499" s="56">
        <v>492</v>
      </c>
      <c r="C499" s="352"/>
      <c r="D499" s="170"/>
      <c r="E499" s="65"/>
      <c r="F499" s="65"/>
      <c r="G499" s="195"/>
      <c r="H499" s="63"/>
      <c r="I499">
        <f t="shared" si="31"/>
        <v>0</v>
      </c>
      <c r="J499" s="63"/>
      <c r="K499">
        <f t="shared" si="30"/>
        <v>0</v>
      </c>
      <c r="L499" s="63"/>
      <c r="O499" s="63"/>
      <c r="P499" s="63"/>
      <c r="Q499" s="175">
        <f t="shared" si="28"/>
        <v>0</v>
      </c>
      <c r="R499" s="284">
        <f t="shared" si="29"/>
        <v>0</v>
      </c>
      <c r="S499" s="5"/>
      <c r="T499" s="68"/>
      <c r="U499" s="5"/>
      <c r="V499" s="36"/>
      <c r="Y499" s="37"/>
      <c r="Z499" s="5"/>
    </row>
    <row r="500" spans="1:26" x14ac:dyDescent="0.25">
      <c r="A500" s="87"/>
      <c r="B500" s="56">
        <v>493</v>
      </c>
      <c r="C500" s="352"/>
      <c r="D500" s="170"/>
      <c r="E500" s="65"/>
      <c r="F500" s="65"/>
      <c r="G500" s="195"/>
      <c r="H500" s="63"/>
      <c r="I500">
        <f t="shared" si="31"/>
        <v>0</v>
      </c>
      <c r="J500" s="63"/>
      <c r="K500">
        <f t="shared" si="30"/>
        <v>0</v>
      </c>
      <c r="L500" s="63"/>
      <c r="O500" s="63"/>
      <c r="P500" s="63"/>
      <c r="Q500" s="175">
        <f t="shared" si="28"/>
        <v>0</v>
      </c>
      <c r="R500" s="284">
        <f t="shared" si="29"/>
        <v>0</v>
      </c>
      <c r="S500" s="5"/>
      <c r="T500" s="68"/>
      <c r="U500" s="5"/>
      <c r="V500" s="36"/>
      <c r="Y500" s="37"/>
      <c r="Z500" s="5"/>
    </row>
    <row r="501" spans="1:26" x14ac:dyDescent="0.25">
      <c r="A501" s="87"/>
      <c r="B501" s="56">
        <v>494</v>
      </c>
      <c r="C501" s="352"/>
      <c r="D501" s="170"/>
      <c r="E501" s="65"/>
      <c r="F501" s="65"/>
      <c r="G501" s="195"/>
      <c r="H501" s="63"/>
      <c r="I501">
        <f t="shared" si="31"/>
        <v>0</v>
      </c>
      <c r="J501" s="63"/>
      <c r="K501">
        <f t="shared" si="30"/>
        <v>0</v>
      </c>
      <c r="L501" s="63"/>
      <c r="O501" s="63"/>
      <c r="P501" s="63"/>
      <c r="Q501" s="175">
        <f t="shared" si="28"/>
        <v>0</v>
      </c>
      <c r="R501" s="284">
        <f t="shared" si="29"/>
        <v>0</v>
      </c>
      <c r="S501" s="5"/>
      <c r="T501" s="68"/>
      <c r="U501" s="5"/>
      <c r="V501" s="36"/>
      <c r="Y501" s="37"/>
      <c r="Z501" s="5"/>
    </row>
    <row r="502" spans="1:26" x14ac:dyDescent="0.25">
      <c r="A502" s="87"/>
      <c r="B502" s="56">
        <v>495</v>
      </c>
      <c r="C502" s="352"/>
      <c r="D502" s="170"/>
      <c r="E502" s="65"/>
      <c r="F502" s="65"/>
      <c r="G502" s="195"/>
      <c r="H502" s="63"/>
      <c r="I502">
        <f t="shared" si="31"/>
        <v>0</v>
      </c>
      <c r="J502" s="63"/>
      <c r="K502">
        <f t="shared" si="30"/>
        <v>0</v>
      </c>
      <c r="L502" s="63"/>
      <c r="O502" s="63"/>
      <c r="P502" s="63"/>
      <c r="Q502" s="175">
        <f t="shared" si="28"/>
        <v>0</v>
      </c>
      <c r="R502" s="284">
        <f t="shared" si="29"/>
        <v>0</v>
      </c>
      <c r="S502" s="5"/>
      <c r="T502" s="68"/>
      <c r="U502" s="5"/>
      <c r="V502" s="36"/>
      <c r="Y502" s="37"/>
      <c r="Z502" s="5"/>
    </row>
    <row r="503" spans="1:26" x14ac:dyDescent="0.25">
      <c r="A503" s="87"/>
      <c r="B503" s="56">
        <v>496</v>
      </c>
      <c r="C503" s="352"/>
      <c r="D503" s="170"/>
      <c r="E503" s="65"/>
      <c r="F503" s="65"/>
      <c r="G503" s="195"/>
      <c r="H503" s="63"/>
      <c r="I503">
        <f t="shared" si="31"/>
        <v>0</v>
      </c>
      <c r="J503" s="63"/>
      <c r="K503">
        <f t="shared" si="30"/>
        <v>0</v>
      </c>
      <c r="L503" s="63"/>
      <c r="O503" s="63"/>
      <c r="P503" s="63"/>
      <c r="Q503" s="175">
        <f t="shared" si="28"/>
        <v>0</v>
      </c>
      <c r="R503" s="284">
        <f t="shared" si="29"/>
        <v>0</v>
      </c>
      <c r="S503" s="5"/>
      <c r="T503" s="68"/>
      <c r="U503" s="5"/>
      <c r="V503" s="36"/>
      <c r="Y503" s="37"/>
      <c r="Z503" s="5"/>
    </row>
    <row r="504" spans="1:26" x14ac:dyDescent="0.25">
      <c r="A504" s="87"/>
      <c r="B504" s="56">
        <v>497</v>
      </c>
      <c r="C504" s="352"/>
      <c r="D504" s="170"/>
      <c r="E504" s="65"/>
      <c r="F504" s="65"/>
      <c r="G504" s="195"/>
      <c r="H504" s="63"/>
      <c r="I504">
        <f t="shared" si="31"/>
        <v>0</v>
      </c>
      <c r="J504" s="63"/>
      <c r="K504">
        <f t="shared" si="30"/>
        <v>0</v>
      </c>
      <c r="L504" s="63"/>
      <c r="O504" s="63"/>
      <c r="P504" s="63"/>
      <c r="Q504" s="175">
        <f t="shared" si="28"/>
        <v>0</v>
      </c>
      <c r="R504" s="284">
        <f t="shared" si="29"/>
        <v>0</v>
      </c>
      <c r="S504" s="5"/>
      <c r="T504" s="68"/>
      <c r="U504" s="5"/>
      <c r="V504" s="36"/>
      <c r="Y504" s="37"/>
      <c r="Z504" s="5"/>
    </row>
    <row r="505" spans="1:26" x14ac:dyDescent="0.25">
      <c r="A505" s="87"/>
      <c r="B505" s="56">
        <v>498</v>
      </c>
      <c r="C505" s="352"/>
      <c r="D505" s="170"/>
      <c r="E505" s="65"/>
      <c r="F505" s="65"/>
      <c r="G505" s="195"/>
      <c r="H505" s="63"/>
      <c r="I505">
        <f t="shared" si="31"/>
        <v>0</v>
      </c>
      <c r="J505" s="63"/>
      <c r="K505">
        <f t="shared" si="30"/>
        <v>0</v>
      </c>
      <c r="L505" s="63"/>
      <c r="O505" s="63"/>
      <c r="P505" s="63"/>
      <c r="Q505" s="175">
        <f t="shared" si="28"/>
        <v>0</v>
      </c>
      <c r="R505" s="284">
        <f t="shared" si="29"/>
        <v>0</v>
      </c>
      <c r="S505" s="5"/>
      <c r="T505" s="68"/>
      <c r="U505" s="5"/>
      <c r="V505" s="36"/>
      <c r="Y505" s="37"/>
      <c r="Z505" s="5"/>
    </row>
    <row r="506" spans="1:26" x14ac:dyDescent="0.25">
      <c r="A506" s="87"/>
      <c r="B506" s="56">
        <v>499</v>
      </c>
      <c r="C506" s="352"/>
      <c r="D506" s="170"/>
      <c r="E506" s="65"/>
      <c r="F506" s="65"/>
      <c r="G506" s="195"/>
      <c r="H506" s="63"/>
      <c r="I506">
        <f t="shared" si="31"/>
        <v>0</v>
      </c>
      <c r="J506" s="63"/>
      <c r="K506">
        <f t="shared" si="30"/>
        <v>0</v>
      </c>
      <c r="L506" s="63"/>
      <c r="O506" s="63"/>
      <c r="P506" s="63"/>
      <c r="Q506" s="175">
        <f t="shared" si="28"/>
        <v>0</v>
      </c>
      <c r="R506" s="284">
        <f t="shared" si="29"/>
        <v>0</v>
      </c>
      <c r="S506" s="5"/>
      <c r="T506" s="68"/>
      <c r="U506" s="5"/>
      <c r="V506" s="36"/>
      <c r="Y506" s="37"/>
      <c r="Z506" s="5"/>
    </row>
    <row r="507" spans="1:26" x14ac:dyDescent="0.25">
      <c r="A507" s="87"/>
      <c r="B507" s="56">
        <v>500</v>
      </c>
      <c r="C507" s="352"/>
      <c r="D507" s="170"/>
      <c r="E507" s="65"/>
      <c r="F507" s="65"/>
      <c r="G507" s="195"/>
      <c r="H507" s="63"/>
      <c r="I507">
        <f t="shared" si="31"/>
        <v>0</v>
      </c>
      <c r="J507" s="63"/>
      <c r="K507">
        <f t="shared" si="30"/>
        <v>0</v>
      </c>
      <c r="L507" s="63"/>
      <c r="O507" s="63"/>
      <c r="P507" s="63"/>
      <c r="Q507" s="175">
        <f t="shared" si="28"/>
        <v>0</v>
      </c>
      <c r="R507" s="284">
        <f t="shared" si="29"/>
        <v>0</v>
      </c>
      <c r="S507" s="5"/>
      <c r="T507" s="68"/>
      <c r="U507" s="5"/>
      <c r="V507" s="36"/>
      <c r="Y507" s="37"/>
      <c r="Z507" s="5"/>
    </row>
    <row r="508" spans="1:26" x14ac:dyDescent="0.25">
      <c r="A508" s="87"/>
      <c r="B508" s="56">
        <v>501</v>
      </c>
      <c r="C508" s="352"/>
      <c r="D508" s="170"/>
      <c r="E508" s="65"/>
      <c r="F508" s="65"/>
      <c r="G508" s="195"/>
      <c r="H508" s="63"/>
      <c r="I508">
        <f t="shared" si="31"/>
        <v>0</v>
      </c>
      <c r="J508" s="63"/>
      <c r="K508">
        <f t="shared" si="30"/>
        <v>0</v>
      </c>
      <c r="L508" s="63"/>
      <c r="O508" s="63"/>
      <c r="P508" s="63"/>
      <c r="Q508" s="175">
        <f t="shared" si="28"/>
        <v>0</v>
      </c>
      <c r="R508" s="284">
        <f t="shared" si="29"/>
        <v>0</v>
      </c>
      <c r="S508" s="5"/>
      <c r="T508" s="68"/>
      <c r="U508" s="5"/>
      <c r="V508" s="36"/>
      <c r="Y508" s="37"/>
      <c r="Z508" s="5"/>
    </row>
    <row r="509" spans="1:26" x14ac:dyDescent="0.25">
      <c r="A509" s="87"/>
      <c r="B509" s="56">
        <v>502</v>
      </c>
      <c r="C509" s="352"/>
      <c r="D509" s="170"/>
      <c r="E509" s="65"/>
      <c r="F509" s="65"/>
      <c r="G509" s="195"/>
      <c r="H509" s="63"/>
      <c r="I509">
        <f t="shared" si="31"/>
        <v>0</v>
      </c>
      <c r="J509" s="63"/>
      <c r="K509">
        <f t="shared" si="30"/>
        <v>0</v>
      </c>
      <c r="L509" s="63"/>
      <c r="O509" s="63"/>
      <c r="P509" s="63"/>
      <c r="Q509" s="175">
        <f t="shared" si="28"/>
        <v>0</v>
      </c>
      <c r="R509" s="284">
        <f t="shared" si="29"/>
        <v>0</v>
      </c>
      <c r="S509" s="5"/>
      <c r="T509" s="68"/>
      <c r="U509" s="5"/>
      <c r="V509" s="36"/>
      <c r="Y509" s="37"/>
      <c r="Z509" s="5"/>
    </row>
    <row r="510" spans="1:26" x14ac:dyDescent="0.25">
      <c r="A510" s="87"/>
      <c r="B510" s="56">
        <v>503</v>
      </c>
      <c r="C510" s="352"/>
      <c r="D510" s="170"/>
      <c r="E510" s="65"/>
      <c r="F510" s="65"/>
      <c r="G510" s="195"/>
      <c r="H510" s="63"/>
      <c r="I510">
        <f t="shared" si="31"/>
        <v>0</v>
      </c>
      <c r="J510" s="63"/>
      <c r="K510">
        <f t="shared" si="30"/>
        <v>0</v>
      </c>
      <c r="L510" s="63"/>
      <c r="O510" s="63"/>
      <c r="P510" s="63"/>
      <c r="Q510" s="175">
        <f t="shared" si="28"/>
        <v>0</v>
      </c>
      <c r="R510" s="284">
        <f t="shared" si="29"/>
        <v>0</v>
      </c>
      <c r="S510" s="5"/>
      <c r="T510" s="68"/>
      <c r="U510" s="5"/>
      <c r="V510" s="36"/>
      <c r="Y510" s="37"/>
      <c r="Z510" s="5"/>
    </row>
    <row r="511" spans="1:26" x14ac:dyDescent="0.25">
      <c r="A511" s="87"/>
      <c r="B511" s="56">
        <v>504</v>
      </c>
      <c r="C511" s="352"/>
      <c r="D511" s="170"/>
      <c r="E511" s="65"/>
      <c r="F511" s="65"/>
      <c r="G511" s="195"/>
      <c r="H511" s="63"/>
      <c r="I511">
        <f t="shared" si="31"/>
        <v>0</v>
      </c>
      <c r="J511" s="63"/>
      <c r="K511">
        <f t="shared" si="30"/>
        <v>0</v>
      </c>
      <c r="L511" s="63"/>
      <c r="O511" s="63"/>
      <c r="P511" s="63"/>
      <c r="Q511" s="175">
        <f t="shared" si="28"/>
        <v>0</v>
      </c>
      <c r="R511" s="284">
        <f t="shared" si="29"/>
        <v>0</v>
      </c>
      <c r="S511" s="5"/>
      <c r="T511" s="68"/>
      <c r="U511" s="5"/>
      <c r="V511" s="36"/>
      <c r="Y511" s="37"/>
      <c r="Z511" s="5"/>
    </row>
    <row r="512" spans="1:26" x14ac:dyDescent="0.25">
      <c r="A512" s="87"/>
      <c r="B512" s="56">
        <v>505</v>
      </c>
      <c r="C512" s="352"/>
      <c r="D512" s="170"/>
      <c r="E512" s="65"/>
      <c r="F512" s="65"/>
      <c r="G512" s="195"/>
      <c r="H512" s="63"/>
      <c r="I512">
        <f t="shared" si="31"/>
        <v>0</v>
      </c>
      <c r="J512" s="63"/>
      <c r="K512">
        <f t="shared" si="30"/>
        <v>0</v>
      </c>
      <c r="L512" s="63"/>
      <c r="O512" s="63"/>
      <c r="P512" s="63"/>
      <c r="Q512" s="175">
        <f t="shared" si="28"/>
        <v>0</v>
      </c>
      <c r="R512" s="284">
        <f t="shared" si="29"/>
        <v>0</v>
      </c>
      <c r="S512" s="5"/>
      <c r="T512" s="68"/>
      <c r="U512" s="5"/>
      <c r="V512" s="36"/>
      <c r="Y512" s="37"/>
      <c r="Z512" s="5"/>
    </row>
    <row r="513" spans="1:26" x14ac:dyDescent="0.25">
      <c r="A513" s="87"/>
      <c r="B513" s="56">
        <v>506</v>
      </c>
      <c r="C513" s="352"/>
      <c r="D513" s="170"/>
      <c r="E513" s="65"/>
      <c r="F513" s="65"/>
      <c r="G513" s="195"/>
      <c r="H513" s="63"/>
      <c r="I513">
        <f t="shared" si="31"/>
        <v>0</v>
      </c>
      <c r="J513" s="63"/>
      <c r="K513">
        <f t="shared" si="30"/>
        <v>0</v>
      </c>
      <c r="L513" s="63"/>
      <c r="O513" s="63"/>
      <c r="P513" s="63"/>
      <c r="Q513" s="175">
        <f t="shared" si="28"/>
        <v>0</v>
      </c>
      <c r="R513" s="284">
        <f t="shared" si="29"/>
        <v>0</v>
      </c>
      <c r="S513" s="5"/>
      <c r="T513" s="68"/>
      <c r="U513" s="5"/>
      <c r="V513" s="36"/>
      <c r="Y513" s="37"/>
      <c r="Z513" s="5"/>
    </row>
    <row r="514" spans="1:26" x14ac:dyDescent="0.25">
      <c r="A514" s="87"/>
      <c r="B514" s="56">
        <v>507</v>
      </c>
      <c r="C514" s="352"/>
      <c r="D514" s="170"/>
      <c r="E514" s="65"/>
      <c r="F514" s="65"/>
      <c r="G514" s="195"/>
      <c r="H514" s="63"/>
      <c r="I514">
        <f t="shared" si="31"/>
        <v>0</v>
      </c>
      <c r="J514" s="63"/>
      <c r="K514">
        <f t="shared" si="30"/>
        <v>0</v>
      </c>
      <c r="L514" s="63"/>
      <c r="O514" s="63"/>
      <c r="P514" s="63"/>
      <c r="Q514" s="175">
        <f t="shared" si="28"/>
        <v>0</v>
      </c>
      <c r="R514" s="284">
        <f t="shared" si="29"/>
        <v>0</v>
      </c>
      <c r="S514" s="5"/>
      <c r="T514" s="68"/>
      <c r="U514" s="5"/>
      <c r="V514" s="36"/>
      <c r="Y514" s="37"/>
      <c r="Z514" s="5"/>
    </row>
    <row r="515" spans="1:26" x14ac:dyDescent="0.25">
      <c r="A515" s="87"/>
      <c r="B515" s="56">
        <v>508</v>
      </c>
      <c r="C515" s="352"/>
      <c r="D515" s="170"/>
      <c r="E515" s="65"/>
      <c r="F515" s="65"/>
      <c r="G515" s="195"/>
      <c r="H515" s="63"/>
      <c r="I515">
        <f t="shared" si="31"/>
        <v>0</v>
      </c>
      <c r="J515" s="63"/>
      <c r="K515">
        <f t="shared" si="30"/>
        <v>0</v>
      </c>
      <c r="L515" s="63"/>
      <c r="O515" s="63"/>
      <c r="P515" s="63"/>
      <c r="Q515" s="175">
        <f t="shared" si="28"/>
        <v>0</v>
      </c>
      <c r="R515" s="284">
        <f t="shared" si="29"/>
        <v>0</v>
      </c>
      <c r="S515" s="5"/>
      <c r="T515" s="68"/>
      <c r="U515" s="5"/>
      <c r="V515" s="36"/>
      <c r="Y515" s="37"/>
      <c r="Z515" s="5"/>
    </row>
    <row r="516" spans="1:26" x14ac:dyDescent="0.25">
      <c r="A516" s="87"/>
      <c r="B516" s="56">
        <v>509</v>
      </c>
      <c r="C516" s="352"/>
      <c r="D516" s="170"/>
      <c r="E516" s="65"/>
      <c r="F516" s="65"/>
      <c r="G516" s="195"/>
      <c r="H516" s="63"/>
      <c r="I516">
        <f t="shared" si="31"/>
        <v>0</v>
      </c>
      <c r="J516" s="63"/>
      <c r="K516">
        <f t="shared" si="30"/>
        <v>0</v>
      </c>
      <c r="L516" s="63"/>
      <c r="O516" s="63"/>
      <c r="P516" s="63"/>
      <c r="Q516" s="175">
        <f t="shared" si="28"/>
        <v>0</v>
      </c>
      <c r="R516" s="284">
        <f t="shared" si="29"/>
        <v>0</v>
      </c>
      <c r="S516" s="5"/>
      <c r="T516" s="68"/>
      <c r="U516" s="5"/>
      <c r="V516" s="36"/>
      <c r="Y516" s="37"/>
      <c r="Z516" s="5"/>
    </row>
    <row r="517" spans="1:26" x14ac:dyDescent="0.25">
      <c r="A517" s="87"/>
      <c r="B517" s="56">
        <v>510</v>
      </c>
      <c r="C517" s="352"/>
      <c r="D517" s="170"/>
      <c r="E517" s="65"/>
      <c r="F517" s="65"/>
      <c r="G517" s="195"/>
      <c r="H517" s="63"/>
      <c r="I517">
        <f t="shared" si="31"/>
        <v>0</v>
      </c>
      <c r="J517" s="63"/>
      <c r="K517">
        <f t="shared" si="30"/>
        <v>0</v>
      </c>
      <c r="L517" s="63"/>
      <c r="O517" s="63"/>
      <c r="P517" s="63"/>
      <c r="Q517" s="175">
        <f t="shared" si="28"/>
        <v>0</v>
      </c>
      <c r="R517" s="284">
        <f t="shared" si="29"/>
        <v>0</v>
      </c>
      <c r="S517" s="5"/>
      <c r="T517" s="68"/>
      <c r="U517" s="5"/>
      <c r="V517" s="36"/>
      <c r="Y517" s="37"/>
      <c r="Z517" s="5"/>
    </row>
    <row r="518" spans="1:26" x14ac:dyDescent="0.25">
      <c r="A518" s="87"/>
      <c r="B518" s="56">
        <v>511</v>
      </c>
      <c r="C518" s="352"/>
      <c r="D518" s="170"/>
      <c r="E518" s="65"/>
      <c r="F518" s="65"/>
      <c r="G518" s="195"/>
      <c r="H518" s="63"/>
      <c r="I518">
        <f t="shared" si="31"/>
        <v>0</v>
      </c>
      <c r="J518" s="63"/>
      <c r="K518">
        <f t="shared" si="30"/>
        <v>0</v>
      </c>
      <c r="L518" s="63"/>
      <c r="O518" s="63"/>
      <c r="P518" s="63"/>
      <c r="Q518" s="175">
        <f t="shared" si="28"/>
        <v>0</v>
      </c>
      <c r="R518" s="284">
        <f t="shared" si="29"/>
        <v>0</v>
      </c>
      <c r="S518" s="5"/>
      <c r="T518" s="68"/>
      <c r="U518" s="5"/>
      <c r="V518" s="36"/>
      <c r="Y518" s="37"/>
      <c r="Z518" s="5"/>
    </row>
    <row r="519" spans="1:26" x14ac:dyDescent="0.25">
      <c r="A519" s="87"/>
      <c r="B519" s="56">
        <v>512</v>
      </c>
      <c r="C519" s="352"/>
      <c r="D519" s="170"/>
      <c r="E519" s="65"/>
      <c r="F519" s="65"/>
      <c r="G519" s="195"/>
      <c r="H519" s="63"/>
      <c r="I519">
        <f t="shared" si="31"/>
        <v>0</v>
      </c>
      <c r="J519" s="63"/>
      <c r="K519">
        <f t="shared" si="30"/>
        <v>0</v>
      </c>
      <c r="L519" s="63"/>
      <c r="O519" s="63"/>
      <c r="P519" s="63"/>
      <c r="Q519" s="175">
        <f t="shared" si="28"/>
        <v>0</v>
      </c>
      <c r="R519" s="284">
        <f t="shared" si="29"/>
        <v>0</v>
      </c>
      <c r="S519" s="5"/>
      <c r="T519" s="68"/>
      <c r="U519" s="5"/>
      <c r="V519" s="36"/>
      <c r="Y519" s="37"/>
      <c r="Z519" s="5"/>
    </row>
    <row r="520" spans="1:26" x14ac:dyDescent="0.25">
      <c r="A520" s="87"/>
      <c r="B520" s="56">
        <v>513</v>
      </c>
      <c r="C520" s="352"/>
      <c r="D520" s="170"/>
      <c r="E520" s="65"/>
      <c r="F520" s="65"/>
      <c r="G520" s="195"/>
      <c r="H520" s="63"/>
      <c r="I520">
        <f t="shared" si="31"/>
        <v>0</v>
      </c>
      <c r="J520" s="63"/>
      <c r="K520">
        <f t="shared" si="30"/>
        <v>0</v>
      </c>
      <c r="L520" s="63"/>
      <c r="O520" s="63"/>
      <c r="P520" s="63"/>
      <c r="Q520" s="175">
        <f t="shared" ref="Q520:Q583" si="32">G520</f>
        <v>0</v>
      </c>
      <c r="R520" s="284">
        <f t="shared" ref="R520:R583" si="33">G520*(-1)</f>
        <v>0</v>
      </c>
      <c r="S520" s="5"/>
      <c r="T520" s="68"/>
      <c r="U520" s="5"/>
      <c r="V520" s="36"/>
      <c r="Y520" s="37"/>
      <c r="Z520" s="5"/>
    </row>
    <row r="521" spans="1:26" x14ac:dyDescent="0.25">
      <c r="A521" s="87"/>
      <c r="B521" s="56">
        <v>514</v>
      </c>
      <c r="C521" s="352"/>
      <c r="D521" s="170"/>
      <c r="E521" s="65"/>
      <c r="F521" s="65"/>
      <c r="G521" s="195"/>
      <c r="H521" s="63"/>
      <c r="I521">
        <f t="shared" si="31"/>
        <v>0</v>
      </c>
      <c r="J521" s="63"/>
      <c r="K521">
        <f t="shared" ref="K521:K584" si="34">IFERROR(VALUE(LEFT(L521,4)),0)</f>
        <v>0</v>
      </c>
      <c r="L521" s="63"/>
      <c r="O521" s="63"/>
      <c r="P521" s="63"/>
      <c r="Q521" s="175">
        <f t="shared" si="32"/>
        <v>0</v>
      </c>
      <c r="R521" s="284">
        <f t="shared" si="33"/>
        <v>0</v>
      </c>
      <c r="S521" s="5"/>
      <c r="T521" s="68"/>
      <c r="U521" s="5"/>
      <c r="V521" s="36"/>
      <c r="Y521" s="37"/>
      <c r="Z521" s="5"/>
    </row>
    <row r="522" spans="1:26" x14ac:dyDescent="0.25">
      <c r="A522" s="87"/>
      <c r="B522" s="56">
        <v>515</v>
      </c>
      <c r="C522" s="352"/>
      <c r="D522" s="170"/>
      <c r="E522" s="65"/>
      <c r="F522" s="65"/>
      <c r="G522" s="195"/>
      <c r="H522" s="63"/>
      <c r="I522">
        <f t="shared" si="31"/>
        <v>0</v>
      </c>
      <c r="J522" s="63"/>
      <c r="K522">
        <f t="shared" si="34"/>
        <v>0</v>
      </c>
      <c r="L522" s="63"/>
      <c r="O522" s="63"/>
      <c r="P522" s="63"/>
      <c r="Q522" s="175">
        <f t="shared" si="32"/>
        <v>0</v>
      </c>
      <c r="R522" s="284">
        <f t="shared" si="33"/>
        <v>0</v>
      </c>
      <c r="S522" s="5"/>
      <c r="T522" s="68"/>
      <c r="U522" s="5"/>
      <c r="V522" s="36"/>
      <c r="Y522" s="37"/>
      <c r="Z522" s="5"/>
    </row>
    <row r="523" spans="1:26" x14ac:dyDescent="0.25">
      <c r="A523" s="87"/>
      <c r="B523" s="56">
        <v>516</v>
      </c>
      <c r="C523" s="352"/>
      <c r="D523" s="170"/>
      <c r="E523" s="65"/>
      <c r="F523" s="65"/>
      <c r="G523" s="195"/>
      <c r="H523" s="63"/>
      <c r="I523">
        <f t="shared" si="31"/>
        <v>0</v>
      </c>
      <c r="J523" s="63"/>
      <c r="K523">
        <f t="shared" si="34"/>
        <v>0</v>
      </c>
      <c r="L523" s="63"/>
      <c r="O523" s="63"/>
      <c r="P523" s="63"/>
      <c r="Q523" s="175">
        <f t="shared" si="32"/>
        <v>0</v>
      </c>
      <c r="R523" s="284">
        <f t="shared" si="33"/>
        <v>0</v>
      </c>
      <c r="S523" s="5"/>
      <c r="T523" s="68"/>
      <c r="U523" s="5"/>
      <c r="V523" s="36"/>
      <c r="Y523" s="37"/>
      <c r="Z523" s="5"/>
    </row>
    <row r="524" spans="1:26" x14ac:dyDescent="0.25">
      <c r="A524" s="87"/>
      <c r="B524" s="56">
        <v>517</v>
      </c>
      <c r="C524" s="352"/>
      <c r="D524" s="170"/>
      <c r="E524" s="65"/>
      <c r="F524" s="65"/>
      <c r="G524" s="195"/>
      <c r="H524" s="63"/>
      <c r="I524">
        <f t="shared" si="31"/>
        <v>0</v>
      </c>
      <c r="J524" s="63"/>
      <c r="K524">
        <f t="shared" si="34"/>
        <v>0</v>
      </c>
      <c r="L524" s="63"/>
      <c r="O524" s="63"/>
      <c r="P524" s="63"/>
      <c r="Q524" s="175">
        <f t="shared" si="32"/>
        <v>0</v>
      </c>
      <c r="R524" s="284">
        <f t="shared" si="33"/>
        <v>0</v>
      </c>
      <c r="S524" s="5"/>
      <c r="T524" s="68"/>
      <c r="U524" s="5"/>
      <c r="V524" s="36"/>
      <c r="Y524" s="37"/>
      <c r="Z524" s="5"/>
    </row>
    <row r="525" spans="1:26" x14ac:dyDescent="0.25">
      <c r="A525" s="87"/>
      <c r="B525" s="56">
        <v>518</v>
      </c>
      <c r="C525" s="352"/>
      <c r="D525" s="170"/>
      <c r="E525" s="65"/>
      <c r="F525" s="65"/>
      <c r="G525" s="195"/>
      <c r="H525" s="63"/>
      <c r="I525">
        <f t="shared" ref="I525:I588" si="35">IFERROR(VALUE(LEFT(J525,4)),0)</f>
        <v>0</v>
      </c>
      <c r="J525" s="63"/>
      <c r="K525">
        <f t="shared" si="34"/>
        <v>0</v>
      </c>
      <c r="L525" s="63"/>
      <c r="O525" s="63"/>
      <c r="P525" s="63"/>
      <c r="Q525" s="175">
        <f t="shared" si="32"/>
        <v>0</v>
      </c>
      <c r="R525" s="284">
        <f t="shared" si="33"/>
        <v>0</v>
      </c>
      <c r="S525" s="5"/>
      <c r="T525" s="68"/>
      <c r="U525" s="5"/>
      <c r="V525" s="36"/>
      <c r="Y525" s="37"/>
      <c r="Z525" s="5"/>
    </row>
    <row r="526" spans="1:26" x14ac:dyDescent="0.25">
      <c r="A526" s="87"/>
      <c r="B526" s="56">
        <v>519</v>
      </c>
      <c r="C526" s="352"/>
      <c r="D526" s="170"/>
      <c r="E526" s="65"/>
      <c r="F526" s="65"/>
      <c r="G526" s="195"/>
      <c r="H526" s="63"/>
      <c r="I526">
        <f t="shared" si="35"/>
        <v>0</v>
      </c>
      <c r="J526" s="63"/>
      <c r="K526">
        <f t="shared" si="34"/>
        <v>0</v>
      </c>
      <c r="L526" s="63"/>
      <c r="O526" s="63"/>
      <c r="P526" s="63"/>
      <c r="Q526" s="175">
        <f t="shared" si="32"/>
        <v>0</v>
      </c>
      <c r="R526" s="284">
        <f t="shared" si="33"/>
        <v>0</v>
      </c>
      <c r="S526" s="5"/>
      <c r="T526" s="68"/>
      <c r="U526" s="5"/>
      <c r="V526" s="36"/>
      <c r="Y526" s="37"/>
      <c r="Z526" s="5"/>
    </row>
    <row r="527" spans="1:26" x14ac:dyDescent="0.25">
      <c r="A527" s="87"/>
      <c r="B527" s="56">
        <v>520</v>
      </c>
      <c r="C527" s="352"/>
      <c r="D527" s="170"/>
      <c r="E527" s="65"/>
      <c r="F527" s="65"/>
      <c r="G527" s="195"/>
      <c r="H527" s="63"/>
      <c r="I527">
        <f t="shared" si="35"/>
        <v>0</v>
      </c>
      <c r="J527" s="63"/>
      <c r="K527">
        <f t="shared" si="34"/>
        <v>0</v>
      </c>
      <c r="L527" s="63"/>
      <c r="O527" s="63"/>
      <c r="P527" s="63"/>
      <c r="Q527" s="175">
        <f t="shared" si="32"/>
        <v>0</v>
      </c>
      <c r="R527" s="284">
        <f t="shared" si="33"/>
        <v>0</v>
      </c>
      <c r="S527" s="5"/>
      <c r="T527" s="68"/>
      <c r="U527" s="5"/>
      <c r="V527" s="36"/>
      <c r="Y527" s="37"/>
      <c r="Z527" s="5"/>
    </row>
    <row r="528" spans="1:26" x14ac:dyDescent="0.25">
      <c r="A528" s="87"/>
      <c r="B528" s="56">
        <v>521</v>
      </c>
      <c r="C528" s="352"/>
      <c r="D528" s="170"/>
      <c r="E528" s="65"/>
      <c r="F528" s="65"/>
      <c r="G528" s="195"/>
      <c r="H528" s="63"/>
      <c r="I528">
        <f t="shared" si="35"/>
        <v>0</v>
      </c>
      <c r="J528" s="63"/>
      <c r="K528">
        <f t="shared" si="34"/>
        <v>0</v>
      </c>
      <c r="L528" s="63"/>
      <c r="O528" s="63"/>
      <c r="P528" s="63"/>
      <c r="Q528" s="175">
        <f t="shared" si="32"/>
        <v>0</v>
      </c>
      <c r="R528" s="284">
        <f t="shared" si="33"/>
        <v>0</v>
      </c>
      <c r="S528" s="5"/>
      <c r="T528" s="68"/>
      <c r="U528" s="5"/>
      <c r="V528" s="36"/>
      <c r="Y528" s="37"/>
      <c r="Z528" s="5"/>
    </row>
    <row r="529" spans="1:26" x14ac:dyDescent="0.25">
      <c r="A529" s="87"/>
      <c r="B529" s="56">
        <v>522</v>
      </c>
      <c r="C529" s="352"/>
      <c r="D529" s="170"/>
      <c r="E529" s="65"/>
      <c r="F529" s="65"/>
      <c r="G529" s="195"/>
      <c r="H529" s="63"/>
      <c r="I529">
        <f t="shared" si="35"/>
        <v>0</v>
      </c>
      <c r="J529" s="63"/>
      <c r="K529">
        <f t="shared" si="34"/>
        <v>0</v>
      </c>
      <c r="L529" s="63"/>
      <c r="O529" s="63"/>
      <c r="P529" s="63"/>
      <c r="Q529" s="175">
        <f t="shared" si="32"/>
        <v>0</v>
      </c>
      <c r="R529" s="284">
        <f t="shared" si="33"/>
        <v>0</v>
      </c>
      <c r="S529" s="5"/>
      <c r="T529" s="68"/>
      <c r="U529" s="5"/>
      <c r="V529" s="36"/>
      <c r="Y529" s="37"/>
      <c r="Z529" s="5"/>
    </row>
    <row r="530" spans="1:26" x14ac:dyDescent="0.25">
      <c r="A530" s="87"/>
      <c r="B530" s="56">
        <v>523</v>
      </c>
      <c r="C530" s="352"/>
      <c r="D530" s="170"/>
      <c r="E530" s="65"/>
      <c r="F530" s="65"/>
      <c r="G530" s="195"/>
      <c r="H530" s="63"/>
      <c r="I530">
        <f t="shared" si="35"/>
        <v>0</v>
      </c>
      <c r="J530" s="63"/>
      <c r="K530">
        <f t="shared" si="34"/>
        <v>0</v>
      </c>
      <c r="L530" s="63"/>
      <c r="O530" s="63"/>
      <c r="P530" s="63"/>
      <c r="Q530" s="175">
        <f t="shared" si="32"/>
        <v>0</v>
      </c>
      <c r="R530" s="284">
        <f t="shared" si="33"/>
        <v>0</v>
      </c>
      <c r="S530" s="5"/>
      <c r="T530" s="68"/>
      <c r="U530" s="5"/>
      <c r="V530" s="36"/>
      <c r="Y530" s="37"/>
      <c r="Z530" s="5"/>
    </row>
    <row r="531" spans="1:26" x14ac:dyDescent="0.25">
      <c r="A531" s="87"/>
      <c r="B531" s="56">
        <v>524</v>
      </c>
      <c r="C531" s="352"/>
      <c r="D531" s="170"/>
      <c r="E531" s="65"/>
      <c r="F531" s="65"/>
      <c r="G531" s="195"/>
      <c r="H531" s="63"/>
      <c r="I531">
        <f t="shared" si="35"/>
        <v>0</v>
      </c>
      <c r="J531" s="63"/>
      <c r="K531">
        <f t="shared" si="34"/>
        <v>0</v>
      </c>
      <c r="L531" s="63"/>
      <c r="O531" s="63"/>
      <c r="P531" s="63"/>
      <c r="Q531" s="175">
        <f t="shared" si="32"/>
        <v>0</v>
      </c>
      <c r="R531" s="284">
        <f t="shared" si="33"/>
        <v>0</v>
      </c>
      <c r="S531" s="5"/>
      <c r="T531" s="68"/>
      <c r="U531" s="5"/>
      <c r="V531" s="36"/>
      <c r="Y531" s="37"/>
      <c r="Z531" s="5"/>
    </row>
    <row r="532" spans="1:26" x14ac:dyDescent="0.25">
      <c r="A532" s="87"/>
      <c r="B532" s="56">
        <v>525</v>
      </c>
      <c r="C532" s="352"/>
      <c r="D532" s="170"/>
      <c r="E532" s="65"/>
      <c r="F532" s="65"/>
      <c r="G532" s="195"/>
      <c r="H532" s="63"/>
      <c r="I532">
        <f t="shared" si="35"/>
        <v>0</v>
      </c>
      <c r="J532" s="63"/>
      <c r="K532">
        <f t="shared" si="34"/>
        <v>0</v>
      </c>
      <c r="L532" s="63"/>
      <c r="O532" s="63"/>
      <c r="P532" s="63"/>
      <c r="Q532" s="175">
        <f t="shared" si="32"/>
        <v>0</v>
      </c>
      <c r="R532" s="284">
        <f t="shared" si="33"/>
        <v>0</v>
      </c>
      <c r="S532" s="5"/>
      <c r="T532" s="68"/>
      <c r="U532" s="5"/>
      <c r="V532" s="36"/>
      <c r="Y532" s="37"/>
      <c r="Z532" s="5"/>
    </row>
    <row r="533" spans="1:26" x14ac:dyDescent="0.25">
      <c r="A533" s="87"/>
      <c r="B533" s="56">
        <v>526</v>
      </c>
      <c r="C533" s="352"/>
      <c r="D533" s="170"/>
      <c r="E533" s="65"/>
      <c r="F533" s="65"/>
      <c r="G533" s="195"/>
      <c r="H533" s="63"/>
      <c r="I533">
        <f t="shared" si="35"/>
        <v>0</v>
      </c>
      <c r="J533" s="63"/>
      <c r="K533">
        <f t="shared" si="34"/>
        <v>0</v>
      </c>
      <c r="L533" s="63"/>
      <c r="O533" s="63"/>
      <c r="P533" s="63"/>
      <c r="Q533" s="175">
        <f t="shared" si="32"/>
        <v>0</v>
      </c>
      <c r="R533" s="284">
        <f t="shared" si="33"/>
        <v>0</v>
      </c>
      <c r="S533" s="5"/>
      <c r="T533" s="68"/>
      <c r="U533" s="5"/>
      <c r="V533" s="36"/>
      <c r="Y533" s="37"/>
      <c r="Z533" s="5"/>
    </row>
    <row r="534" spans="1:26" x14ac:dyDescent="0.25">
      <c r="A534" s="87"/>
      <c r="B534" s="56">
        <v>527</v>
      </c>
      <c r="C534" s="352"/>
      <c r="D534" s="170"/>
      <c r="E534" s="65"/>
      <c r="F534" s="65"/>
      <c r="G534" s="195"/>
      <c r="H534" s="63"/>
      <c r="I534">
        <f t="shared" si="35"/>
        <v>0</v>
      </c>
      <c r="J534" s="63"/>
      <c r="K534">
        <f t="shared" si="34"/>
        <v>0</v>
      </c>
      <c r="L534" s="63"/>
      <c r="O534" s="63"/>
      <c r="P534" s="63"/>
      <c r="Q534" s="175">
        <f t="shared" si="32"/>
        <v>0</v>
      </c>
      <c r="R534" s="284">
        <f t="shared" si="33"/>
        <v>0</v>
      </c>
      <c r="S534" s="5"/>
      <c r="T534" s="68"/>
      <c r="U534" s="5"/>
      <c r="V534" s="36"/>
      <c r="Y534" s="37"/>
      <c r="Z534" s="5"/>
    </row>
    <row r="535" spans="1:26" x14ac:dyDescent="0.25">
      <c r="A535" s="87"/>
      <c r="B535" s="56">
        <v>528</v>
      </c>
      <c r="C535" s="352"/>
      <c r="D535" s="170"/>
      <c r="E535" s="65"/>
      <c r="F535" s="65"/>
      <c r="G535" s="195"/>
      <c r="H535" s="63"/>
      <c r="I535">
        <f t="shared" si="35"/>
        <v>0</v>
      </c>
      <c r="J535" s="63"/>
      <c r="K535">
        <f t="shared" si="34"/>
        <v>0</v>
      </c>
      <c r="L535" s="63"/>
      <c r="O535" s="63"/>
      <c r="P535" s="63"/>
      <c r="Q535" s="175">
        <f t="shared" si="32"/>
        <v>0</v>
      </c>
      <c r="R535" s="284">
        <f t="shared" si="33"/>
        <v>0</v>
      </c>
      <c r="S535" s="5"/>
      <c r="T535" s="68"/>
      <c r="U535" s="5"/>
      <c r="V535" s="36"/>
      <c r="Y535" s="37"/>
      <c r="Z535" s="5"/>
    </row>
    <row r="536" spans="1:26" x14ac:dyDescent="0.25">
      <c r="A536" s="87"/>
      <c r="B536" s="56">
        <v>529</v>
      </c>
      <c r="C536" s="352"/>
      <c r="D536" s="170"/>
      <c r="E536" s="65"/>
      <c r="F536" s="65"/>
      <c r="G536" s="195"/>
      <c r="H536" s="63"/>
      <c r="I536">
        <f t="shared" si="35"/>
        <v>0</v>
      </c>
      <c r="J536" s="63"/>
      <c r="K536">
        <f t="shared" si="34"/>
        <v>0</v>
      </c>
      <c r="L536" s="63"/>
      <c r="O536" s="63"/>
      <c r="P536" s="63"/>
      <c r="Q536" s="175">
        <f t="shared" si="32"/>
        <v>0</v>
      </c>
      <c r="R536" s="284">
        <f t="shared" si="33"/>
        <v>0</v>
      </c>
      <c r="S536" s="5"/>
      <c r="T536" s="68"/>
      <c r="U536" s="5"/>
      <c r="V536" s="36"/>
      <c r="Y536" s="37"/>
      <c r="Z536" s="5"/>
    </row>
    <row r="537" spans="1:26" x14ac:dyDescent="0.25">
      <c r="A537" s="87"/>
      <c r="B537" s="56">
        <v>530</v>
      </c>
      <c r="C537" s="352"/>
      <c r="D537" s="170"/>
      <c r="E537" s="65"/>
      <c r="F537" s="65"/>
      <c r="G537" s="195"/>
      <c r="H537" s="63"/>
      <c r="I537">
        <f t="shared" si="35"/>
        <v>0</v>
      </c>
      <c r="J537" s="63"/>
      <c r="K537">
        <f t="shared" si="34"/>
        <v>0</v>
      </c>
      <c r="L537" s="63"/>
      <c r="O537" s="63"/>
      <c r="P537" s="63"/>
      <c r="Q537" s="175">
        <f t="shared" si="32"/>
        <v>0</v>
      </c>
      <c r="R537" s="284">
        <f t="shared" si="33"/>
        <v>0</v>
      </c>
      <c r="S537" s="5"/>
      <c r="T537" s="68"/>
      <c r="U537" s="5"/>
      <c r="V537" s="36"/>
      <c r="Y537" s="37"/>
      <c r="Z537" s="5"/>
    </row>
    <row r="538" spans="1:26" x14ac:dyDescent="0.25">
      <c r="A538" s="87"/>
      <c r="B538" s="56">
        <v>531</v>
      </c>
      <c r="C538" s="352"/>
      <c r="D538" s="170"/>
      <c r="E538" s="65"/>
      <c r="F538" s="65"/>
      <c r="G538" s="195"/>
      <c r="H538" s="63"/>
      <c r="I538">
        <f t="shared" si="35"/>
        <v>0</v>
      </c>
      <c r="J538" s="63"/>
      <c r="K538">
        <f t="shared" si="34"/>
        <v>0</v>
      </c>
      <c r="L538" s="63"/>
      <c r="O538" s="63"/>
      <c r="P538" s="63"/>
      <c r="Q538" s="175">
        <f t="shared" si="32"/>
        <v>0</v>
      </c>
      <c r="R538" s="284">
        <f t="shared" si="33"/>
        <v>0</v>
      </c>
      <c r="S538" s="5"/>
      <c r="T538" s="68"/>
      <c r="U538" s="5"/>
      <c r="V538" s="36"/>
      <c r="Y538" s="37"/>
      <c r="Z538" s="5"/>
    </row>
    <row r="539" spans="1:26" x14ac:dyDescent="0.25">
      <c r="A539" s="87"/>
      <c r="B539" s="56">
        <v>532</v>
      </c>
      <c r="C539" s="352"/>
      <c r="D539" s="170"/>
      <c r="E539" s="65"/>
      <c r="F539" s="65"/>
      <c r="G539" s="195"/>
      <c r="H539" s="63"/>
      <c r="I539">
        <f t="shared" si="35"/>
        <v>0</v>
      </c>
      <c r="J539" s="63"/>
      <c r="K539">
        <f t="shared" si="34"/>
        <v>0</v>
      </c>
      <c r="L539" s="63"/>
      <c r="O539" s="63"/>
      <c r="P539" s="63"/>
      <c r="Q539" s="175">
        <f t="shared" si="32"/>
        <v>0</v>
      </c>
      <c r="R539" s="284">
        <f t="shared" si="33"/>
        <v>0</v>
      </c>
      <c r="S539" s="5"/>
      <c r="T539" s="68"/>
      <c r="U539" s="5"/>
      <c r="V539" s="36"/>
      <c r="Y539" s="37"/>
      <c r="Z539" s="5"/>
    </row>
    <row r="540" spans="1:26" x14ac:dyDescent="0.25">
      <c r="A540" s="87"/>
      <c r="B540" s="56">
        <v>533</v>
      </c>
      <c r="C540" s="352"/>
      <c r="D540" s="170"/>
      <c r="E540" s="65"/>
      <c r="F540" s="65"/>
      <c r="G540" s="195"/>
      <c r="H540" s="63"/>
      <c r="I540">
        <f t="shared" si="35"/>
        <v>0</v>
      </c>
      <c r="J540" s="63"/>
      <c r="K540">
        <f t="shared" si="34"/>
        <v>0</v>
      </c>
      <c r="L540" s="63"/>
      <c r="O540" s="63"/>
      <c r="P540" s="63"/>
      <c r="Q540" s="175">
        <f t="shared" si="32"/>
        <v>0</v>
      </c>
      <c r="R540" s="284">
        <f t="shared" si="33"/>
        <v>0</v>
      </c>
      <c r="S540" s="5"/>
      <c r="T540" s="68"/>
      <c r="U540" s="5"/>
      <c r="V540" s="36"/>
      <c r="Y540" s="37"/>
      <c r="Z540" s="5"/>
    </row>
    <row r="541" spans="1:26" x14ac:dyDescent="0.25">
      <c r="A541" s="87"/>
      <c r="B541" s="56">
        <v>534</v>
      </c>
      <c r="C541" s="352"/>
      <c r="D541" s="170"/>
      <c r="E541" s="65"/>
      <c r="F541" s="65"/>
      <c r="G541" s="195"/>
      <c r="H541" s="63"/>
      <c r="I541">
        <f t="shared" si="35"/>
        <v>0</v>
      </c>
      <c r="J541" s="63"/>
      <c r="K541">
        <f t="shared" si="34"/>
        <v>0</v>
      </c>
      <c r="L541" s="63"/>
      <c r="O541" s="63"/>
      <c r="P541" s="63"/>
      <c r="Q541" s="175">
        <f t="shared" si="32"/>
        <v>0</v>
      </c>
      <c r="R541" s="284">
        <f t="shared" si="33"/>
        <v>0</v>
      </c>
      <c r="S541" s="5"/>
      <c r="T541" s="68"/>
      <c r="U541" s="5"/>
      <c r="V541" s="36"/>
      <c r="Y541" s="37"/>
      <c r="Z541" s="5"/>
    </row>
    <row r="542" spans="1:26" x14ac:dyDescent="0.25">
      <c r="A542" s="87"/>
      <c r="B542" s="56">
        <v>535</v>
      </c>
      <c r="C542" s="352"/>
      <c r="D542" s="170"/>
      <c r="E542" s="65"/>
      <c r="F542" s="65"/>
      <c r="G542" s="195"/>
      <c r="H542" s="63"/>
      <c r="I542">
        <f t="shared" si="35"/>
        <v>0</v>
      </c>
      <c r="J542" s="63"/>
      <c r="K542">
        <f t="shared" si="34"/>
        <v>0</v>
      </c>
      <c r="L542" s="63"/>
      <c r="O542" s="63"/>
      <c r="P542" s="63"/>
      <c r="Q542" s="175">
        <f t="shared" si="32"/>
        <v>0</v>
      </c>
      <c r="R542" s="284">
        <f t="shared" si="33"/>
        <v>0</v>
      </c>
      <c r="S542" s="5"/>
      <c r="T542" s="68"/>
      <c r="U542" s="5"/>
      <c r="V542" s="36"/>
      <c r="Y542" s="37"/>
      <c r="Z542" s="5"/>
    </row>
    <row r="543" spans="1:26" x14ac:dyDescent="0.25">
      <c r="A543" s="87"/>
      <c r="B543" s="56">
        <v>536</v>
      </c>
      <c r="C543" s="352"/>
      <c r="D543" s="170"/>
      <c r="E543" s="65"/>
      <c r="F543" s="65"/>
      <c r="G543" s="195"/>
      <c r="H543" s="63"/>
      <c r="I543">
        <f t="shared" si="35"/>
        <v>0</v>
      </c>
      <c r="J543" s="63"/>
      <c r="K543">
        <f t="shared" si="34"/>
        <v>0</v>
      </c>
      <c r="L543" s="63"/>
      <c r="O543" s="63"/>
      <c r="P543" s="63"/>
      <c r="Q543" s="175">
        <f t="shared" si="32"/>
        <v>0</v>
      </c>
      <c r="R543" s="284">
        <f t="shared" si="33"/>
        <v>0</v>
      </c>
      <c r="S543" s="5"/>
      <c r="T543" s="68"/>
      <c r="U543" s="5"/>
      <c r="V543" s="36"/>
      <c r="Y543" s="37"/>
      <c r="Z543" s="5"/>
    </row>
    <row r="544" spans="1:26" x14ac:dyDescent="0.25">
      <c r="A544" s="87"/>
      <c r="B544" s="56">
        <v>537</v>
      </c>
      <c r="C544" s="352"/>
      <c r="D544" s="170"/>
      <c r="E544" s="65"/>
      <c r="F544" s="65"/>
      <c r="G544" s="195"/>
      <c r="H544" s="63"/>
      <c r="I544">
        <f t="shared" si="35"/>
        <v>0</v>
      </c>
      <c r="J544" s="63"/>
      <c r="K544">
        <f t="shared" si="34"/>
        <v>0</v>
      </c>
      <c r="L544" s="63"/>
      <c r="O544" s="63"/>
      <c r="P544" s="63"/>
      <c r="Q544" s="175">
        <f t="shared" si="32"/>
        <v>0</v>
      </c>
      <c r="R544" s="284">
        <f t="shared" si="33"/>
        <v>0</v>
      </c>
      <c r="S544" s="5"/>
      <c r="T544" s="68"/>
      <c r="U544" s="5"/>
      <c r="V544" s="36"/>
      <c r="Y544" s="37"/>
      <c r="Z544" s="5"/>
    </row>
    <row r="545" spans="1:26" x14ac:dyDescent="0.25">
      <c r="A545" s="87"/>
      <c r="B545" s="56">
        <v>538</v>
      </c>
      <c r="C545" s="352"/>
      <c r="D545" s="170"/>
      <c r="E545" s="65"/>
      <c r="F545" s="65"/>
      <c r="G545" s="195"/>
      <c r="H545" s="63"/>
      <c r="I545">
        <f t="shared" si="35"/>
        <v>0</v>
      </c>
      <c r="J545" s="63"/>
      <c r="K545">
        <f t="shared" si="34"/>
        <v>0</v>
      </c>
      <c r="L545" s="63"/>
      <c r="O545" s="63"/>
      <c r="P545" s="63"/>
      <c r="Q545" s="175">
        <f t="shared" si="32"/>
        <v>0</v>
      </c>
      <c r="R545" s="284">
        <f t="shared" si="33"/>
        <v>0</v>
      </c>
      <c r="S545" s="5"/>
      <c r="T545" s="68"/>
      <c r="U545" s="5"/>
      <c r="V545" s="36"/>
      <c r="Y545" s="37"/>
      <c r="Z545" s="5"/>
    </row>
    <row r="546" spans="1:26" x14ac:dyDescent="0.25">
      <c r="A546" s="87"/>
      <c r="B546" s="56">
        <v>539</v>
      </c>
      <c r="C546" s="352"/>
      <c r="D546" s="170"/>
      <c r="E546" s="65"/>
      <c r="F546" s="65"/>
      <c r="G546" s="195"/>
      <c r="H546" s="63"/>
      <c r="I546">
        <f t="shared" si="35"/>
        <v>0</v>
      </c>
      <c r="J546" s="63"/>
      <c r="K546">
        <f t="shared" si="34"/>
        <v>0</v>
      </c>
      <c r="L546" s="63"/>
      <c r="O546" s="63"/>
      <c r="P546" s="63"/>
      <c r="Q546" s="175">
        <f t="shared" si="32"/>
        <v>0</v>
      </c>
      <c r="R546" s="284">
        <f t="shared" si="33"/>
        <v>0</v>
      </c>
      <c r="S546" s="5"/>
      <c r="T546" s="68"/>
      <c r="U546" s="5"/>
      <c r="V546" s="36"/>
      <c r="Y546" s="37"/>
      <c r="Z546" s="5"/>
    </row>
    <row r="547" spans="1:26" x14ac:dyDescent="0.25">
      <c r="A547" s="87"/>
      <c r="B547" s="56">
        <v>540</v>
      </c>
      <c r="C547" s="352"/>
      <c r="D547" s="170"/>
      <c r="E547" s="65"/>
      <c r="F547" s="65"/>
      <c r="G547" s="195"/>
      <c r="H547" s="63"/>
      <c r="I547">
        <f t="shared" si="35"/>
        <v>0</v>
      </c>
      <c r="J547" s="63"/>
      <c r="K547">
        <f t="shared" si="34"/>
        <v>0</v>
      </c>
      <c r="L547" s="63"/>
      <c r="O547" s="63"/>
      <c r="P547" s="63"/>
      <c r="Q547" s="175">
        <f t="shared" si="32"/>
        <v>0</v>
      </c>
      <c r="R547" s="284">
        <f t="shared" si="33"/>
        <v>0</v>
      </c>
      <c r="S547" s="5"/>
      <c r="T547" s="68"/>
      <c r="U547" s="5"/>
      <c r="V547" s="36"/>
      <c r="Y547" s="37"/>
      <c r="Z547" s="5"/>
    </row>
    <row r="548" spans="1:26" x14ac:dyDescent="0.25">
      <c r="A548" s="87"/>
      <c r="B548" s="56">
        <v>541</v>
      </c>
      <c r="C548" s="352"/>
      <c r="D548" s="170"/>
      <c r="E548" s="65"/>
      <c r="F548" s="65"/>
      <c r="G548" s="195"/>
      <c r="H548" s="63"/>
      <c r="I548">
        <f t="shared" si="35"/>
        <v>0</v>
      </c>
      <c r="J548" s="63"/>
      <c r="K548">
        <f t="shared" si="34"/>
        <v>0</v>
      </c>
      <c r="L548" s="63"/>
      <c r="O548" s="63"/>
      <c r="P548" s="63"/>
      <c r="Q548" s="175">
        <f t="shared" si="32"/>
        <v>0</v>
      </c>
      <c r="R548" s="284">
        <f t="shared" si="33"/>
        <v>0</v>
      </c>
      <c r="S548" s="5"/>
      <c r="T548" s="68"/>
      <c r="U548" s="5"/>
      <c r="V548" s="36"/>
      <c r="Y548" s="37"/>
      <c r="Z548" s="5"/>
    </row>
    <row r="549" spans="1:26" x14ac:dyDescent="0.25">
      <c r="A549" s="87"/>
      <c r="B549" s="56">
        <v>542</v>
      </c>
      <c r="C549" s="352"/>
      <c r="D549" s="170"/>
      <c r="E549" s="65"/>
      <c r="F549" s="65"/>
      <c r="G549" s="195"/>
      <c r="H549" s="63"/>
      <c r="I549">
        <f t="shared" si="35"/>
        <v>0</v>
      </c>
      <c r="J549" s="63"/>
      <c r="K549">
        <f t="shared" si="34"/>
        <v>0</v>
      </c>
      <c r="L549" s="63"/>
      <c r="O549" s="63"/>
      <c r="P549" s="63"/>
      <c r="Q549" s="175">
        <f t="shared" si="32"/>
        <v>0</v>
      </c>
      <c r="R549" s="284">
        <f t="shared" si="33"/>
        <v>0</v>
      </c>
      <c r="S549" s="5"/>
      <c r="T549" s="68"/>
      <c r="U549" s="5"/>
      <c r="V549" s="36"/>
      <c r="Y549" s="37"/>
      <c r="Z549" s="5"/>
    </row>
    <row r="550" spans="1:26" x14ac:dyDescent="0.25">
      <c r="A550" s="87"/>
      <c r="B550" s="56">
        <v>543</v>
      </c>
      <c r="C550" s="352"/>
      <c r="D550" s="170"/>
      <c r="E550" s="65"/>
      <c r="F550" s="65"/>
      <c r="G550" s="195"/>
      <c r="H550" s="63"/>
      <c r="I550">
        <f t="shared" si="35"/>
        <v>0</v>
      </c>
      <c r="J550" s="63"/>
      <c r="K550">
        <f t="shared" si="34"/>
        <v>0</v>
      </c>
      <c r="L550" s="63"/>
      <c r="O550" s="63"/>
      <c r="P550" s="63"/>
      <c r="Q550" s="175">
        <f t="shared" si="32"/>
        <v>0</v>
      </c>
      <c r="R550" s="284">
        <f t="shared" si="33"/>
        <v>0</v>
      </c>
      <c r="S550" s="5"/>
      <c r="T550" s="68"/>
      <c r="U550" s="5"/>
      <c r="V550" s="36"/>
      <c r="Y550" s="37"/>
      <c r="Z550" s="5"/>
    </row>
    <row r="551" spans="1:26" x14ac:dyDescent="0.25">
      <c r="A551" s="87"/>
      <c r="B551" s="56">
        <v>544</v>
      </c>
      <c r="C551" s="352"/>
      <c r="D551" s="170"/>
      <c r="E551" s="65"/>
      <c r="F551" s="65"/>
      <c r="G551" s="195"/>
      <c r="H551" s="63"/>
      <c r="I551">
        <f t="shared" si="35"/>
        <v>0</v>
      </c>
      <c r="J551" s="63"/>
      <c r="K551">
        <f t="shared" si="34"/>
        <v>0</v>
      </c>
      <c r="L551" s="63"/>
      <c r="O551" s="63"/>
      <c r="P551" s="63"/>
      <c r="Q551" s="175">
        <f t="shared" si="32"/>
        <v>0</v>
      </c>
      <c r="R551" s="284">
        <f t="shared" si="33"/>
        <v>0</v>
      </c>
      <c r="S551" s="5"/>
      <c r="T551" s="68"/>
      <c r="U551" s="5"/>
      <c r="V551" s="36"/>
      <c r="Y551" s="37"/>
      <c r="Z551" s="5"/>
    </row>
    <row r="552" spans="1:26" x14ac:dyDescent="0.25">
      <c r="A552" s="87"/>
      <c r="B552" s="56">
        <v>545</v>
      </c>
      <c r="C552" s="352"/>
      <c r="D552" s="170"/>
      <c r="E552" s="65"/>
      <c r="F552" s="65"/>
      <c r="G552" s="195"/>
      <c r="H552" s="63"/>
      <c r="I552">
        <f t="shared" si="35"/>
        <v>0</v>
      </c>
      <c r="J552" s="63"/>
      <c r="K552">
        <f t="shared" si="34"/>
        <v>0</v>
      </c>
      <c r="L552" s="63"/>
      <c r="O552" s="63"/>
      <c r="P552" s="63"/>
      <c r="Q552" s="175">
        <f t="shared" si="32"/>
        <v>0</v>
      </c>
      <c r="R552" s="284">
        <f t="shared" si="33"/>
        <v>0</v>
      </c>
      <c r="S552" s="5"/>
      <c r="T552" s="68"/>
      <c r="U552" s="5"/>
      <c r="V552" s="36"/>
      <c r="Y552" s="37"/>
      <c r="Z552" s="5"/>
    </row>
    <row r="553" spans="1:26" x14ac:dyDescent="0.25">
      <c r="A553" s="87"/>
      <c r="B553" s="56">
        <v>546</v>
      </c>
      <c r="C553" s="352"/>
      <c r="D553" s="170"/>
      <c r="E553" s="65"/>
      <c r="F553" s="65"/>
      <c r="G553" s="195"/>
      <c r="H553" s="63"/>
      <c r="I553">
        <f t="shared" si="35"/>
        <v>0</v>
      </c>
      <c r="J553" s="63"/>
      <c r="K553">
        <f t="shared" si="34"/>
        <v>0</v>
      </c>
      <c r="L553" s="63"/>
      <c r="O553" s="63"/>
      <c r="P553" s="63"/>
      <c r="Q553" s="175">
        <f t="shared" si="32"/>
        <v>0</v>
      </c>
      <c r="R553" s="284">
        <f t="shared" si="33"/>
        <v>0</v>
      </c>
      <c r="S553" s="5"/>
      <c r="T553" s="68"/>
      <c r="U553" s="5"/>
      <c r="V553" s="36"/>
      <c r="Y553" s="37"/>
      <c r="Z553" s="5"/>
    </row>
    <row r="554" spans="1:26" x14ac:dyDescent="0.25">
      <c r="A554" s="87"/>
      <c r="B554" s="56">
        <v>547</v>
      </c>
      <c r="C554" s="352"/>
      <c r="D554" s="170"/>
      <c r="E554" s="65"/>
      <c r="F554" s="65"/>
      <c r="G554" s="195"/>
      <c r="H554" s="63"/>
      <c r="I554">
        <f t="shared" si="35"/>
        <v>0</v>
      </c>
      <c r="J554" s="63"/>
      <c r="K554">
        <f t="shared" si="34"/>
        <v>0</v>
      </c>
      <c r="L554" s="63"/>
      <c r="O554" s="63"/>
      <c r="P554" s="63"/>
      <c r="Q554" s="175">
        <f t="shared" si="32"/>
        <v>0</v>
      </c>
      <c r="R554" s="284">
        <f t="shared" si="33"/>
        <v>0</v>
      </c>
      <c r="S554" s="5"/>
      <c r="T554" s="68"/>
      <c r="U554" s="5"/>
      <c r="V554" s="36"/>
      <c r="Y554" s="37"/>
      <c r="Z554" s="5"/>
    </row>
    <row r="555" spans="1:26" x14ac:dyDescent="0.25">
      <c r="A555" s="87"/>
      <c r="B555" s="56">
        <v>548</v>
      </c>
      <c r="C555" s="352"/>
      <c r="D555" s="170"/>
      <c r="E555" s="65"/>
      <c r="F555" s="65"/>
      <c r="G555" s="195"/>
      <c r="H555" s="63"/>
      <c r="I555">
        <f t="shared" si="35"/>
        <v>0</v>
      </c>
      <c r="J555" s="63"/>
      <c r="K555">
        <f t="shared" si="34"/>
        <v>0</v>
      </c>
      <c r="L555" s="63"/>
      <c r="O555" s="63"/>
      <c r="P555" s="63"/>
      <c r="Q555" s="175">
        <f t="shared" si="32"/>
        <v>0</v>
      </c>
      <c r="R555" s="284">
        <f t="shared" si="33"/>
        <v>0</v>
      </c>
      <c r="S555" s="5"/>
      <c r="T555" s="68"/>
      <c r="U555" s="5"/>
      <c r="V555" s="36"/>
      <c r="Y555" s="37"/>
      <c r="Z555" s="5"/>
    </row>
    <row r="556" spans="1:26" x14ac:dyDescent="0.25">
      <c r="A556" s="87"/>
      <c r="B556" s="56">
        <v>549</v>
      </c>
      <c r="C556" s="352"/>
      <c r="D556" s="170"/>
      <c r="E556" s="65"/>
      <c r="F556" s="65"/>
      <c r="G556" s="195"/>
      <c r="H556" s="63"/>
      <c r="I556">
        <f t="shared" si="35"/>
        <v>0</v>
      </c>
      <c r="J556" s="63"/>
      <c r="K556">
        <f t="shared" si="34"/>
        <v>0</v>
      </c>
      <c r="L556" s="63"/>
      <c r="O556" s="63"/>
      <c r="P556" s="63"/>
      <c r="Q556" s="175">
        <f t="shared" si="32"/>
        <v>0</v>
      </c>
      <c r="R556" s="284">
        <f t="shared" si="33"/>
        <v>0</v>
      </c>
      <c r="S556" s="5"/>
      <c r="T556" s="68"/>
      <c r="U556" s="5"/>
      <c r="V556" s="36"/>
      <c r="Y556" s="37"/>
      <c r="Z556" s="5"/>
    </row>
    <row r="557" spans="1:26" x14ac:dyDescent="0.25">
      <c r="A557" s="87"/>
      <c r="B557" s="56">
        <v>550</v>
      </c>
      <c r="C557" s="352"/>
      <c r="D557" s="170"/>
      <c r="E557" s="65"/>
      <c r="F557" s="65"/>
      <c r="G557" s="195"/>
      <c r="H557" s="63"/>
      <c r="I557">
        <f t="shared" si="35"/>
        <v>0</v>
      </c>
      <c r="J557" s="63"/>
      <c r="K557">
        <f t="shared" si="34"/>
        <v>0</v>
      </c>
      <c r="L557" s="63"/>
      <c r="O557" s="63"/>
      <c r="P557" s="63"/>
      <c r="Q557" s="175">
        <f t="shared" si="32"/>
        <v>0</v>
      </c>
      <c r="R557" s="284">
        <f t="shared" si="33"/>
        <v>0</v>
      </c>
      <c r="S557" s="5"/>
      <c r="T557" s="68"/>
      <c r="U557" s="5"/>
      <c r="V557" s="36"/>
      <c r="Y557" s="37"/>
      <c r="Z557" s="5"/>
    </row>
    <row r="558" spans="1:26" x14ac:dyDescent="0.25">
      <c r="A558" s="87"/>
      <c r="B558" s="56">
        <v>551</v>
      </c>
      <c r="C558" s="352"/>
      <c r="D558" s="170"/>
      <c r="E558" s="65"/>
      <c r="F558" s="65"/>
      <c r="G558" s="195"/>
      <c r="H558" s="63"/>
      <c r="I558">
        <f t="shared" si="35"/>
        <v>0</v>
      </c>
      <c r="J558" s="63"/>
      <c r="K558">
        <f t="shared" si="34"/>
        <v>0</v>
      </c>
      <c r="L558" s="63"/>
      <c r="O558" s="63"/>
      <c r="P558" s="63"/>
      <c r="Q558" s="175">
        <f t="shared" si="32"/>
        <v>0</v>
      </c>
      <c r="R558" s="284">
        <f t="shared" si="33"/>
        <v>0</v>
      </c>
      <c r="S558" s="5"/>
      <c r="T558" s="68"/>
      <c r="U558" s="5"/>
      <c r="V558" s="36"/>
      <c r="Y558" s="37"/>
      <c r="Z558" s="5"/>
    </row>
    <row r="559" spans="1:26" x14ac:dyDescent="0.25">
      <c r="A559" s="87"/>
      <c r="B559" s="56">
        <v>552</v>
      </c>
      <c r="C559" s="352"/>
      <c r="D559" s="170"/>
      <c r="E559" s="65"/>
      <c r="F559" s="65"/>
      <c r="G559" s="195"/>
      <c r="H559" s="63"/>
      <c r="I559">
        <f t="shared" si="35"/>
        <v>0</v>
      </c>
      <c r="J559" s="63"/>
      <c r="K559">
        <f t="shared" si="34"/>
        <v>0</v>
      </c>
      <c r="L559" s="63"/>
      <c r="O559" s="63"/>
      <c r="P559" s="63"/>
      <c r="Q559" s="175">
        <f t="shared" si="32"/>
        <v>0</v>
      </c>
      <c r="R559" s="284">
        <f t="shared" si="33"/>
        <v>0</v>
      </c>
      <c r="S559" s="5"/>
      <c r="T559" s="68"/>
      <c r="U559" s="5"/>
      <c r="V559" s="36"/>
      <c r="Y559" s="37"/>
      <c r="Z559" s="5"/>
    </row>
    <row r="560" spans="1:26" x14ac:dyDescent="0.25">
      <c r="A560" s="87"/>
      <c r="B560" s="56">
        <v>553</v>
      </c>
      <c r="C560" s="352"/>
      <c r="D560" s="170"/>
      <c r="E560" s="65"/>
      <c r="F560" s="65"/>
      <c r="G560" s="195"/>
      <c r="H560" s="63"/>
      <c r="I560">
        <f t="shared" si="35"/>
        <v>0</v>
      </c>
      <c r="J560" s="63"/>
      <c r="K560">
        <f t="shared" si="34"/>
        <v>0</v>
      </c>
      <c r="L560" s="63"/>
      <c r="O560" s="63"/>
      <c r="P560" s="63"/>
      <c r="Q560" s="175">
        <f t="shared" si="32"/>
        <v>0</v>
      </c>
      <c r="R560" s="284">
        <f t="shared" si="33"/>
        <v>0</v>
      </c>
      <c r="S560" s="5"/>
      <c r="T560" s="68"/>
      <c r="U560" s="5"/>
      <c r="V560" s="36"/>
      <c r="Y560" s="37"/>
      <c r="Z560" s="5"/>
    </row>
    <row r="561" spans="1:26" x14ac:dyDescent="0.25">
      <c r="A561" s="87"/>
      <c r="B561" s="56">
        <v>554</v>
      </c>
      <c r="C561" s="352"/>
      <c r="D561" s="170"/>
      <c r="E561" s="65"/>
      <c r="F561" s="65"/>
      <c r="G561" s="195"/>
      <c r="H561" s="63"/>
      <c r="I561">
        <f t="shared" si="35"/>
        <v>0</v>
      </c>
      <c r="J561" s="63"/>
      <c r="K561">
        <f t="shared" si="34"/>
        <v>0</v>
      </c>
      <c r="L561" s="63"/>
      <c r="O561" s="63"/>
      <c r="P561" s="63"/>
      <c r="Q561" s="175">
        <f t="shared" si="32"/>
        <v>0</v>
      </c>
      <c r="R561" s="284">
        <f t="shared" si="33"/>
        <v>0</v>
      </c>
      <c r="S561" s="5"/>
      <c r="T561" s="68"/>
      <c r="U561" s="5"/>
      <c r="V561" s="36"/>
      <c r="Y561" s="37"/>
      <c r="Z561" s="5"/>
    </row>
    <row r="562" spans="1:26" x14ac:dyDescent="0.25">
      <c r="A562" s="87"/>
      <c r="B562" s="56">
        <v>555</v>
      </c>
      <c r="C562" s="352"/>
      <c r="D562" s="170"/>
      <c r="E562" s="65"/>
      <c r="F562" s="65"/>
      <c r="G562" s="195"/>
      <c r="H562" s="63"/>
      <c r="I562">
        <f t="shared" si="35"/>
        <v>0</v>
      </c>
      <c r="J562" s="63"/>
      <c r="K562">
        <f t="shared" si="34"/>
        <v>0</v>
      </c>
      <c r="L562" s="63"/>
      <c r="O562" s="63"/>
      <c r="P562" s="63"/>
      <c r="Q562" s="175">
        <f t="shared" si="32"/>
        <v>0</v>
      </c>
      <c r="R562" s="284">
        <f t="shared" si="33"/>
        <v>0</v>
      </c>
      <c r="S562" s="5"/>
      <c r="T562" s="68"/>
      <c r="U562" s="5"/>
      <c r="V562" s="36"/>
      <c r="Y562" s="37"/>
      <c r="Z562" s="5"/>
    </row>
    <row r="563" spans="1:26" x14ac:dyDescent="0.25">
      <c r="A563" s="87"/>
      <c r="B563" s="56">
        <v>556</v>
      </c>
      <c r="C563" s="352"/>
      <c r="D563" s="170"/>
      <c r="E563" s="65"/>
      <c r="F563" s="65"/>
      <c r="G563" s="195"/>
      <c r="H563" s="63"/>
      <c r="I563">
        <f t="shared" si="35"/>
        <v>0</v>
      </c>
      <c r="J563" s="63"/>
      <c r="K563">
        <f t="shared" si="34"/>
        <v>0</v>
      </c>
      <c r="L563" s="63"/>
      <c r="O563" s="63"/>
      <c r="P563" s="63"/>
      <c r="Q563" s="175">
        <f t="shared" si="32"/>
        <v>0</v>
      </c>
      <c r="R563" s="284">
        <f t="shared" si="33"/>
        <v>0</v>
      </c>
      <c r="S563" s="5"/>
      <c r="T563" s="68"/>
      <c r="U563" s="5"/>
      <c r="V563" s="36"/>
      <c r="Y563" s="37"/>
      <c r="Z563" s="5"/>
    </row>
    <row r="564" spans="1:26" x14ac:dyDescent="0.25">
      <c r="A564" s="87"/>
      <c r="B564" s="56">
        <v>557</v>
      </c>
      <c r="C564" s="352"/>
      <c r="D564" s="170"/>
      <c r="E564" s="65"/>
      <c r="F564" s="65"/>
      <c r="G564" s="195"/>
      <c r="H564" s="63"/>
      <c r="I564">
        <f t="shared" si="35"/>
        <v>0</v>
      </c>
      <c r="J564" s="63"/>
      <c r="K564">
        <f t="shared" si="34"/>
        <v>0</v>
      </c>
      <c r="L564" s="63"/>
      <c r="O564" s="63"/>
      <c r="P564" s="63"/>
      <c r="Q564" s="175">
        <f t="shared" si="32"/>
        <v>0</v>
      </c>
      <c r="R564" s="284">
        <f t="shared" si="33"/>
        <v>0</v>
      </c>
      <c r="S564" s="5"/>
      <c r="T564" s="68"/>
      <c r="U564" s="5"/>
      <c r="V564" s="36"/>
      <c r="Y564" s="37"/>
      <c r="Z564" s="5"/>
    </row>
    <row r="565" spans="1:26" x14ac:dyDescent="0.25">
      <c r="A565" s="87"/>
      <c r="B565" s="56">
        <v>558</v>
      </c>
      <c r="C565" s="352"/>
      <c r="D565" s="170"/>
      <c r="E565" s="65"/>
      <c r="F565" s="65"/>
      <c r="G565" s="195"/>
      <c r="H565" s="63"/>
      <c r="I565">
        <f t="shared" si="35"/>
        <v>0</v>
      </c>
      <c r="J565" s="63"/>
      <c r="K565">
        <f t="shared" si="34"/>
        <v>0</v>
      </c>
      <c r="L565" s="63"/>
      <c r="O565" s="63"/>
      <c r="P565" s="63"/>
      <c r="Q565" s="175">
        <f t="shared" si="32"/>
        <v>0</v>
      </c>
      <c r="R565" s="284">
        <f t="shared" si="33"/>
        <v>0</v>
      </c>
      <c r="S565" s="5"/>
      <c r="T565" s="68"/>
      <c r="U565" s="5"/>
      <c r="V565" s="36"/>
      <c r="Y565" s="37"/>
      <c r="Z565" s="5"/>
    </row>
    <row r="566" spans="1:26" x14ac:dyDescent="0.25">
      <c r="A566" s="87"/>
      <c r="B566" s="56">
        <v>559</v>
      </c>
      <c r="C566" s="352"/>
      <c r="D566" s="170"/>
      <c r="E566" s="65"/>
      <c r="F566" s="65"/>
      <c r="G566" s="195"/>
      <c r="H566" s="63"/>
      <c r="I566">
        <f t="shared" si="35"/>
        <v>0</v>
      </c>
      <c r="J566" s="63"/>
      <c r="K566">
        <f t="shared" si="34"/>
        <v>0</v>
      </c>
      <c r="L566" s="63"/>
      <c r="O566" s="63"/>
      <c r="P566" s="63"/>
      <c r="Q566" s="175">
        <f t="shared" si="32"/>
        <v>0</v>
      </c>
      <c r="R566" s="284">
        <f t="shared" si="33"/>
        <v>0</v>
      </c>
      <c r="S566" s="5"/>
      <c r="T566" s="68"/>
      <c r="U566" s="5"/>
      <c r="V566" s="36"/>
      <c r="Y566" s="37"/>
      <c r="Z566" s="5"/>
    </row>
    <row r="567" spans="1:26" x14ac:dyDescent="0.25">
      <c r="A567" s="87"/>
      <c r="B567" s="56">
        <v>560</v>
      </c>
      <c r="C567" s="352"/>
      <c r="D567" s="170"/>
      <c r="E567" s="65"/>
      <c r="F567" s="65"/>
      <c r="G567" s="195"/>
      <c r="H567" s="63"/>
      <c r="I567">
        <f t="shared" si="35"/>
        <v>0</v>
      </c>
      <c r="J567" s="63"/>
      <c r="K567">
        <f t="shared" si="34"/>
        <v>0</v>
      </c>
      <c r="L567" s="63"/>
      <c r="O567" s="63"/>
      <c r="P567" s="63"/>
      <c r="Q567" s="175">
        <f t="shared" si="32"/>
        <v>0</v>
      </c>
      <c r="R567" s="284">
        <f t="shared" si="33"/>
        <v>0</v>
      </c>
      <c r="S567" s="5"/>
      <c r="T567" s="68"/>
      <c r="U567" s="5"/>
      <c r="V567" s="36"/>
      <c r="Y567" s="37"/>
      <c r="Z567" s="5"/>
    </row>
    <row r="568" spans="1:26" x14ac:dyDescent="0.25">
      <c r="A568" s="87"/>
      <c r="B568" s="56">
        <v>561</v>
      </c>
      <c r="C568" s="352"/>
      <c r="D568" s="170"/>
      <c r="E568" s="65"/>
      <c r="F568" s="65"/>
      <c r="G568" s="195"/>
      <c r="H568" s="63"/>
      <c r="I568">
        <f t="shared" si="35"/>
        <v>0</v>
      </c>
      <c r="J568" s="63"/>
      <c r="K568">
        <f t="shared" si="34"/>
        <v>0</v>
      </c>
      <c r="L568" s="63"/>
      <c r="O568" s="63"/>
      <c r="P568" s="63"/>
      <c r="Q568" s="175">
        <f t="shared" si="32"/>
        <v>0</v>
      </c>
      <c r="R568" s="284">
        <f t="shared" si="33"/>
        <v>0</v>
      </c>
      <c r="S568" s="5"/>
      <c r="T568" s="68"/>
      <c r="U568" s="5"/>
      <c r="V568" s="36"/>
      <c r="Y568" s="37"/>
      <c r="Z568" s="5"/>
    </row>
    <row r="569" spans="1:26" x14ac:dyDescent="0.25">
      <c r="A569" s="87"/>
      <c r="B569" s="56">
        <v>562</v>
      </c>
      <c r="C569" s="352"/>
      <c r="D569" s="170"/>
      <c r="E569" s="65"/>
      <c r="F569" s="65"/>
      <c r="G569" s="195"/>
      <c r="H569" s="63"/>
      <c r="I569">
        <f t="shared" si="35"/>
        <v>0</v>
      </c>
      <c r="J569" s="63"/>
      <c r="K569">
        <f t="shared" si="34"/>
        <v>0</v>
      </c>
      <c r="L569" s="63"/>
      <c r="O569" s="63"/>
      <c r="P569" s="63"/>
      <c r="Q569" s="175">
        <f t="shared" si="32"/>
        <v>0</v>
      </c>
      <c r="R569" s="284">
        <f t="shared" si="33"/>
        <v>0</v>
      </c>
      <c r="S569" s="5"/>
      <c r="T569" s="68"/>
      <c r="U569" s="5"/>
      <c r="V569" s="36"/>
      <c r="Y569" s="37"/>
      <c r="Z569" s="5"/>
    </row>
    <row r="570" spans="1:26" x14ac:dyDescent="0.25">
      <c r="A570" s="87"/>
      <c r="B570" s="56">
        <v>563</v>
      </c>
      <c r="C570" s="352"/>
      <c r="D570" s="170"/>
      <c r="E570" s="65"/>
      <c r="F570" s="65"/>
      <c r="G570" s="195"/>
      <c r="H570" s="63"/>
      <c r="I570">
        <f t="shared" si="35"/>
        <v>0</v>
      </c>
      <c r="J570" s="63"/>
      <c r="K570">
        <f t="shared" si="34"/>
        <v>0</v>
      </c>
      <c r="L570" s="63"/>
      <c r="O570" s="63"/>
      <c r="P570" s="63"/>
      <c r="Q570" s="175">
        <f t="shared" si="32"/>
        <v>0</v>
      </c>
      <c r="R570" s="284">
        <f t="shared" si="33"/>
        <v>0</v>
      </c>
      <c r="S570" s="5"/>
      <c r="T570" s="68"/>
      <c r="U570" s="5"/>
      <c r="V570" s="36"/>
      <c r="Y570" s="37"/>
      <c r="Z570" s="5"/>
    </row>
    <row r="571" spans="1:26" x14ac:dyDescent="0.25">
      <c r="A571" s="87"/>
      <c r="B571" s="56">
        <v>564</v>
      </c>
      <c r="C571" s="352"/>
      <c r="D571" s="170"/>
      <c r="E571" s="65"/>
      <c r="F571" s="65"/>
      <c r="G571" s="195"/>
      <c r="H571" s="63"/>
      <c r="I571">
        <f t="shared" si="35"/>
        <v>0</v>
      </c>
      <c r="J571" s="63"/>
      <c r="K571">
        <f t="shared" si="34"/>
        <v>0</v>
      </c>
      <c r="L571" s="63"/>
      <c r="O571" s="63"/>
      <c r="P571" s="63"/>
      <c r="Q571" s="175">
        <f t="shared" si="32"/>
        <v>0</v>
      </c>
      <c r="R571" s="284">
        <f t="shared" si="33"/>
        <v>0</v>
      </c>
      <c r="S571" s="5"/>
      <c r="T571" s="68"/>
      <c r="U571" s="5"/>
      <c r="V571" s="36"/>
      <c r="Y571" s="37"/>
      <c r="Z571" s="5"/>
    </row>
    <row r="572" spans="1:26" x14ac:dyDescent="0.25">
      <c r="A572" s="87"/>
      <c r="B572" s="56">
        <v>565</v>
      </c>
      <c r="C572" s="352"/>
      <c r="D572" s="170"/>
      <c r="E572" s="65"/>
      <c r="F572" s="65"/>
      <c r="G572" s="195"/>
      <c r="H572" s="63"/>
      <c r="I572">
        <f t="shared" si="35"/>
        <v>0</v>
      </c>
      <c r="J572" s="63"/>
      <c r="K572">
        <f t="shared" si="34"/>
        <v>0</v>
      </c>
      <c r="L572" s="63"/>
      <c r="O572" s="63"/>
      <c r="P572" s="63"/>
      <c r="Q572" s="175">
        <f t="shared" si="32"/>
        <v>0</v>
      </c>
      <c r="R572" s="284">
        <f t="shared" si="33"/>
        <v>0</v>
      </c>
      <c r="S572" s="5"/>
      <c r="T572" s="68"/>
      <c r="U572" s="5"/>
      <c r="V572" s="36"/>
      <c r="Y572" s="37"/>
      <c r="Z572" s="5"/>
    </row>
    <row r="573" spans="1:26" x14ac:dyDescent="0.25">
      <c r="A573" s="87"/>
      <c r="B573" s="56">
        <v>566</v>
      </c>
      <c r="C573" s="352"/>
      <c r="D573" s="170"/>
      <c r="E573" s="65"/>
      <c r="F573" s="65"/>
      <c r="G573" s="195"/>
      <c r="H573" s="63"/>
      <c r="I573">
        <f t="shared" si="35"/>
        <v>0</v>
      </c>
      <c r="J573" s="63"/>
      <c r="K573">
        <f t="shared" si="34"/>
        <v>0</v>
      </c>
      <c r="L573" s="63"/>
      <c r="O573" s="63"/>
      <c r="P573" s="63"/>
      <c r="Q573" s="175">
        <f t="shared" si="32"/>
        <v>0</v>
      </c>
      <c r="R573" s="284">
        <f t="shared" si="33"/>
        <v>0</v>
      </c>
      <c r="S573" s="5"/>
      <c r="T573" s="68"/>
      <c r="U573" s="5"/>
      <c r="V573" s="36"/>
      <c r="Y573" s="37"/>
      <c r="Z573" s="5"/>
    </row>
    <row r="574" spans="1:26" x14ac:dyDescent="0.25">
      <c r="A574" s="87"/>
      <c r="B574" s="56">
        <v>567</v>
      </c>
      <c r="C574" s="352"/>
      <c r="D574" s="170"/>
      <c r="E574" s="65"/>
      <c r="F574" s="65"/>
      <c r="G574" s="195"/>
      <c r="H574" s="63"/>
      <c r="I574">
        <f t="shared" si="35"/>
        <v>0</v>
      </c>
      <c r="J574" s="63"/>
      <c r="K574">
        <f t="shared" si="34"/>
        <v>0</v>
      </c>
      <c r="L574" s="63"/>
      <c r="O574" s="63"/>
      <c r="P574" s="63"/>
      <c r="Q574" s="175">
        <f t="shared" si="32"/>
        <v>0</v>
      </c>
      <c r="R574" s="284">
        <f t="shared" si="33"/>
        <v>0</v>
      </c>
      <c r="S574" s="5"/>
      <c r="T574" s="68"/>
      <c r="U574" s="5"/>
      <c r="V574" s="36"/>
      <c r="Y574" s="37"/>
      <c r="Z574" s="5"/>
    </row>
    <row r="575" spans="1:26" x14ac:dyDescent="0.25">
      <c r="A575" s="87"/>
      <c r="B575" s="56">
        <v>568</v>
      </c>
      <c r="C575" s="352"/>
      <c r="D575" s="170"/>
      <c r="E575" s="65"/>
      <c r="F575" s="65"/>
      <c r="G575" s="195"/>
      <c r="H575" s="63"/>
      <c r="I575">
        <f t="shared" si="35"/>
        <v>0</v>
      </c>
      <c r="J575" s="63"/>
      <c r="K575">
        <f t="shared" si="34"/>
        <v>0</v>
      </c>
      <c r="L575" s="63"/>
      <c r="O575" s="63"/>
      <c r="P575" s="63"/>
      <c r="Q575" s="175">
        <f t="shared" si="32"/>
        <v>0</v>
      </c>
      <c r="R575" s="284">
        <f t="shared" si="33"/>
        <v>0</v>
      </c>
      <c r="S575" s="5"/>
      <c r="T575" s="68"/>
      <c r="U575" s="5"/>
      <c r="V575" s="36"/>
      <c r="Y575" s="37"/>
      <c r="Z575" s="5"/>
    </row>
    <row r="576" spans="1:26" x14ac:dyDescent="0.25">
      <c r="A576" s="87"/>
      <c r="B576" s="56">
        <v>569</v>
      </c>
      <c r="C576" s="352"/>
      <c r="D576" s="170"/>
      <c r="E576" s="65"/>
      <c r="F576" s="65"/>
      <c r="G576" s="195"/>
      <c r="H576" s="63"/>
      <c r="I576">
        <f t="shared" si="35"/>
        <v>0</v>
      </c>
      <c r="J576" s="63"/>
      <c r="K576">
        <f t="shared" si="34"/>
        <v>0</v>
      </c>
      <c r="L576" s="63"/>
      <c r="O576" s="63"/>
      <c r="P576" s="63"/>
      <c r="Q576" s="175">
        <f t="shared" si="32"/>
        <v>0</v>
      </c>
      <c r="R576" s="284">
        <f t="shared" si="33"/>
        <v>0</v>
      </c>
      <c r="S576" s="5"/>
      <c r="T576" s="68"/>
      <c r="U576" s="5"/>
      <c r="V576" s="36"/>
      <c r="Y576" s="37"/>
      <c r="Z576" s="5"/>
    </row>
    <row r="577" spans="1:26" x14ac:dyDescent="0.25">
      <c r="A577" s="87"/>
      <c r="B577" s="56">
        <v>570</v>
      </c>
      <c r="C577" s="352"/>
      <c r="D577" s="170"/>
      <c r="E577" s="65"/>
      <c r="F577" s="65"/>
      <c r="G577" s="195"/>
      <c r="H577" s="63"/>
      <c r="I577">
        <f t="shared" si="35"/>
        <v>0</v>
      </c>
      <c r="J577" s="63"/>
      <c r="K577">
        <f t="shared" si="34"/>
        <v>0</v>
      </c>
      <c r="L577" s="63"/>
      <c r="O577" s="63"/>
      <c r="P577" s="63"/>
      <c r="Q577" s="175">
        <f t="shared" si="32"/>
        <v>0</v>
      </c>
      <c r="R577" s="284">
        <f t="shared" si="33"/>
        <v>0</v>
      </c>
      <c r="S577" s="5"/>
      <c r="T577" s="68"/>
      <c r="U577" s="5"/>
      <c r="V577" s="36"/>
      <c r="Y577" s="37"/>
      <c r="Z577" s="5"/>
    </row>
    <row r="578" spans="1:26" x14ac:dyDescent="0.25">
      <c r="A578" s="87"/>
      <c r="B578" s="56">
        <v>571</v>
      </c>
      <c r="C578" s="352"/>
      <c r="D578" s="170"/>
      <c r="E578" s="65"/>
      <c r="F578" s="65"/>
      <c r="G578" s="195"/>
      <c r="H578" s="63"/>
      <c r="I578">
        <f t="shared" si="35"/>
        <v>0</v>
      </c>
      <c r="J578" s="63"/>
      <c r="K578">
        <f t="shared" si="34"/>
        <v>0</v>
      </c>
      <c r="L578" s="63"/>
      <c r="O578" s="63"/>
      <c r="P578" s="63"/>
      <c r="Q578" s="175">
        <f t="shared" si="32"/>
        <v>0</v>
      </c>
      <c r="R578" s="284">
        <f t="shared" si="33"/>
        <v>0</v>
      </c>
      <c r="S578" s="5"/>
      <c r="T578" s="68"/>
      <c r="U578" s="5"/>
      <c r="V578" s="36"/>
      <c r="Y578" s="37"/>
      <c r="Z578" s="5"/>
    </row>
    <row r="579" spans="1:26" x14ac:dyDescent="0.25">
      <c r="A579" s="87"/>
      <c r="B579" s="56">
        <v>572</v>
      </c>
      <c r="C579" s="352"/>
      <c r="D579" s="170"/>
      <c r="E579" s="65"/>
      <c r="F579" s="65"/>
      <c r="G579" s="195"/>
      <c r="H579" s="63"/>
      <c r="I579">
        <f t="shared" si="35"/>
        <v>0</v>
      </c>
      <c r="J579" s="63"/>
      <c r="K579">
        <f t="shared" si="34"/>
        <v>0</v>
      </c>
      <c r="L579" s="63"/>
      <c r="O579" s="63"/>
      <c r="P579" s="63"/>
      <c r="Q579" s="175">
        <f t="shared" si="32"/>
        <v>0</v>
      </c>
      <c r="R579" s="284">
        <f t="shared" si="33"/>
        <v>0</v>
      </c>
      <c r="S579" s="5"/>
      <c r="T579" s="68"/>
      <c r="U579" s="5"/>
      <c r="V579" s="36"/>
      <c r="Y579" s="37"/>
      <c r="Z579" s="5"/>
    </row>
    <row r="580" spans="1:26" x14ac:dyDescent="0.25">
      <c r="A580" s="87"/>
      <c r="B580" s="56">
        <v>573</v>
      </c>
      <c r="C580" s="352"/>
      <c r="D580" s="170"/>
      <c r="E580" s="65"/>
      <c r="F580" s="65"/>
      <c r="G580" s="195"/>
      <c r="H580" s="63"/>
      <c r="I580">
        <f t="shared" si="35"/>
        <v>0</v>
      </c>
      <c r="J580" s="63"/>
      <c r="K580">
        <f t="shared" si="34"/>
        <v>0</v>
      </c>
      <c r="L580" s="63"/>
      <c r="O580" s="63"/>
      <c r="P580" s="63"/>
      <c r="Q580" s="175">
        <f t="shared" si="32"/>
        <v>0</v>
      </c>
      <c r="R580" s="284">
        <f t="shared" si="33"/>
        <v>0</v>
      </c>
      <c r="S580" s="5"/>
      <c r="T580" s="68"/>
      <c r="U580" s="5"/>
      <c r="V580" s="36"/>
      <c r="Y580" s="37"/>
      <c r="Z580" s="5"/>
    </row>
    <row r="581" spans="1:26" x14ac:dyDescent="0.25">
      <c r="A581" s="87"/>
      <c r="B581" s="56">
        <v>574</v>
      </c>
      <c r="C581" s="352"/>
      <c r="D581" s="170"/>
      <c r="E581" s="65"/>
      <c r="F581" s="65"/>
      <c r="G581" s="195"/>
      <c r="H581" s="63"/>
      <c r="I581">
        <f t="shared" si="35"/>
        <v>0</v>
      </c>
      <c r="J581" s="63"/>
      <c r="K581">
        <f t="shared" si="34"/>
        <v>0</v>
      </c>
      <c r="L581" s="63"/>
      <c r="O581" s="63"/>
      <c r="P581" s="63"/>
      <c r="Q581" s="175">
        <f t="shared" si="32"/>
        <v>0</v>
      </c>
      <c r="R581" s="284">
        <f t="shared" si="33"/>
        <v>0</v>
      </c>
      <c r="S581" s="5"/>
      <c r="T581" s="68"/>
      <c r="U581" s="5"/>
      <c r="V581" s="36"/>
      <c r="Y581" s="37"/>
      <c r="Z581" s="5"/>
    </row>
    <row r="582" spans="1:26" x14ac:dyDescent="0.25">
      <c r="A582" s="87"/>
      <c r="B582" s="56">
        <v>575</v>
      </c>
      <c r="C582" s="352"/>
      <c r="D582" s="170"/>
      <c r="E582" s="65"/>
      <c r="F582" s="65"/>
      <c r="G582" s="195"/>
      <c r="H582" s="63"/>
      <c r="I582">
        <f t="shared" si="35"/>
        <v>0</v>
      </c>
      <c r="J582" s="63"/>
      <c r="K582">
        <f t="shared" si="34"/>
        <v>0</v>
      </c>
      <c r="L582" s="63"/>
      <c r="O582" s="63"/>
      <c r="P582" s="63"/>
      <c r="Q582" s="175">
        <f t="shared" si="32"/>
        <v>0</v>
      </c>
      <c r="R582" s="284">
        <f t="shared" si="33"/>
        <v>0</v>
      </c>
      <c r="S582" s="5"/>
      <c r="T582" s="68"/>
      <c r="U582" s="5"/>
      <c r="V582" s="36"/>
      <c r="Y582" s="37"/>
      <c r="Z582" s="5"/>
    </row>
    <row r="583" spans="1:26" x14ac:dyDescent="0.25">
      <c r="A583" s="87"/>
      <c r="B583" s="56">
        <v>576</v>
      </c>
      <c r="C583" s="352"/>
      <c r="D583" s="170"/>
      <c r="E583" s="65"/>
      <c r="F583" s="65"/>
      <c r="G583" s="195"/>
      <c r="H583" s="63"/>
      <c r="I583">
        <f t="shared" si="35"/>
        <v>0</v>
      </c>
      <c r="J583" s="63"/>
      <c r="K583">
        <f t="shared" si="34"/>
        <v>0</v>
      </c>
      <c r="L583" s="63"/>
      <c r="O583" s="63"/>
      <c r="P583" s="63"/>
      <c r="Q583" s="175">
        <f t="shared" si="32"/>
        <v>0</v>
      </c>
      <c r="R583" s="284">
        <f t="shared" si="33"/>
        <v>0</v>
      </c>
      <c r="S583" s="5"/>
      <c r="T583" s="68"/>
      <c r="U583" s="5"/>
      <c r="V583" s="36"/>
      <c r="Y583" s="37"/>
      <c r="Z583" s="5"/>
    </row>
    <row r="584" spans="1:26" x14ac:dyDescent="0.25">
      <c r="A584" s="87"/>
      <c r="B584" s="56">
        <v>577</v>
      </c>
      <c r="C584" s="352"/>
      <c r="D584" s="170"/>
      <c r="E584" s="65"/>
      <c r="F584" s="65"/>
      <c r="G584" s="195"/>
      <c r="H584" s="63"/>
      <c r="I584">
        <f t="shared" si="35"/>
        <v>0</v>
      </c>
      <c r="J584" s="63"/>
      <c r="K584">
        <f t="shared" si="34"/>
        <v>0</v>
      </c>
      <c r="L584" s="63"/>
      <c r="O584" s="63"/>
      <c r="P584" s="63"/>
      <c r="Q584" s="175">
        <f t="shared" ref="Q584:Q647" si="36">G584</f>
        <v>0</v>
      </c>
      <c r="R584" s="284">
        <f t="shared" ref="R584:R647" si="37">G584*(-1)</f>
        <v>0</v>
      </c>
      <c r="S584" s="5"/>
      <c r="T584" s="68"/>
      <c r="U584" s="5"/>
      <c r="V584" s="36"/>
      <c r="Y584" s="37"/>
      <c r="Z584" s="5"/>
    </row>
    <row r="585" spans="1:26" x14ac:dyDescent="0.25">
      <c r="A585" s="87"/>
      <c r="B585" s="56">
        <v>578</v>
      </c>
      <c r="C585" s="352"/>
      <c r="D585" s="170"/>
      <c r="E585" s="65"/>
      <c r="F585" s="65"/>
      <c r="G585" s="195"/>
      <c r="H585" s="63"/>
      <c r="I585">
        <f t="shared" si="35"/>
        <v>0</v>
      </c>
      <c r="J585" s="63"/>
      <c r="K585">
        <f t="shared" ref="K585:K648" si="38">IFERROR(VALUE(LEFT(L585,4)),0)</f>
        <v>0</v>
      </c>
      <c r="L585" s="63"/>
      <c r="O585" s="63"/>
      <c r="P585" s="63"/>
      <c r="Q585" s="175">
        <f t="shared" si="36"/>
        <v>0</v>
      </c>
      <c r="R585" s="284">
        <f t="shared" si="37"/>
        <v>0</v>
      </c>
      <c r="S585" s="5"/>
      <c r="T585" s="68"/>
      <c r="U585" s="5"/>
      <c r="V585" s="36"/>
      <c r="Y585" s="37"/>
      <c r="Z585" s="5"/>
    </row>
    <row r="586" spans="1:26" x14ac:dyDescent="0.25">
      <c r="A586" s="87"/>
      <c r="B586" s="56">
        <v>579</v>
      </c>
      <c r="C586" s="352"/>
      <c r="D586" s="170"/>
      <c r="E586" s="65"/>
      <c r="F586" s="65"/>
      <c r="G586" s="195"/>
      <c r="H586" s="63"/>
      <c r="I586">
        <f t="shared" si="35"/>
        <v>0</v>
      </c>
      <c r="J586" s="63"/>
      <c r="K586">
        <f t="shared" si="38"/>
        <v>0</v>
      </c>
      <c r="L586" s="63"/>
      <c r="O586" s="63"/>
      <c r="P586" s="63"/>
      <c r="Q586" s="175">
        <f t="shared" si="36"/>
        <v>0</v>
      </c>
      <c r="R586" s="284">
        <f t="shared" si="37"/>
        <v>0</v>
      </c>
      <c r="S586" s="5"/>
      <c r="T586" s="68"/>
      <c r="U586" s="5"/>
      <c r="V586" s="36"/>
      <c r="Y586" s="37"/>
      <c r="Z586" s="5"/>
    </row>
    <row r="587" spans="1:26" x14ac:dyDescent="0.25">
      <c r="A587" s="87"/>
      <c r="B587" s="56">
        <v>580</v>
      </c>
      <c r="C587" s="352"/>
      <c r="D587" s="170"/>
      <c r="E587" s="65"/>
      <c r="F587" s="65"/>
      <c r="G587" s="195"/>
      <c r="H587" s="63"/>
      <c r="I587">
        <f t="shared" si="35"/>
        <v>0</v>
      </c>
      <c r="J587" s="63"/>
      <c r="K587">
        <f t="shared" si="38"/>
        <v>0</v>
      </c>
      <c r="L587" s="63"/>
      <c r="O587" s="63"/>
      <c r="P587" s="63"/>
      <c r="Q587" s="175">
        <f t="shared" si="36"/>
        <v>0</v>
      </c>
      <c r="R587" s="284">
        <f t="shared" si="37"/>
        <v>0</v>
      </c>
      <c r="S587" s="5"/>
      <c r="T587" s="68"/>
      <c r="U587" s="5"/>
      <c r="V587" s="36"/>
      <c r="Y587" s="37"/>
      <c r="Z587" s="5"/>
    </row>
    <row r="588" spans="1:26" x14ac:dyDescent="0.25">
      <c r="A588" s="87"/>
      <c r="B588" s="56">
        <v>581</v>
      </c>
      <c r="C588" s="352"/>
      <c r="D588" s="170"/>
      <c r="E588" s="65"/>
      <c r="F588" s="65"/>
      <c r="G588" s="195"/>
      <c r="H588" s="63"/>
      <c r="I588">
        <f t="shared" si="35"/>
        <v>0</v>
      </c>
      <c r="J588" s="63"/>
      <c r="K588">
        <f t="shared" si="38"/>
        <v>0</v>
      </c>
      <c r="L588" s="63"/>
      <c r="O588" s="63"/>
      <c r="P588" s="63"/>
      <c r="Q588" s="175">
        <f t="shared" si="36"/>
        <v>0</v>
      </c>
      <c r="R588" s="284">
        <f t="shared" si="37"/>
        <v>0</v>
      </c>
      <c r="S588" s="5"/>
      <c r="T588" s="68"/>
      <c r="U588" s="5"/>
      <c r="V588" s="36"/>
      <c r="Y588" s="37"/>
      <c r="Z588" s="5"/>
    </row>
    <row r="589" spans="1:26" x14ac:dyDescent="0.25">
      <c r="A589" s="87"/>
      <c r="B589" s="56">
        <v>582</v>
      </c>
      <c r="C589" s="352"/>
      <c r="D589" s="170"/>
      <c r="E589" s="65"/>
      <c r="F589" s="65"/>
      <c r="G589" s="195"/>
      <c r="H589" s="63"/>
      <c r="I589">
        <f t="shared" ref="I589:I652" si="39">IFERROR(VALUE(LEFT(J589,4)),0)</f>
        <v>0</v>
      </c>
      <c r="J589" s="63"/>
      <c r="K589">
        <f t="shared" si="38"/>
        <v>0</v>
      </c>
      <c r="L589" s="63"/>
      <c r="O589" s="63"/>
      <c r="P589" s="63"/>
      <c r="Q589" s="175">
        <f t="shared" si="36"/>
        <v>0</v>
      </c>
      <c r="R589" s="284">
        <f t="shared" si="37"/>
        <v>0</v>
      </c>
      <c r="S589" s="5"/>
      <c r="T589" s="68"/>
      <c r="U589" s="5"/>
      <c r="V589" s="36"/>
      <c r="Y589" s="37"/>
      <c r="Z589" s="5"/>
    </row>
    <row r="590" spans="1:26" x14ac:dyDescent="0.25">
      <c r="A590" s="87"/>
      <c r="B590" s="56">
        <v>583</v>
      </c>
      <c r="C590" s="352"/>
      <c r="D590" s="170"/>
      <c r="E590" s="65"/>
      <c r="F590" s="65"/>
      <c r="G590" s="195"/>
      <c r="H590" s="63"/>
      <c r="I590">
        <f t="shared" si="39"/>
        <v>0</v>
      </c>
      <c r="J590" s="63"/>
      <c r="K590">
        <f t="shared" si="38"/>
        <v>0</v>
      </c>
      <c r="L590" s="63"/>
      <c r="O590" s="63"/>
      <c r="P590" s="63"/>
      <c r="Q590" s="175">
        <f t="shared" si="36"/>
        <v>0</v>
      </c>
      <c r="R590" s="284">
        <f t="shared" si="37"/>
        <v>0</v>
      </c>
      <c r="S590" s="5"/>
      <c r="T590" s="68"/>
      <c r="U590" s="5"/>
      <c r="V590" s="36"/>
      <c r="Y590" s="37"/>
      <c r="Z590" s="5"/>
    </row>
    <row r="591" spans="1:26" x14ac:dyDescent="0.25">
      <c r="A591" s="87"/>
      <c r="B591" s="56">
        <v>584</v>
      </c>
      <c r="C591" s="352"/>
      <c r="D591" s="170"/>
      <c r="E591" s="65"/>
      <c r="F591" s="65"/>
      <c r="G591" s="195"/>
      <c r="H591" s="63"/>
      <c r="I591">
        <f t="shared" si="39"/>
        <v>0</v>
      </c>
      <c r="J591" s="63"/>
      <c r="K591">
        <f t="shared" si="38"/>
        <v>0</v>
      </c>
      <c r="L591" s="63"/>
      <c r="O591" s="63"/>
      <c r="P591" s="63"/>
      <c r="Q591" s="175">
        <f t="shared" si="36"/>
        <v>0</v>
      </c>
      <c r="R591" s="284">
        <f t="shared" si="37"/>
        <v>0</v>
      </c>
      <c r="S591" s="5"/>
      <c r="T591" s="68"/>
      <c r="U591" s="5"/>
      <c r="V591" s="36"/>
      <c r="Y591" s="37"/>
      <c r="Z591" s="5"/>
    </row>
    <row r="592" spans="1:26" x14ac:dyDescent="0.25">
      <c r="A592" s="87"/>
      <c r="B592" s="56">
        <v>585</v>
      </c>
      <c r="C592" s="352"/>
      <c r="D592" s="170"/>
      <c r="E592" s="65"/>
      <c r="F592" s="65"/>
      <c r="G592" s="195"/>
      <c r="H592" s="63"/>
      <c r="I592">
        <f t="shared" si="39"/>
        <v>0</v>
      </c>
      <c r="J592" s="63"/>
      <c r="K592">
        <f t="shared" si="38"/>
        <v>0</v>
      </c>
      <c r="L592" s="63"/>
      <c r="O592" s="63"/>
      <c r="P592" s="63"/>
      <c r="Q592" s="175">
        <f t="shared" si="36"/>
        <v>0</v>
      </c>
      <c r="R592" s="284">
        <f t="shared" si="37"/>
        <v>0</v>
      </c>
      <c r="S592" s="5"/>
      <c r="T592" s="68"/>
      <c r="U592" s="5"/>
      <c r="V592" s="36"/>
      <c r="Y592" s="37"/>
      <c r="Z592" s="5"/>
    </row>
    <row r="593" spans="1:26" x14ac:dyDescent="0.25">
      <c r="A593" s="87"/>
      <c r="B593" s="56">
        <v>586</v>
      </c>
      <c r="C593" s="352"/>
      <c r="D593" s="170"/>
      <c r="E593" s="65"/>
      <c r="F593" s="65"/>
      <c r="G593" s="195"/>
      <c r="H593" s="63"/>
      <c r="I593">
        <f t="shared" si="39"/>
        <v>0</v>
      </c>
      <c r="J593" s="63"/>
      <c r="K593">
        <f t="shared" si="38"/>
        <v>0</v>
      </c>
      <c r="L593" s="63"/>
      <c r="O593" s="63"/>
      <c r="P593" s="63"/>
      <c r="Q593" s="175">
        <f t="shared" si="36"/>
        <v>0</v>
      </c>
      <c r="R593" s="284">
        <f t="shared" si="37"/>
        <v>0</v>
      </c>
      <c r="S593" s="5"/>
      <c r="T593" s="68"/>
      <c r="U593" s="5"/>
      <c r="V593" s="36"/>
      <c r="Y593" s="37"/>
      <c r="Z593" s="5"/>
    </row>
    <row r="594" spans="1:26" x14ac:dyDescent="0.25">
      <c r="A594" s="87"/>
      <c r="B594" s="56">
        <v>587</v>
      </c>
      <c r="C594" s="352"/>
      <c r="D594" s="170"/>
      <c r="E594" s="65"/>
      <c r="F594" s="65"/>
      <c r="G594" s="195"/>
      <c r="H594" s="63"/>
      <c r="I594">
        <f t="shared" si="39"/>
        <v>0</v>
      </c>
      <c r="J594" s="63"/>
      <c r="K594">
        <f t="shared" si="38"/>
        <v>0</v>
      </c>
      <c r="L594" s="63"/>
      <c r="O594" s="63"/>
      <c r="P594" s="63"/>
      <c r="Q594" s="175">
        <f t="shared" si="36"/>
        <v>0</v>
      </c>
      <c r="R594" s="284">
        <f t="shared" si="37"/>
        <v>0</v>
      </c>
      <c r="S594" s="5"/>
      <c r="T594" s="68"/>
      <c r="U594" s="5"/>
      <c r="V594" s="36"/>
      <c r="Y594" s="37"/>
      <c r="Z594" s="5"/>
    </row>
    <row r="595" spans="1:26" x14ac:dyDescent="0.25">
      <c r="A595" s="87"/>
      <c r="B595" s="56">
        <v>588</v>
      </c>
      <c r="C595" s="352"/>
      <c r="D595" s="170"/>
      <c r="E595" s="65"/>
      <c r="F595" s="65"/>
      <c r="G595" s="195"/>
      <c r="H595" s="63"/>
      <c r="I595">
        <f t="shared" si="39"/>
        <v>0</v>
      </c>
      <c r="J595" s="63"/>
      <c r="K595">
        <f t="shared" si="38"/>
        <v>0</v>
      </c>
      <c r="L595" s="63"/>
      <c r="O595" s="63"/>
      <c r="P595" s="63"/>
      <c r="Q595" s="175">
        <f t="shared" si="36"/>
        <v>0</v>
      </c>
      <c r="R595" s="284">
        <f t="shared" si="37"/>
        <v>0</v>
      </c>
      <c r="S595" s="5"/>
      <c r="T595" s="68"/>
      <c r="U595" s="5"/>
      <c r="V595" s="36"/>
      <c r="Y595" s="37"/>
      <c r="Z595" s="5"/>
    </row>
    <row r="596" spans="1:26" x14ac:dyDescent="0.25">
      <c r="A596" s="87"/>
      <c r="B596" s="56">
        <v>589</v>
      </c>
      <c r="C596" s="352"/>
      <c r="D596" s="170"/>
      <c r="E596" s="65"/>
      <c r="F596" s="65"/>
      <c r="G596" s="195"/>
      <c r="H596" s="63"/>
      <c r="I596">
        <f t="shared" si="39"/>
        <v>0</v>
      </c>
      <c r="J596" s="63"/>
      <c r="K596">
        <f t="shared" si="38"/>
        <v>0</v>
      </c>
      <c r="L596" s="63"/>
      <c r="O596" s="63"/>
      <c r="P596" s="63"/>
      <c r="Q596" s="175">
        <f t="shared" si="36"/>
        <v>0</v>
      </c>
      <c r="R596" s="284">
        <f t="shared" si="37"/>
        <v>0</v>
      </c>
      <c r="S596" s="5"/>
      <c r="T596" s="68"/>
      <c r="U596" s="5"/>
      <c r="V596" s="36"/>
      <c r="Y596" s="37"/>
      <c r="Z596" s="5"/>
    </row>
    <row r="597" spans="1:26" x14ac:dyDescent="0.25">
      <c r="A597" s="87"/>
      <c r="B597" s="56">
        <v>590</v>
      </c>
      <c r="C597" s="352"/>
      <c r="D597" s="170"/>
      <c r="E597" s="65"/>
      <c r="F597" s="65"/>
      <c r="G597" s="195"/>
      <c r="H597" s="63"/>
      <c r="I597">
        <f t="shared" si="39"/>
        <v>0</v>
      </c>
      <c r="J597" s="63"/>
      <c r="K597">
        <f t="shared" si="38"/>
        <v>0</v>
      </c>
      <c r="L597" s="63"/>
      <c r="O597" s="63"/>
      <c r="P597" s="63"/>
      <c r="Q597" s="175">
        <f t="shared" si="36"/>
        <v>0</v>
      </c>
      <c r="R597" s="284">
        <f t="shared" si="37"/>
        <v>0</v>
      </c>
      <c r="S597" s="5"/>
      <c r="T597" s="68"/>
      <c r="U597" s="5"/>
      <c r="V597" s="36"/>
      <c r="Y597" s="37"/>
      <c r="Z597" s="5"/>
    </row>
    <row r="598" spans="1:26" x14ac:dyDescent="0.25">
      <c r="A598" s="87"/>
      <c r="B598" s="56">
        <v>591</v>
      </c>
      <c r="C598" s="352"/>
      <c r="D598" s="170"/>
      <c r="E598" s="65"/>
      <c r="F598" s="65"/>
      <c r="G598" s="195"/>
      <c r="H598" s="63"/>
      <c r="I598">
        <f t="shared" si="39"/>
        <v>0</v>
      </c>
      <c r="J598" s="63"/>
      <c r="K598">
        <f t="shared" si="38"/>
        <v>0</v>
      </c>
      <c r="L598" s="63"/>
      <c r="O598" s="63"/>
      <c r="P598" s="63"/>
      <c r="Q598" s="175">
        <f t="shared" si="36"/>
        <v>0</v>
      </c>
      <c r="R598" s="284">
        <f t="shared" si="37"/>
        <v>0</v>
      </c>
      <c r="S598" s="5"/>
      <c r="T598" s="68"/>
      <c r="U598" s="5"/>
      <c r="V598" s="36"/>
      <c r="Y598" s="37"/>
      <c r="Z598" s="5"/>
    </row>
    <row r="599" spans="1:26" x14ac:dyDescent="0.25">
      <c r="A599" s="87"/>
      <c r="B599" s="56">
        <v>592</v>
      </c>
      <c r="C599" s="352"/>
      <c r="D599" s="170"/>
      <c r="E599" s="65"/>
      <c r="F599" s="65"/>
      <c r="G599" s="195"/>
      <c r="H599" s="63"/>
      <c r="I599">
        <f t="shared" si="39"/>
        <v>0</v>
      </c>
      <c r="J599" s="63"/>
      <c r="K599">
        <f t="shared" si="38"/>
        <v>0</v>
      </c>
      <c r="L599" s="63"/>
      <c r="O599" s="63"/>
      <c r="P599" s="63"/>
      <c r="Q599" s="175">
        <f t="shared" si="36"/>
        <v>0</v>
      </c>
      <c r="R599" s="284">
        <f t="shared" si="37"/>
        <v>0</v>
      </c>
      <c r="S599" s="5"/>
      <c r="T599" s="68"/>
      <c r="U599" s="5"/>
      <c r="V599" s="36"/>
      <c r="Y599" s="37"/>
      <c r="Z599" s="5"/>
    </row>
    <row r="600" spans="1:26" x14ac:dyDescent="0.25">
      <c r="A600" s="87"/>
      <c r="B600" s="56">
        <v>593</v>
      </c>
      <c r="C600" s="352"/>
      <c r="D600" s="170"/>
      <c r="E600" s="65"/>
      <c r="F600" s="65"/>
      <c r="G600" s="195"/>
      <c r="H600" s="63"/>
      <c r="I600">
        <f t="shared" si="39"/>
        <v>0</v>
      </c>
      <c r="J600" s="63"/>
      <c r="K600">
        <f t="shared" si="38"/>
        <v>0</v>
      </c>
      <c r="L600" s="63"/>
      <c r="O600" s="63"/>
      <c r="P600" s="63"/>
      <c r="Q600" s="175">
        <f t="shared" si="36"/>
        <v>0</v>
      </c>
      <c r="R600" s="284">
        <f t="shared" si="37"/>
        <v>0</v>
      </c>
      <c r="S600" s="5"/>
      <c r="T600" s="68"/>
      <c r="U600" s="5"/>
      <c r="V600" s="36"/>
      <c r="Y600" s="37"/>
      <c r="Z600" s="5"/>
    </row>
    <row r="601" spans="1:26" x14ac:dyDescent="0.25">
      <c r="A601" s="87"/>
      <c r="B601" s="56">
        <v>594</v>
      </c>
      <c r="C601" s="352"/>
      <c r="D601" s="170"/>
      <c r="E601" s="65"/>
      <c r="F601" s="65"/>
      <c r="G601" s="195"/>
      <c r="H601" s="63"/>
      <c r="I601">
        <f t="shared" si="39"/>
        <v>0</v>
      </c>
      <c r="J601" s="63"/>
      <c r="K601">
        <f t="shared" si="38"/>
        <v>0</v>
      </c>
      <c r="L601" s="63"/>
      <c r="O601" s="63"/>
      <c r="P601" s="63"/>
      <c r="Q601" s="175">
        <f t="shared" si="36"/>
        <v>0</v>
      </c>
      <c r="R601" s="284">
        <f t="shared" si="37"/>
        <v>0</v>
      </c>
      <c r="S601" s="5"/>
      <c r="T601" s="68"/>
      <c r="U601" s="5"/>
      <c r="V601" s="36"/>
      <c r="Y601" s="37"/>
      <c r="Z601" s="5"/>
    </row>
    <row r="602" spans="1:26" x14ac:dyDescent="0.25">
      <c r="A602" s="87"/>
      <c r="B602" s="56">
        <v>595</v>
      </c>
      <c r="C602" s="352"/>
      <c r="D602" s="170"/>
      <c r="E602" s="65"/>
      <c r="F602" s="65"/>
      <c r="G602" s="195"/>
      <c r="H602" s="63"/>
      <c r="I602">
        <f t="shared" si="39"/>
        <v>0</v>
      </c>
      <c r="J602" s="63"/>
      <c r="K602">
        <f t="shared" si="38"/>
        <v>0</v>
      </c>
      <c r="L602" s="63"/>
      <c r="O602" s="63"/>
      <c r="P602" s="63"/>
      <c r="Q602" s="175">
        <f t="shared" si="36"/>
        <v>0</v>
      </c>
      <c r="R602" s="284">
        <f t="shared" si="37"/>
        <v>0</v>
      </c>
      <c r="S602" s="5"/>
      <c r="T602" s="68"/>
      <c r="U602" s="5"/>
      <c r="V602" s="36"/>
      <c r="Y602" s="37"/>
      <c r="Z602" s="5"/>
    </row>
    <row r="603" spans="1:26" x14ac:dyDescent="0.25">
      <c r="A603" s="87"/>
      <c r="B603" s="56">
        <v>596</v>
      </c>
      <c r="C603" s="352"/>
      <c r="D603" s="170"/>
      <c r="E603" s="65"/>
      <c r="F603" s="65"/>
      <c r="G603" s="195"/>
      <c r="H603" s="63"/>
      <c r="I603">
        <f t="shared" si="39"/>
        <v>0</v>
      </c>
      <c r="J603" s="63"/>
      <c r="K603">
        <f t="shared" si="38"/>
        <v>0</v>
      </c>
      <c r="L603" s="63"/>
      <c r="O603" s="63"/>
      <c r="P603" s="63"/>
      <c r="Q603" s="175">
        <f t="shared" si="36"/>
        <v>0</v>
      </c>
      <c r="R603" s="284">
        <f t="shared" si="37"/>
        <v>0</v>
      </c>
      <c r="S603" s="5"/>
      <c r="T603" s="68"/>
      <c r="U603" s="5"/>
      <c r="V603" s="36"/>
      <c r="Y603" s="37"/>
      <c r="Z603" s="5"/>
    </row>
    <row r="604" spans="1:26" x14ac:dyDescent="0.25">
      <c r="A604" s="87"/>
      <c r="B604" s="56">
        <v>597</v>
      </c>
      <c r="C604" s="352"/>
      <c r="D604" s="170"/>
      <c r="E604" s="65"/>
      <c r="F604" s="65"/>
      <c r="G604" s="195"/>
      <c r="H604" s="63"/>
      <c r="I604">
        <f t="shared" si="39"/>
        <v>0</v>
      </c>
      <c r="J604" s="63"/>
      <c r="K604">
        <f t="shared" si="38"/>
        <v>0</v>
      </c>
      <c r="L604" s="63"/>
      <c r="O604" s="63"/>
      <c r="P604" s="63"/>
      <c r="Q604" s="175">
        <f t="shared" si="36"/>
        <v>0</v>
      </c>
      <c r="R604" s="284">
        <f t="shared" si="37"/>
        <v>0</v>
      </c>
      <c r="S604" s="5"/>
      <c r="T604" s="68"/>
      <c r="U604" s="5"/>
      <c r="V604" s="36"/>
      <c r="Y604" s="37"/>
      <c r="Z604" s="5"/>
    </row>
    <row r="605" spans="1:26" x14ac:dyDescent="0.25">
      <c r="A605" s="87"/>
      <c r="B605" s="56">
        <v>598</v>
      </c>
      <c r="C605" s="352"/>
      <c r="D605" s="170"/>
      <c r="E605" s="65"/>
      <c r="F605" s="65"/>
      <c r="G605" s="195"/>
      <c r="H605" s="63"/>
      <c r="I605">
        <f t="shared" si="39"/>
        <v>0</v>
      </c>
      <c r="J605" s="63"/>
      <c r="K605">
        <f t="shared" si="38"/>
        <v>0</v>
      </c>
      <c r="L605" s="63"/>
      <c r="O605" s="63"/>
      <c r="P605" s="63"/>
      <c r="Q605" s="175">
        <f t="shared" si="36"/>
        <v>0</v>
      </c>
      <c r="R605" s="284">
        <f t="shared" si="37"/>
        <v>0</v>
      </c>
      <c r="S605" s="5"/>
      <c r="T605" s="68"/>
      <c r="U605" s="5"/>
      <c r="V605" s="36"/>
      <c r="Y605" s="37"/>
      <c r="Z605" s="5"/>
    </row>
    <row r="606" spans="1:26" x14ac:dyDescent="0.25">
      <c r="A606" s="87"/>
      <c r="B606" s="56">
        <v>599</v>
      </c>
      <c r="C606" s="352"/>
      <c r="D606" s="170"/>
      <c r="E606" s="65"/>
      <c r="F606" s="65"/>
      <c r="G606" s="195"/>
      <c r="H606" s="63"/>
      <c r="I606">
        <f t="shared" si="39"/>
        <v>0</v>
      </c>
      <c r="J606" s="63"/>
      <c r="K606">
        <f t="shared" si="38"/>
        <v>0</v>
      </c>
      <c r="L606" s="63"/>
      <c r="O606" s="63"/>
      <c r="P606" s="63"/>
      <c r="Q606" s="175">
        <f t="shared" si="36"/>
        <v>0</v>
      </c>
      <c r="R606" s="284">
        <f t="shared" si="37"/>
        <v>0</v>
      </c>
      <c r="S606" s="5"/>
      <c r="T606" s="68"/>
      <c r="U606" s="5"/>
      <c r="V606" s="36"/>
      <c r="Y606" s="37"/>
      <c r="Z606" s="5"/>
    </row>
    <row r="607" spans="1:26" x14ac:dyDescent="0.25">
      <c r="A607" s="87"/>
      <c r="B607" s="56">
        <v>600</v>
      </c>
      <c r="C607" s="352"/>
      <c r="D607" s="170"/>
      <c r="E607" s="65"/>
      <c r="F607" s="65"/>
      <c r="G607" s="195"/>
      <c r="H607" s="63"/>
      <c r="I607">
        <f t="shared" si="39"/>
        <v>0</v>
      </c>
      <c r="J607" s="63"/>
      <c r="K607">
        <f t="shared" si="38"/>
        <v>0</v>
      </c>
      <c r="L607" s="63"/>
      <c r="O607" s="63"/>
      <c r="P607" s="63"/>
      <c r="Q607" s="175">
        <f t="shared" si="36"/>
        <v>0</v>
      </c>
      <c r="R607" s="284">
        <f t="shared" si="37"/>
        <v>0</v>
      </c>
      <c r="S607" s="5"/>
      <c r="T607" s="68"/>
      <c r="U607" s="5"/>
      <c r="V607" s="36"/>
      <c r="Y607" s="37"/>
      <c r="Z607" s="5"/>
    </row>
    <row r="608" spans="1:26" x14ac:dyDescent="0.25">
      <c r="A608" s="87"/>
      <c r="B608" s="56">
        <v>601</v>
      </c>
      <c r="C608" s="352"/>
      <c r="D608" s="170"/>
      <c r="E608" s="65"/>
      <c r="F608" s="65"/>
      <c r="G608" s="195"/>
      <c r="H608" s="63"/>
      <c r="I608">
        <f t="shared" si="39"/>
        <v>0</v>
      </c>
      <c r="J608" s="63"/>
      <c r="K608">
        <f t="shared" si="38"/>
        <v>0</v>
      </c>
      <c r="L608" s="63"/>
      <c r="O608" s="63"/>
      <c r="P608" s="63"/>
      <c r="Q608" s="175">
        <f t="shared" si="36"/>
        <v>0</v>
      </c>
      <c r="R608" s="284">
        <f t="shared" si="37"/>
        <v>0</v>
      </c>
      <c r="S608" s="5"/>
      <c r="T608" s="68"/>
      <c r="U608" s="5"/>
      <c r="V608" s="36"/>
      <c r="Y608" s="37"/>
      <c r="Z608" s="5"/>
    </row>
    <row r="609" spans="1:26" x14ac:dyDescent="0.25">
      <c r="A609" s="87"/>
      <c r="B609" s="56">
        <v>602</v>
      </c>
      <c r="C609" s="352"/>
      <c r="D609" s="170"/>
      <c r="E609" s="65"/>
      <c r="F609" s="65"/>
      <c r="G609" s="195"/>
      <c r="H609" s="63"/>
      <c r="I609">
        <f t="shared" si="39"/>
        <v>0</v>
      </c>
      <c r="J609" s="63"/>
      <c r="K609">
        <f t="shared" si="38"/>
        <v>0</v>
      </c>
      <c r="L609" s="63"/>
      <c r="O609" s="63"/>
      <c r="P609" s="63"/>
      <c r="Q609" s="175">
        <f t="shared" si="36"/>
        <v>0</v>
      </c>
      <c r="R609" s="284">
        <f t="shared" si="37"/>
        <v>0</v>
      </c>
      <c r="S609" s="5"/>
      <c r="T609" s="68"/>
      <c r="U609" s="5"/>
      <c r="V609" s="36"/>
      <c r="Y609" s="37"/>
      <c r="Z609" s="5"/>
    </row>
    <row r="610" spans="1:26" x14ac:dyDescent="0.25">
      <c r="A610" s="87"/>
      <c r="B610" s="56">
        <v>603</v>
      </c>
      <c r="C610" s="352"/>
      <c r="D610" s="170"/>
      <c r="E610" s="65"/>
      <c r="F610" s="65"/>
      <c r="G610" s="195"/>
      <c r="H610" s="63"/>
      <c r="I610">
        <f t="shared" si="39"/>
        <v>0</v>
      </c>
      <c r="J610" s="63"/>
      <c r="K610">
        <f t="shared" si="38"/>
        <v>0</v>
      </c>
      <c r="L610" s="63"/>
      <c r="O610" s="63"/>
      <c r="P610" s="63"/>
      <c r="Q610" s="175">
        <f t="shared" si="36"/>
        <v>0</v>
      </c>
      <c r="R610" s="284">
        <f t="shared" si="37"/>
        <v>0</v>
      </c>
      <c r="S610" s="5"/>
      <c r="T610" s="68"/>
      <c r="U610" s="5"/>
      <c r="V610" s="36"/>
      <c r="Y610" s="37"/>
      <c r="Z610" s="5"/>
    </row>
    <row r="611" spans="1:26" x14ac:dyDescent="0.25">
      <c r="A611" s="87"/>
      <c r="B611" s="56">
        <v>604</v>
      </c>
      <c r="C611" s="352"/>
      <c r="D611" s="170"/>
      <c r="E611" s="65"/>
      <c r="F611" s="65"/>
      <c r="G611" s="195"/>
      <c r="H611" s="63"/>
      <c r="I611">
        <f t="shared" si="39"/>
        <v>0</v>
      </c>
      <c r="J611" s="63"/>
      <c r="K611">
        <f t="shared" si="38"/>
        <v>0</v>
      </c>
      <c r="L611" s="63"/>
      <c r="O611" s="63"/>
      <c r="P611" s="63"/>
      <c r="Q611" s="175">
        <f t="shared" si="36"/>
        <v>0</v>
      </c>
      <c r="R611" s="284">
        <f t="shared" si="37"/>
        <v>0</v>
      </c>
      <c r="S611" s="5"/>
      <c r="T611" s="68"/>
      <c r="U611" s="5"/>
      <c r="V611" s="36"/>
      <c r="Y611" s="37"/>
      <c r="Z611" s="5"/>
    </row>
    <row r="612" spans="1:26" x14ac:dyDescent="0.25">
      <c r="A612" s="87"/>
      <c r="B612" s="56">
        <v>605</v>
      </c>
      <c r="C612" s="352"/>
      <c r="D612" s="170"/>
      <c r="E612" s="65"/>
      <c r="F612" s="65"/>
      <c r="G612" s="195"/>
      <c r="H612" s="63"/>
      <c r="I612">
        <f t="shared" si="39"/>
        <v>0</v>
      </c>
      <c r="J612" s="63"/>
      <c r="K612">
        <f t="shared" si="38"/>
        <v>0</v>
      </c>
      <c r="L612" s="63"/>
      <c r="O612" s="63"/>
      <c r="P612" s="63"/>
      <c r="Q612" s="175">
        <f t="shared" si="36"/>
        <v>0</v>
      </c>
      <c r="R612" s="284">
        <f t="shared" si="37"/>
        <v>0</v>
      </c>
      <c r="S612" s="5"/>
      <c r="T612" s="68"/>
      <c r="U612" s="5"/>
      <c r="V612" s="36"/>
      <c r="Y612" s="37"/>
      <c r="Z612" s="5"/>
    </row>
    <row r="613" spans="1:26" x14ac:dyDescent="0.25">
      <c r="A613" s="87"/>
      <c r="B613" s="56">
        <v>606</v>
      </c>
      <c r="C613" s="352"/>
      <c r="D613" s="170"/>
      <c r="E613" s="65"/>
      <c r="F613" s="65"/>
      <c r="G613" s="195"/>
      <c r="H613" s="63"/>
      <c r="I613">
        <f t="shared" si="39"/>
        <v>0</v>
      </c>
      <c r="J613" s="63"/>
      <c r="K613">
        <f t="shared" si="38"/>
        <v>0</v>
      </c>
      <c r="L613" s="63"/>
      <c r="O613" s="63"/>
      <c r="P613" s="63"/>
      <c r="Q613" s="175">
        <f t="shared" si="36"/>
        <v>0</v>
      </c>
      <c r="R613" s="284">
        <f t="shared" si="37"/>
        <v>0</v>
      </c>
      <c r="S613" s="5"/>
      <c r="T613" s="68"/>
      <c r="U613" s="5"/>
      <c r="V613" s="36"/>
      <c r="Y613" s="37"/>
      <c r="Z613" s="5"/>
    </row>
    <row r="614" spans="1:26" x14ac:dyDescent="0.25">
      <c r="A614" s="87"/>
      <c r="B614" s="56">
        <v>607</v>
      </c>
      <c r="C614" s="352"/>
      <c r="D614" s="170"/>
      <c r="E614" s="65"/>
      <c r="F614" s="65"/>
      <c r="G614" s="195"/>
      <c r="H614" s="63"/>
      <c r="I614">
        <f t="shared" si="39"/>
        <v>0</v>
      </c>
      <c r="J614" s="63"/>
      <c r="K614">
        <f t="shared" si="38"/>
        <v>0</v>
      </c>
      <c r="L614" s="63"/>
      <c r="O614" s="63"/>
      <c r="P614" s="63"/>
      <c r="Q614" s="175">
        <f t="shared" si="36"/>
        <v>0</v>
      </c>
      <c r="R614" s="284">
        <f t="shared" si="37"/>
        <v>0</v>
      </c>
      <c r="S614" s="5"/>
      <c r="T614" s="68"/>
      <c r="U614" s="5"/>
      <c r="V614" s="36"/>
      <c r="Y614" s="37"/>
      <c r="Z614" s="5"/>
    </row>
    <row r="615" spans="1:26" x14ac:dyDescent="0.25">
      <c r="A615" s="87"/>
      <c r="B615" s="56">
        <v>608</v>
      </c>
      <c r="C615" s="352"/>
      <c r="D615" s="170"/>
      <c r="E615" s="65"/>
      <c r="F615" s="65"/>
      <c r="G615" s="195"/>
      <c r="H615" s="63"/>
      <c r="I615">
        <f t="shared" si="39"/>
        <v>0</v>
      </c>
      <c r="J615" s="63"/>
      <c r="K615">
        <f t="shared" si="38"/>
        <v>0</v>
      </c>
      <c r="L615" s="63"/>
      <c r="O615" s="63"/>
      <c r="P615" s="63"/>
      <c r="Q615" s="175">
        <f t="shared" si="36"/>
        <v>0</v>
      </c>
      <c r="R615" s="284">
        <f t="shared" si="37"/>
        <v>0</v>
      </c>
      <c r="S615" s="5"/>
      <c r="T615" s="68"/>
      <c r="U615" s="5"/>
      <c r="V615" s="36"/>
      <c r="Y615" s="37"/>
      <c r="Z615" s="5"/>
    </row>
    <row r="616" spans="1:26" x14ac:dyDescent="0.25">
      <c r="A616" s="87"/>
      <c r="B616" s="56">
        <v>609</v>
      </c>
      <c r="C616" s="352"/>
      <c r="D616" s="170"/>
      <c r="E616" s="65"/>
      <c r="F616" s="65"/>
      <c r="G616" s="195"/>
      <c r="H616" s="63"/>
      <c r="I616">
        <f t="shared" si="39"/>
        <v>0</v>
      </c>
      <c r="J616" s="63"/>
      <c r="K616">
        <f t="shared" si="38"/>
        <v>0</v>
      </c>
      <c r="L616" s="63"/>
      <c r="O616" s="63"/>
      <c r="P616" s="63"/>
      <c r="Q616" s="175">
        <f t="shared" si="36"/>
        <v>0</v>
      </c>
      <c r="R616" s="284">
        <f t="shared" si="37"/>
        <v>0</v>
      </c>
      <c r="S616" s="5"/>
      <c r="T616" s="68"/>
      <c r="U616" s="5"/>
      <c r="V616" s="36"/>
      <c r="Y616" s="37"/>
      <c r="Z616" s="5"/>
    </row>
    <row r="617" spans="1:26" x14ac:dyDescent="0.25">
      <c r="A617" s="87"/>
      <c r="B617" s="56">
        <v>610</v>
      </c>
      <c r="C617" s="352"/>
      <c r="D617" s="170"/>
      <c r="E617" s="65"/>
      <c r="F617" s="65"/>
      <c r="G617" s="195"/>
      <c r="H617" s="63"/>
      <c r="I617">
        <f t="shared" si="39"/>
        <v>0</v>
      </c>
      <c r="J617" s="63"/>
      <c r="K617">
        <f t="shared" si="38"/>
        <v>0</v>
      </c>
      <c r="L617" s="63"/>
      <c r="O617" s="63"/>
      <c r="P617" s="63"/>
      <c r="Q617" s="175">
        <f t="shared" si="36"/>
        <v>0</v>
      </c>
      <c r="R617" s="284">
        <f t="shared" si="37"/>
        <v>0</v>
      </c>
      <c r="S617" s="5"/>
      <c r="T617" s="68"/>
      <c r="U617" s="5"/>
      <c r="V617" s="36"/>
      <c r="Y617" s="37"/>
      <c r="Z617" s="5"/>
    </row>
    <row r="618" spans="1:26" x14ac:dyDescent="0.25">
      <c r="A618" s="87"/>
      <c r="B618" s="56">
        <v>611</v>
      </c>
      <c r="C618" s="352"/>
      <c r="D618" s="170"/>
      <c r="E618" s="65"/>
      <c r="F618" s="65"/>
      <c r="G618" s="195"/>
      <c r="H618" s="63"/>
      <c r="I618">
        <f t="shared" si="39"/>
        <v>0</v>
      </c>
      <c r="J618" s="63"/>
      <c r="K618">
        <f t="shared" si="38"/>
        <v>0</v>
      </c>
      <c r="L618" s="63"/>
      <c r="O618" s="63"/>
      <c r="P618" s="63"/>
      <c r="Q618" s="175">
        <f t="shared" si="36"/>
        <v>0</v>
      </c>
      <c r="R618" s="284">
        <f t="shared" si="37"/>
        <v>0</v>
      </c>
      <c r="S618" s="5"/>
      <c r="T618" s="68"/>
      <c r="U618" s="5"/>
      <c r="V618" s="36"/>
      <c r="Y618" s="37"/>
      <c r="Z618" s="5"/>
    </row>
    <row r="619" spans="1:26" x14ac:dyDescent="0.25">
      <c r="A619" s="87"/>
      <c r="B619" s="56">
        <v>612</v>
      </c>
      <c r="C619" s="352"/>
      <c r="D619" s="170"/>
      <c r="E619" s="65"/>
      <c r="F619" s="65"/>
      <c r="G619" s="195"/>
      <c r="H619" s="63"/>
      <c r="I619">
        <f t="shared" si="39"/>
        <v>0</v>
      </c>
      <c r="J619" s="63"/>
      <c r="K619">
        <f t="shared" si="38"/>
        <v>0</v>
      </c>
      <c r="L619" s="63"/>
      <c r="O619" s="63"/>
      <c r="P619" s="63"/>
      <c r="Q619" s="175">
        <f t="shared" si="36"/>
        <v>0</v>
      </c>
      <c r="R619" s="284">
        <f t="shared" si="37"/>
        <v>0</v>
      </c>
      <c r="S619" s="5"/>
      <c r="T619" s="68"/>
      <c r="U619" s="5"/>
      <c r="V619" s="36"/>
      <c r="Y619" s="37"/>
      <c r="Z619" s="5"/>
    </row>
    <row r="620" spans="1:26" x14ac:dyDescent="0.25">
      <c r="A620" s="87"/>
      <c r="B620" s="56">
        <v>613</v>
      </c>
      <c r="C620" s="352"/>
      <c r="D620" s="170"/>
      <c r="E620" s="65"/>
      <c r="F620" s="65"/>
      <c r="G620" s="195"/>
      <c r="H620" s="63"/>
      <c r="I620">
        <f t="shared" si="39"/>
        <v>0</v>
      </c>
      <c r="J620" s="63"/>
      <c r="K620">
        <f t="shared" si="38"/>
        <v>0</v>
      </c>
      <c r="L620" s="63"/>
      <c r="O620" s="63"/>
      <c r="P620" s="63"/>
      <c r="Q620" s="175">
        <f t="shared" si="36"/>
        <v>0</v>
      </c>
      <c r="R620" s="284">
        <f t="shared" si="37"/>
        <v>0</v>
      </c>
      <c r="S620" s="5"/>
      <c r="T620" s="68"/>
      <c r="U620" s="5"/>
      <c r="V620" s="36"/>
      <c r="Y620" s="37"/>
      <c r="Z620" s="5"/>
    </row>
    <row r="621" spans="1:26" x14ac:dyDescent="0.25">
      <c r="A621" s="87"/>
      <c r="B621" s="56">
        <v>614</v>
      </c>
      <c r="C621" s="352"/>
      <c r="D621" s="170"/>
      <c r="E621" s="65"/>
      <c r="F621" s="65"/>
      <c r="G621" s="195"/>
      <c r="H621" s="63"/>
      <c r="I621">
        <f t="shared" si="39"/>
        <v>0</v>
      </c>
      <c r="J621" s="63"/>
      <c r="K621">
        <f t="shared" si="38"/>
        <v>0</v>
      </c>
      <c r="L621" s="63"/>
      <c r="O621" s="63"/>
      <c r="P621" s="63"/>
      <c r="Q621" s="175">
        <f t="shared" si="36"/>
        <v>0</v>
      </c>
      <c r="R621" s="284">
        <f t="shared" si="37"/>
        <v>0</v>
      </c>
      <c r="S621" s="5"/>
      <c r="T621" s="68"/>
      <c r="U621" s="5"/>
      <c r="V621" s="36"/>
      <c r="Y621" s="37"/>
      <c r="Z621" s="5"/>
    </row>
    <row r="622" spans="1:26" x14ac:dyDescent="0.25">
      <c r="A622" s="87"/>
      <c r="B622" s="56">
        <v>615</v>
      </c>
      <c r="C622" s="352"/>
      <c r="D622" s="170"/>
      <c r="E622" s="65"/>
      <c r="F622" s="65"/>
      <c r="G622" s="195"/>
      <c r="H622" s="63"/>
      <c r="I622">
        <f t="shared" si="39"/>
        <v>0</v>
      </c>
      <c r="J622" s="63"/>
      <c r="K622">
        <f t="shared" si="38"/>
        <v>0</v>
      </c>
      <c r="L622" s="63"/>
      <c r="O622" s="63"/>
      <c r="P622" s="63"/>
      <c r="Q622" s="175">
        <f t="shared" si="36"/>
        <v>0</v>
      </c>
      <c r="R622" s="284">
        <f t="shared" si="37"/>
        <v>0</v>
      </c>
      <c r="S622" s="5"/>
      <c r="T622" s="68"/>
      <c r="U622" s="5"/>
      <c r="V622" s="36"/>
      <c r="Y622" s="37"/>
      <c r="Z622" s="5"/>
    </row>
    <row r="623" spans="1:26" x14ac:dyDescent="0.25">
      <c r="A623" s="87"/>
      <c r="B623" s="56">
        <v>616</v>
      </c>
      <c r="C623" s="352"/>
      <c r="D623" s="170"/>
      <c r="E623" s="65"/>
      <c r="F623" s="65"/>
      <c r="G623" s="195"/>
      <c r="H623" s="63"/>
      <c r="I623">
        <f t="shared" si="39"/>
        <v>0</v>
      </c>
      <c r="J623" s="63"/>
      <c r="K623">
        <f t="shared" si="38"/>
        <v>0</v>
      </c>
      <c r="L623" s="63"/>
      <c r="O623" s="63"/>
      <c r="P623" s="63"/>
      <c r="Q623" s="175">
        <f t="shared" si="36"/>
        <v>0</v>
      </c>
      <c r="R623" s="284">
        <f t="shared" si="37"/>
        <v>0</v>
      </c>
      <c r="S623" s="5"/>
      <c r="T623" s="68"/>
      <c r="U623" s="5"/>
      <c r="V623" s="36"/>
      <c r="Y623" s="37"/>
      <c r="Z623" s="5"/>
    </row>
    <row r="624" spans="1:26" x14ac:dyDescent="0.25">
      <c r="A624" s="87"/>
      <c r="B624" s="56">
        <v>617</v>
      </c>
      <c r="C624" s="352"/>
      <c r="D624" s="170"/>
      <c r="E624" s="65"/>
      <c r="F624" s="65"/>
      <c r="G624" s="195"/>
      <c r="H624" s="63"/>
      <c r="I624">
        <f t="shared" si="39"/>
        <v>0</v>
      </c>
      <c r="J624" s="63"/>
      <c r="K624">
        <f t="shared" si="38"/>
        <v>0</v>
      </c>
      <c r="L624" s="63"/>
      <c r="O624" s="63"/>
      <c r="P624" s="63"/>
      <c r="Q624" s="175">
        <f t="shared" si="36"/>
        <v>0</v>
      </c>
      <c r="R624" s="284">
        <f t="shared" si="37"/>
        <v>0</v>
      </c>
      <c r="S624" s="5"/>
      <c r="T624" s="68"/>
      <c r="U624" s="5"/>
      <c r="V624" s="36"/>
      <c r="Y624" s="37"/>
      <c r="Z624" s="5"/>
    </row>
    <row r="625" spans="1:26" x14ac:dyDescent="0.25">
      <c r="A625" s="87"/>
      <c r="B625" s="56">
        <v>618</v>
      </c>
      <c r="C625" s="352"/>
      <c r="D625" s="170"/>
      <c r="E625" s="65"/>
      <c r="F625" s="65"/>
      <c r="G625" s="195"/>
      <c r="H625" s="63"/>
      <c r="I625">
        <f t="shared" si="39"/>
        <v>0</v>
      </c>
      <c r="J625" s="63"/>
      <c r="K625">
        <f t="shared" si="38"/>
        <v>0</v>
      </c>
      <c r="L625" s="63"/>
      <c r="O625" s="63"/>
      <c r="P625" s="63"/>
      <c r="Q625" s="175">
        <f t="shared" si="36"/>
        <v>0</v>
      </c>
      <c r="R625" s="284">
        <f t="shared" si="37"/>
        <v>0</v>
      </c>
      <c r="S625" s="5"/>
      <c r="T625" s="68"/>
      <c r="U625" s="5"/>
      <c r="V625" s="36"/>
      <c r="Y625" s="37"/>
      <c r="Z625" s="5"/>
    </row>
    <row r="626" spans="1:26" x14ac:dyDescent="0.25">
      <c r="A626" s="87"/>
      <c r="B626" s="56">
        <v>619</v>
      </c>
      <c r="C626" s="352"/>
      <c r="D626" s="170"/>
      <c r="E626" s="65"/>
      <c r="F626" s="65"/>
      <c r="G626" s="195"/>
      <c r="H626" s="63"/>
      <c r="I626">
        <f t="shared" si="39"/>
        <v>0</v>
      </c>
      <c r="J626" s="63"/>
      <c r="K626">
        <f t="shared" si="38"/>
        <v>0</v>
      </c>
      <c r="L626" s="63"/>
      <c r="O626" s="63"/>
      <c r="P626" s="63"/>
      <c r="Q626" s="175">
        <f t="shared" si="36"/>
        <v>0</v>
      </c>
      <c r="R626" s="284">
        <f t="shared" si="37"/>
        <v>0</v>
      </c>
      <c r="S626" s="5"/>
      <c r="T626" s="68"/>
      <c r="U626" s="5"/>
      <c r="V626" s="36"/>
      <c r="Y626" s="37"/>
      <c r="Z626" s="5"/>
    </row>
    <row r="627" spans="1:26" x14ac:dyDescent="0.25">
      <c r="A627" s="87"/>
      <c r="B627" s="56">
        <v>620</v>
      </c>
      <c r="C627" s="352"/>
      <c r="D627" s="170"/>
      <c r="E627" s="65"/>
      <c r="F627" s="65"/>
      <c r="G627" s="195"/>
      <c r="H627" s="63"/>
      <c r="I627">
        <f t="shared" si="39"/>
        <v>0</v>
      </c>
      <c r="J627" s="63"/>
      <c r="K627">
        <f t="shared" si="38"/>
        <v>0</v>
      </c>
      <c r="L627" s="63"/>
      <c r="O627" s="63"/>
      <c r="P627" s="63"/>
      <c r="Q627" s="175">
        <f t="shared" si="36"/>
        <v>0</v>
      </c>
      <c r="R627" s="284">
        <f t="shared" si="37"/>
        <v>0</v>
      </c>
      <c r="S627" s="5"/>
      <c r="T627" s="68"/>
      <c r="U627" s="5"/>
      <c r="V627" s="36"/>
      <c r="Y627" s="37"/>
      <c r="Z627" s="5"/>
    </row>
    <row r="628" spans="1:26" x14ac:dyDescent="0.25">
      <c r="A628" s="87"/>
      <c r="B628" s="56">
        <v>621</v>
      </c>
      <c r="C628" s="352"/>
      <c r="D628" s="170"/>
      <c r="E628" s="65"/>
      <c r="F628" s="65"/>
      <c r="G628" s="195"/>
      <c r="H628" s="63"/>
      <c r="I628">
        <f t="shared" si="39"/>
        <v>0</v>
      </c>
      <c r="J628" s="63"/>
      <c r="K628">
        <f t="shared" si="38"/>
        <v>0</v>
      </c>
      <c r="L628" s="63"/>
      <c r="O628" s="63"/>
      <c r="P628" s="63"/>
      <c r="Q628" s="175">
        <f t="shared" si="36"/>
        <v>0</v>
      </c>
      <c r="R628" s="284">
        <f t="shared" si="37"/>
        <v>0</v>
      </c>
      <c r="S628" s="5"/>
      <c r="T628" s="68"/>
      <c r="U628" s="5"/>
      <c r="V628" s="36"/>
      <c r="Y628" s="37"/>
      <c r="Z628" s="5"/>
    </row>
    <row r="629" spans="1:26" x14ac:dyDescent="0.25">
      <c r="A629" s="87"/>
      <c r="B629" s="56">
        <v>622</v>
      </c>
      <c r="C629" s="352"/>
      <c r="D629" s="170"/>
      <c r="E629" s="65"/>
      <c r="F629" s="65"/>
      <c r="G629" s="195"/>
      <c r="H629" s="63"/>
      <c r="I629">
        <f t="shared" si="39"/>
        <v>0</v>
      </c>
      <c r="J629" s="63"/>
      <c r="K629">
        <f t="shared" si="38"/>
        <v>0</v>
      </c>
      <c r="L629" s="63"/>
      <c r="O629" s="63"/>
      <c r="P629" s="63"/>
      <c r="Q629" s="175">
        <f t="shared" si="36"/>
        <v>0</v>
      </c>
      <c r="R629" s="284">
        <f t="shared" si="37"/>
        <v>0</v>
      </c>
      <c r="S629" s="5"/>
      <c r="T629" s="68"/>
      <c r="U629" s="5"/>
      <c r="V629" s="36"/>
      <c r="Y629" s="37"/>
      <c r="Z629" s="5"/>
    </row>
    <row r="630" spans="1:26" x14ac:dyDescent="0.25">
      <c r="A630" s="87"/>
      <c r="B630" s="56">
        <v>623</v>
      </c>
      <c r="C630" s="352"/>
      <c r="D630" s="170"/>
      <c r="E630" s="65"/>
      <c r="F630" s="65"/>
      <c r="G630" s="195"/>
      <c r="H630" s="63"/>
      <c r="I630">
        <f t="shared" si="39"/>
        <v>0</v>
      </c>
      <c r="J630" s="63"/>
      <c r="K630">
        <f t="shared" si="38"/>
        <v>0</v>
      </c>
      <c r="L630" s="63"/>
      <c r="O630" s="63"/>
      <c r="P630" s="63"/>
      <c r="Q630" s="175">
        <f t="shared" si="36"/>
        <v>0</v>
      </c>
      <c r="R630" s="284">
        <f t="shared" si="37"/>
        <v>0</v>
      </c>
      <c r="S630" s="5"/>
      <c r="T630" s="68"/>
      <c r="U630" s="5"/>
      <c r="V630" s="36"/>
      <c r="Y630" s="37"/>
      <c r="Z630" s="5"/>
    </row>
    <row r="631" spans="1:26" x14ac:dyDescent="0.25">
      <c r="A631" s="87"/>
      <c r="B631" s="56">
        <v>624</v>
      </c>
      <c r="C631" s="352"/>
      <c r="D631" s="170"/>
      <c r="E631" s="65"/>
      <c r="F631" s="65"/>
      <c r="G631" s="195"/>
      <c r="H631" s="63"/>
      <c r="I631">
        <f t="shared" si="39"/>
        <v>0</v>
      </c>
      <c r="J631" s="63"/>
      <c r="K631">
        <f t="shared" si="38"/>
        <v>0</v>
      </c>
      <c r="L631" s="63"/>
      <c r="O631" s="63"/>
      <c r="P631" s="63"/>
      <c r="Q631" s="175">
        <f t="shared" si="36"/>
        <v>0</v>
      </c>
      <c r="R631" s="284">
        <f t="shared" si="37"/>
        <v>0</v>
      </c>
      <c r="S631" s="5"/>
      <c r="T631" s="68"/>
      <c r="U631" s="5"/>
      <c r="V631" s="36"/>
      <c r="Y631" s="37"/>
      <c r="Z631" s="5"/>
    </row>
    <row r="632" spans="1:26" x14ac:dyDescent="0.25">
      <c r="A632" s="87"/>
      <c r="B632" s="56">
        <v>625</v>
      </c>
      <c r="C632" s="352"/>
      <c r="D632" s="170"/>
      <c r="E632" s="65"/>
      <c r="F632" s="65"/>
      <c r="G632" s="195"/>
      <c r="H632" s="63"/>
      <c r="I632">
        <f t="shared" si="39"/>
        <v>0</v>
      </c>
      <c r="J632" s="63"/>
      <c r="K632">
        <f t="shared" si="38"/>
        <v>0</v>
      </c>
      <c r="L632" s="63"/>
      <c r="O632" s="63"/>
      <c r="P632" s="63"/>
      <c r="Q632" s="175">
        <f t="shared" si="36"/>
        <v>0</v>
      </c>
      <c r="R632" s="284">
        <f t="shared" si="37"/>
        <v>0</v>
      </c>
      <c r="S632" s="5"/>
      <c r="T632" s="68"/>
      <c r="U632" s="5"/>
      <c r="V632" s="36"/>
      <c r="Y632" s="37"/>
      <c r="Z632" s="5"/>
    </row>
    <row r="633" spans="1:26" x14ac:dyDescent="0.25">
      <c r="A633" s="87"/>
      <c r="B633" s="56">
        <v>626</v>
      </c>
      <c r="C633" s="352"/>
      <c r="D633" s="170"/>
      <c r="E633" s="65"/>
      <c r="F633" s="65"/>
      <c r="G633" s="195"/>
      <c r="H633" s="63"/>
      <c r="I633">
        <f t="shared" si="39"/>
        <v>0</v>
      </c>
      <c r="J633" s="63"/>
      <c r="K633">
        <f t="shared" si="38"/>
        <v>0</v>
      </c>
      <c r="L633" s="63"/>
      <c r="O633" s="63"/>
      <c r="P633" s="63"/>
      <c r="Q633" s="175">
        <f t="shared" si="36"/>
        <v>0</v>
      </c>
      <c r="R633" s="284">
        <f t="shared" si="37"/>
        <v>0</v>
      </c>
      <c r="S633" s="5"/>
      <c r="T633" s="68"/>
      <c r="U633" s="5"/>
      <c r="V633" s="36"/>
      <c r="Y633" s="37"/>
      <c r="Z633" s="5"/>
    </row>
    <row r="634" spans="1:26" x14ac:dyDescent="0.25">
      <c r="A634" s="87"/>
      <c r="B634" s="56">
        <v>627</v>
      </c>
      <c r="C634" s="352"/>
      <c r="D634" s="170"/>
      <c r="E634" s="65"/>
      <c r="F634" s="65"/>
      <c r="G634" s="195"/>
      <c r="H634" s="63"/>
      <c r="I634">
        <f t="shared" si="39"/>
        <v>0</v>
      </c>
      <c r="J634" s="63"/>
      <c r="K634">
        <f t="shared" si="38"/>
        <v>0</v>
      </c>
      <c r="L634" s="63"/>
      <c r="O634" s="63"/>
      <c r="P634" s="63"/>
      <c r="Q634" s="175">
        <f t="shared" si="36"/>
        <v>0</v>
      </c>
      <c r="R634" s="284">
        <f t="shared" si="37"/>
        <v>0</v>
      </c>
      <c r="S634" s="5"/>
      <c r="T634" s="68"/>
      <c r="U634" s="5"/>
      <c r="V634" s="36"/>
      <c r="Y634" s="37"/>
      <c r="Z634" s="5"/>
    </row>
    <row r="635" spans="1:26" x14ac:dyDescent="0.25">
      <c r="A635" s="87"/>
      <c r="B635" s="56">
        <v>628</v>
      </c>
      <c r="C635" s="352"/>
      <c r="D635" s="170"/>
      <c r="E635" s="65"/>
      <c r="F635" s="65"/>
      <c r="G635" s="195"/>
      <c r="H635" s="63"/>
      <c r="I635">
        <f t="shared" si="39"/>
        <v>0</v>
      </c>
      <c r="J635" s="63"/>
      <c r="K635">
        <f t="shared" si="38"/>
        <v>0</v>
      </c>
      <c r="L635" s="63"/>
      <c r="O635" s="63"/>
      <c r="P635" s="63"/>
      <c r="Q635" s="175">
        <f t="shared" si="36"/>
        <v>0</v>
      </c>
      <c r="R635" s="284">
        <f t="shared" si="37"/>
        <v>0</v>
      </c>
      <c r="S635" s="5"/>
      <c r="T635" s="68"/>
      <c r="U635" s="5"/>
      <c r="V635" s="36"/>
      <c r="Y635" s="37"/>
      <c r="Z635" s="5"/>
    </row>
    <row r="636" spans="1:26" x14ac:dyDescent="0.25">
      <c r="A636" s="87"/>
      <c r="B636" s="56">
        <v>629</v>
      </c>
      <c r="C636" s="352"/>
      <c r="D636" s="170"/>
      <c r="E636" s="65"/>
      <c r="F636" s="65"/>
      <c r="G636" s="195"/>
      <c r="H636" s="63"/>
      <c r="I636">
        <f t="shared" si="39"/>
        <v>0</v>
      </c>
      <c r="J636" s="63"/>
      <c r="K636">
        <f t="shared" si="38"/>
        <v>0</v>
      </c>
      <c r="L636" s="63"/>
      <c r="O636" s="63"/>
      <c r="P636" s="63"/>
      <c r="Q636" s="175">
        <f t="shared" si="36"/>
        <v>0</v>
      </c>
      <c r="R636" s="284">
        <f t="shared" si="37"/>
        <v>0</v>
      </c>
      <c r="S636" s="5"/>
      <c r="T636" s="68"/>
      <c r="U636" s="5"/>
      <c r="V636" s="36"/>
      <c r="Y636" s="37"/>
      <c r="Z636" s="5"/>
    </row>
    <row r="637" spans="1:26" x14ac:dyDescent="0.25">
      <c r="A637" s="87"/>
      <c r="B637" s="56">
        <v>630</v>
      </c>
      <c r="C637" s="352"/>
      <c r="D637" s="170"/>
      <c r="E637" s="65"/>
      <c r="F637" s="65"/>
      <c r="G637" s="195"/>
      <c r="H637" s="63"/>
      <c r="I637">
        <f t="shared" si="39"/>
        <v>0</v>
      </c>
      <c r="J637" s="63"/>
      <c r="K637">
        <f t="shared" si="38"/>
        <v>0</v>
      </c>
      <c r="L637" s="63"/>
      <c r="O637" s="63"/>
      <c r="P637" s="63"/>
      <c r="Q637" s="175">
        <f t="shared" si="36"/>
        <v>0</v>
      </c>
      <c r="R637" s="284">
        <f t="shared" si="37"/>
        <v>0</v>
      </c>
      <c r="S637" s="5"/>
      <c r="T637" s="68"/>
      <c r="U637" s="5"/>
      <c r="V637" s="36"/>
      <c r="Y637" s="37"/>
      <c r="Z637" s="5"/>
    </row>
    <row r="638" spans="1:26" x14ac:dyDescent="0.25">
      <c r="A638" s="87"/>
      <c r="B638" s="56">
        <v>631</v>
      </c>
      <c r="C638" s="352"/>
      <c r="D638" s="170"/>
      <c r="E638" s="65"/>
      <c r="F638" s="65"/>
      <c r="G638" s="195"/>
      <c r="H638" s="63"/>
      <c r="I638">
        <f t="shared" si="39"/>
        <v>0</v>
      </c>
      <c r="J638" s="63"/>
      <c r="K638">
        <f t="shared" si="38"/>
        <v>0</v>
      </c>
      <c r="L638" s="63"/>
      <c r="O638" s="63"/>
      <c r="P638" s="63"/>
      <c r="Q638" s="175">
        <f t="shared" si="36"/>
        <v>0</v>
      </c>
      <c r="R638" s="284">
        <f t="shared" si="37"/>
        <v>0</v>
      </c>
      <c r="S638" s="5"/>
      <c r="T638" s="68"/>
      <c r="U638" s="5"/>
      <c r="V638" s="36"/>
      <c r="Y638" s="37"/>
      <c r="Z638" s="5"/>
    </row>
    <row r="639" spans="1:26" x14ac:dyDescent="0.25">
      <c r="A639" s="87"/>
      <c r="B639" s="56">
        <v>632</v>
      </c>
      <c r="C639" s="352"/>
      <c r="D639" s="170"/>
      <c r="E639" s="65"/>
      <c r="F639" s="65"/>
      <c r="G639" s="195"/>
      <c r="H639" s="63"/>
      <c r="I639">
        <f t="shared" si="39"/>
        <v>0</v>
      </c>
      <c r="J639" s="63"/>
      <c r="K639">
        <f t="shared" si="38"/>
        <v>0</v>
      </c>
      <c r="L639" s="63"/>
      <c r="O639" s="63"/>
      <c r="P639" s="63"/>
      <c r="Q639" s="175">
        <f t="shared" si="36"/>
        <v>0</v>
      </c>
      <c r="R639" s="284">
        <f t="shared" si="37"/>
        <v>0</v>
      </c>
      <c r="S639" s="5"/>
      <c r="T639" s="68"/>
      <c r="U639" s="5"/>
      <c r="V639" s="36"/>
      <c r="Y639" s="37"/>
      <c r="Z639" s="5"/>
    </row>
    <row r="640" spans="1:26" x14ac:dyDescent="0.25">
      <c r="A640" s="87"/>
      <c r="B640" s="56">
        <v>633</v>
      </c>
      <c r="C640" s="352"/>
      <c r="D640" s="170"/>
      <c r="E640" s="65"/>
      <c r="F640" s="65"/>
      <c r="G640" s="195"/>
      <c r="H640" s="63"/>
      <c r="I640">
        <f t="shared" si="39"/>
        <v>0</v>
      </c>
      <c r="J640" s="63"/>
      <c r="K640">
        <f t="shared" si="38"/>
        <v>0</v>
      </c>
      <c r="L640" s="63"/>
      <c r="O640" s="63"/>
      <c r="P640" s="63"/>
      <c r="Q640" s="175">
        <f t="shared" si="36"/>
        <v>0</v>
      </c>
      <c r="R640" s="284">
        <f t="shared" si="37"/>
        <v>0</v>
      </c>
      <c r="S640" s="5"/>
      <c r="T640" s="68"/>
      <c r="U640" s="5"/>
      <c r="V640" s="36"/>
      <c r="Y640" s="37"/>
      <c r="Z640" s="5"/>
    </row>
    <row r="641" spans="1:26" x14ac:dyDescent="0.25">
      <c r="A641" s="87"/>
      <c r="B641" s="56">
        <v>634</v>
      </c>
      <c r="C641" s="352"/>
      <c r="D641" s="170"/>
      <c r="E641" s="65"/>
      <c r="F641" s="65"/>
      <c r="G641" s="195"/>
      <c r="H641" s="63"/>
      <c r="I641">
        <f t="shared" si="39"/>
        <v>0</v>
      </c>
      <c r="J641" s="63"/>
      <c r="K641">
        <f t="shared" si="38"/>
        <v>0</v>
      </c>
      <c r="L641" s="63"/>
      <c r="O641" s="63"/>
      <c r="P641" s="63"/>
      <c r="Q641" s="175">
        <f t="shared" si="36"/>
        <v>0</v>
      </c>
      <c r="R641" s="284">
        <f t="shared" si="37"/>
        <v>0</v>
      </c>
      <c r="S641" s="5"/>
      <c r="T641" s="68"/>
      <c r="U641" s="5"/>
      <c r="V641" s="36"/>
      <c r="Y641" s="37"/>
      <c r="Z641" s="5"/>
    </row>
    <row r="642" spans="1:26" x14ac:dyDescent="0.25">
      <c r="A642" s="87"/>
      <c r="B642" s="56">
        <v>635</v>
      </c>
      <c r="C642" s="352"/>
      <c r="D642" s="170"/>
      <c r="E642" s="65"/>
      <c r="F642" s="65"/>
      <c r="G642" s="195"/>
      <c r="H642" s="63"/>
      <c r="I642">
        <f t="shared" si="39"/>
        <v>0</v>
      </c>
      <c r="J642" s="63"/>
      <c r="K642">
        <f t="shared" si="38"/>
        <v>0</v>
      </c>
      <c r="L642" s="63"/>
      <c r="O642" s="63"/>
      <c r="P642" s="63"/>
      <c r="Q642" s="175">
        <f t="shared" si="36"/>
        <v>0</v>
      </c>
      <c r="R642" s="284">
        <f t="shared" si="37"/>
        <v>0</v>
      </c>
      <c r="S642" s="5"/>
      <c r="T642" s="68"/>
      <c r="U642" s="5"/>
      <c r="V642" s="36"/>
      <c r="Y642" s="37"/>
      <c r="Z642" s="5"/>
    </row>
    <row r="643" spans="1:26" x14ac:dyDescent="0.25">
      <c r="A643" s="87"/>
      <c r="B643" s="56">
        <v>636</v>
      </c>
      <c r="C643" s="352"/>
      <c r="D643" s="170"/>
      <c r="E643" s="65"/>
      <c r="F643" s="65"/>
      <c r="G643" s="195"/>
      <c r="H643" s="63"/>
      <c r="I643">
        <f t="shared" si="39"/>
        <v>0</v>
      </c>
      <c r="J643" s="63"/>
      <c r="K643">
        <f t="shared" si="38"/>
        <v>0</v>
      </c>
      <c r="L643" s="63"/>
      <c r="O643" s="63"/>
      <c r="P643" s="63"/>
      <c r="Q643" s="175">
        <f t="shared" si="36"/>
        <v>0</v>
      </c>
      <c r="R643" s="284">
        <f t="shared" si="37"/>
        <v>0</v>
      </c>
      <c r="S643" s="5"/>
      <c r="T643" s="68"/>
      <c r="U643" s="5"/>
      <c r="V643" s="36"/>
      <c r="Y643" s="37"/>
      <c r="Z643" s="5"/>
    </row>
    <row r="644" spans="1:26" x14ac:dyDescent="0.25">
      <c r="A644" s="87"/>
      <c r="B644" s="56">
        <v>637</v>
      </c>
      <c r="C644" s="352"/>
      <c r="D644" s="170"/>
      <c r="E644" s="65"/>
      <c r="F644" s="65"/>
      <c r="G644" s="195"/>
      <c r="H644" s="63"/>
      <c r="I644">
        <f t="shared" si="39"/>
        <v>0</v>
      </c>
      <c r="J644" s="63"/>
      <c r="K644">
        <f t="shared" si="38"/>
        <v>0</v>
      </c>
      <c r="L644" s="63"/>
      <c r="O644" s="63"/>
      <c r="P644" s="63"/>
      <c r="Q644" s="175">
        <f t="shared" si="36"/>
        <v>0</v>
      </c>
      <c r="R644" s="284">
        <f t="shared" si="37"/>
        <v>0</v>
      </c>
      <c r="S644" s="5"/>
      <c r="T644" s="68"/>
      <c r="U644" s="5"/>
      <c r="V644" s="36"/>
      <c r="Y644" s="37"/>
      <c r="Z644" s="5"/>
    </row>
    <row r="645" spans="1:26" x14ac:dyDescent="0.25">
      <c r="A645" s="87"/>
      <c r="B645" s="56">
        <v>638</v>
      </c>
      <c r="C645" s="352"/>
      <c r="D645" s="170"/>
      <c r="E645" s="65"/>
      <c r="F645" s="65"/>
      <c r="G645" s="195"/>
      <c r="H645" s="63"/>
      <c r="I645">
        <f t="shared" si="39"/>
        <v>0</v>
      </c>
      <c r="J645" s="63"/>
      <c r="K645">
        <f t="shared" si="38"/>
        <v>0</v>
      </c>
      <c r="L645" s="63"/>
      <c r="O645" s="63"/>
      <c r="P645" s="63"/>
      <c r="Q645" s="175">
        <f t="shared" si="36"/>
        <v>0</v>
      </c>
      <c r="R645" s="284">
        <f t="shared" si="37"/>
        <v>0</v>
      </c>
      <c r="S645" s="5"/>
      <c r="T645" s="68"/>
      <c r="U645" s="5"/>
      <c r="V645" s="36"/>
      <c r="Y645" s="37"/>
      <c r="Z645" s="5"/>
    </row>
    <row r="646" spans="1:26" x14ac:dyDescent="0.25">
      <c r="A646" s="87"/>
      <c r="B646" s="56">
        <v>639</v>
      </c>
      <c r="C646" s="352"/>
      <c r="D646" s="170"/>
      <c r="E646" s="65"/>
      <c r="F646" s="65"/>
      <c r="G646" s="195"/>
      <c r="H646" s="63"/>
      <c r="I646">
        <f t="shared" si="39"/>
        <v>0</v>
      </c>
      <c r="J646" s="63"/>
      <c r="K646">
        <f t="shared" si="38"/>
        <v>0</v>
      </c>
      <c r="L646" s="63"/>
      <c r="O646" s="63"/>
      <c r="P646" s="63"/>
      <c r="Q646" s="175">
        <f t="shared" si="36"/>
        <v>0</v>
      </c>
      <c r="R646" s="284">
        <f t="shared" si="37"/>
        <v>0</v>
      </c>
      <c r="S646" s="5"/>
      <c r="T646" s="68"/>
      <c r="U646" s="5"/>
      <c r="V646" s="36"/>
      <c r="Y646" s="37"/>
      <c r="Z646" s="5"/>
    </row>
    <row r="647" spans="1:26" x14ac:dyDescent="0.25">
      <c r="A647" s="87"/>
      <c r="B647" s="56">
        <v>640</v>
      </c>
      <c r="C647" s="352"/>
      <c r="D647" s="170"/>
      <c r="E647" s="65"/>
      <c r="F647" s="65"/>
      <c r="G647" s="195"/>
      <c r="H647" s="63"/>
      <c r="I647">
        <f t="shared" si="39"/>
        <v>0</v>
      </c>
      <c r="J647" s="63"/>
      <c r="K647">
        <f t="shared" si="38"/>
        <v>0</v>
      </c>
      <c r="L647" s="63"/>
      <c r="O647" s="63"/>
      <c r="P647" s="63"/>
      <c r="Q647" s="175">
        <f t="shared" si="36"/>
        <v>0</v>
      </c>
      <c r="R647" s="284">
        <f t="shared" si="37"/>
        <v>0</v>
      </c>
      <c r="S647" s="5"/>
      <c r="T647" s="68"/>
      <c r="U647" s="5"/>
      <c r="V647" s="36"/>
      <c r="Y647" s="37"/>
      <c r="Z647" s="5"/>
    </row>
    <row r="648" spans="1:26" x14ac:dyDescent="0.25">
      <c r="A648" s="87"/>
      <c r="B648" s="56">
        <v>641</v>
      </c>
      <c r="C648" s="352"/>
      <c r="D648" s="170"/>
      <c r="E648" s="65"/>
      <c r="F648" s="65"/>
      <c r="G648" s="195"/>
      <c r="H648" s="63"/>
      <c r="I648">
        <f t="shared" si="39"/>
        <v>0</v>
      </c>
      <c r="J648" s="63"/>
      <c r="K648">
        <f t="shared" si="38"/>
        <v>0</v>
      </c>
      <c r="L648" s="63"/>
      <c r="O648" s="63"/>
      <c r="P648" s="63"/>
      <c r="Q648" s="175">
        <f t="shared" ref="Q648:Q711" si="40">G648</f>
        <v>0</v>
      </c>
      <c r="R648" s="284">
        <f t="shared" ref="R648:R711" si="41">G648*(-1)</f>
        <v>0</v>
      </c>
      <c r="S648" s="5"/>
      <c r="T648" s="68"/>
      <c r="U648" s="5"/>
      <c r="V648" s="36"/>
      <c r="Y648" s="37"/>
      <c r="Z648" s="5"/>
    </row>
    <row r="649" spans="1:26" x14ac:dyDescent="0.25">
      <c r="A649" s="87"/>
      <c r="B649" s="56">
        <v>642</v>
      </c>
      <c r="C649" s="352"/>
      <c r="D649" s="170"/>
      <c r="E649" s="65"/>
      <c r="F649" s="65"/>
      <c r="G649" s="195"/>
      <c r="H649" s="63"/>
      <c r="I649">
        <f t="shared" si="39"/>
        <v>0</v>
      </c>
      <c r="J649" s="63"/>
      <c r="K649">
        <f t="shared" ref="K649:K712" si="42">IFERROR(VALUE(LEFT(L649,4)),0)</f>
        <v>0</v>
      </c>
      <c r="L649" s="63"/>
      <c r="O649" s="63"/>
      <c r="P649" s="63"/>
      <c r="Q649" s="175">
        <f t="shared" si="40"/>
        <v>0</v>
      </c>
      <c r="R649" s="284">
        <f t="shared" si="41"/>
        <v>0</v>
      </c>
      <c r="S649" s="5"/>
      <c r="T649" s="68"/>
      <c r="U649" s="5"/>
      <c r="V649" s="36"/>
      <c r="Y649" s="37"/>
      <c r="Z649" s="5"/>
    </row>
    <row r="650" spans="1:26" x14ac:dyDescent="0.25">
      <c r="A650" s="87"/>
      <c r="B650" s="56">
        <v>643</v>
      </c>
      <c r="C650" s="352"/>
      <c r="D650" s="170"/>
      <c r="E650" s="65"/>
      <c r="F650" s="65"/>
      <c r="G650" s="195"/>
      <c r="H650" s="63"/>
      <c r="I650">
        <f t="shared" si="39"/>
        <v>0</v>
      </c>
      <c r="J650" s="63"/>
      <c r="K650">
        <f t="shared" si="42"/>
        <v>0</v>
      </c>
      <c r="L650" s="63"/>
      <c r="O650" s="63"/>
      <c r="P650" s="63"/>
      <c r="Q650" s="175">
        <f t="shared" si="40"/>
        <v>0</v>
      </c>
      <c r="R650" s="284">
        <f t="shared" si="41"/>
        <v>0</v>
      </c>
      <c r="S650" s="5"/>
      <c r="T650" s="68"/>
      <c r="U650" s="5"/>
      <c r="V650" s="36"/>
      <c r="Y650" s="37"/>
      <c r="Z650" s="5"/>
    </row>
    <row r="651" spans="1:26" x14ac:dyDescent="0.25">
      <c r="A651" s="87"/>
      <c r="B651" s="56">
        <v>644</v>
      </c>
      <c r="C651" s="352"/>
      <c r="D651" s="170"/>
      <c r="E651" s="65"/>
      <c r="F651" s="65"/>
      <c r="G651" s="195"/>
      <c r="H651" s="63"/>
      <c r="I651">
        <f t="shared" si="39"/>
        <v>0</v>
      </c>
      <c r="J651" s="63"/>
      <c r="K651">
        <f t="shared" si="42"/>
        <v>0</v>
      </c>
      <c r="L651" s="63"/>
      <c r="O651" s="63"/>
      <c r="P651" s="63"/>
      <c r="Q651" s="175">
        <f t="shared" si="40"/>
        <v>0</v>
      </c>
      <c r="R651" s="284">
        <f t="shared" si="41"/>
        <v>0</v>
      </c>
      <c r="S651" s="5"/>
      <c r="T651" s="68"/>
      <c r="U651" s="5"/>
      <c r="V651" s="36"/>
      <c r="Y651" s="37"/>
      <c r="Z651" s="5"/>
    </row>
    <row r="652" spans="1:26" x14ac:dyDescent="0.25">
      <c r="A652" s="87"/>
      <c r="B652" s="56">
        <v>645</v>
      </c>
      <c r="C652" s="352"/>
      <c r="D652" s="170"/>
      <c r="E652" s="65"/>
      <c r="F652" s="65"/>
      <c r="G652" s="195"/>
      <c r="H652" s="63"/>
      <c r="I652">
        <f t="shared" si="39"/>
        <v>0</v>
      </c>
      <c r="J652" s="63"/>
      <c r="K652">
        <f t="shared" si="42"/>
        <v>0</v>
      </c>
      <c r="L652" s="63"/>
      <c r="O652" s="63"/>
      <c r="P652" s="63"/>
      <c r="Q652" s="175">
        <f t="shared" si="40"/>
        <v>0</v>
      </c>
      <c r="R652" s="284">
        <f t="shared" si="41"/>
        <v>0</v>
      </c>
      <c r="S652" s="5"/>
      <c r="T652" s="68"/>
      <c r="U652" s="5"/>
      <c r="V652" s="36"/>
      <c r="Y652" s="37"/>
      <c r="Z652" s="5"/>
    </row>
    <row r="653" spans="1:26" x14ac:dyDescent="0.25">
      <c r="A653" s="87"/>
      <c r="B653" s="56">
        <v>646</v>
      </c>
      <c r="C653" s="352"/>
      <c r="D653" s="170"/>
      <c r="E653" s="65"/>
      <c r="F653" s="65"/>
      <c r="G653" s="195"/>
      <c r="H653" s="63"/>
      <c r="I653">
        <f t="shared" ref="I653:I716" si="43">IFERROR(VALUE(LEFT(J653,4)),0)</f>
        <v>0</v>
      </c>
      <c r="J653" s="63"/>
      <c r="K653">
        <f t="shared" si="42"/>
        <v>0</v>
      </c>
      <c r="L653" s="63"/>
      <c r="O653" s="63"/>
      <c r="P653" s="63"/>
      <c r="Q653" s="175">
        <f t="shared" si="40"/>
        <v>0</v>
      </c>
      <c r="R653" s="284">
        <f t="shared" si="41"/>
        <v>0</v>
      </c>
      <c r="S653" s="5"/>
      <c r="T653" s="68"/>
      <c r="U653" s="5"/>
      <c r="V653" s="36"/>
      <c r="Y653" s="37"/>
      <c r="Z653" s="5"/>
    </row>
    <row r="654" spans="1:26" x14ac:dyDescent="0.25">
      <c r="A654" s="87"/>
      <c r="B654" s="56">
        <v>647</v>
      </c>
      <c r="C654" s="352"/>
      <c r="D654" s="170"/>
      <c r="E654" s="65"/>
      <c r="F654" s="65"/>
      <c r="G654" s="195"/>
      <c r="H654" s="63"/>
      <c r="I654">
        <f t="shared" si="43"/>
        <v>0</v>
      </c>
      <c r="J654" s="63"/>
      <c r="K654">
        <f t="shared" si="42"/>
        <v>0</v>
      </c>
      <c r="L654" s="63"/>
      <c r="O654" s="63"/>
      <c r="P654" s="63"/>
      <c r="Q654" s="175">
        <f t="shared" si="40"/>
        <v>0</v>
      </c>
      <c r="R654" s="284">
        <f t="shared" si="41"/>
        <v>0</v>
      </c>
      <c r="S654" s="5"/>
      <c r="T654" s="68"/>
      <c r="U654" s="5"/>
      <c r="V654" s="36"/>
      <c r="Y654" s="37"/>
      <c r="Z654" s="5"/>
    </row>
    <row r="655" spans="1:26" x14ac:dyDescent="0.25">
      <c r="A655" s="87"/>
      <c r="B655" s="56">
        <v>648</v>
      </c>
      <c r="C655" s="352"/>
      <c r="D655" s="170"/>
      <c r="E655" s="65"/>
      <c r="F655" s="65"/>
      <c r="G655" s="195"/>
      <c r="H655" s="63"/>
      <c r="I655">
        <f t="shared" si="43"/>
        <v>0</v>
      </c>
      <c r="J655" s="63"/>
      <c r="K655">
        <f t="shared" si="42"/>
        <v>0</v>
      </c>
      <c r="L655" s="63"/>
      <c r="O655" s="63"/>
      <c r="P655" s="63"/>
      <c r="Q655" s="175">
        <f t="shared" si="40"/>
        <v>0</v>
      </c>
      <c r="R655" s="284">
        <f t="shared" si="41"/>
        <v>0</v>
      </c>
      <c r="S655" s="5"/>
      <c r="T655" s="68"/>
      <c r="U655" s="5"/>
      <c r="V655" s="36"/>
      <c r="Y655" s="37"/>
      <c r="Z655" s="5"/>
    </row>
    <row r="656" spans="1:26" x14ac:dyDescent="0.25">
      <c r="A656" s="87"/>
      <c r="B656" s="56">
        <v>649</v>
      </c>
      <c r="C656" s="352"/>
      <c r="D656" s="170"/>
      <c r="E656" s="65"/>
      <c r="F656" s="65"/>
      <c r="G656" s="195"/>
      <c r="H656" s="63"/>
      <c r="I656">
        <f t="shared" si="43"/>
        <v>0</v>
      </c>
      <c r="J656" s="63"/>
      <c r="K656">
        <f t="shared" si="42"/>
        <v>0</v>
      </c>
      <c r="L656" s="63"/>
      <c r="O656" s="63"/>
      <c r="P656" s="63"/>
      <c r="Q656" s="175">
        <f t="shared" si="40"/>
        <v>0</v>
      </c>
      <c r="R656" s="284">
        <f t="shared" si="41"/>
        <v>0</v>
      </c>
      <c r="S656" s="5"/>
      <c r="T656" s="68"/>
      <c r="U656" s="5"/>
      <c r="V656" s="36"/>
      <c r="Y656" s="37"/>
      <c r="Z656" s="5"/>
    </row>
    <row r="657" spans="1:26" x14ac:dyDescent="0.25">
      <c r="A657" s="87"/>
      <c r="B657" s="56">
        <v>650</v>
      </c>
      <c r="C657" s="352"/>
      <c r="D657" s="170"/>
      <c r="E657" s="65"/>
      <c r="F657" s="65"/>
      <c r="G657" s="195"/>
      <c r="H657" s="63"/>
      <c r="I657">
        <f t="shared" si="43"/>
        <v>0</v>
      </c>
      <c r="J657" s="63"/>
      <c r="K657">
        <f t="shared" si="42"/>
        <v>0</v>
      </c>
      <c r="L657" s="63"/>
      <c r="O657" s="63"/>
      <c r="P657" s="63"/>
      <c r="Q657" s="175">
        <f t="shared" si="40"/>
        <v>0</v>
      </c>
      <c r="R657" s="284">
        <f t="shared" si="41"/>
        <v>0</v>
      </c>
      <c r="S657" s="5"/>
      <c r="T657" s="68"/>
      <c r="U657" s="5"/>
      <c r="V657" s="36"/>
      <c r="Y657" s="37"/>
      <c r="Z657" s="5"/>
    </row>
    <row r="658" spans="1:26" x14ac:dyDescent="0.25">
      <c r="A658" s="87"/>
      <c r="B658" s="56">
        <v>651</v>
      </c>
      <c r="C658" s="352"/>
      <c r="D658" s="170"/>
      <c r="E658" s="65"/>
      <c r="F658" s="65"/>
      <c r="G658" s="195"/>
      <c r="H658" s="63"/>
      <c r="I658">
        <f t="shared" si="43"/>
        <v>0</v>
      </c>
      <c r="J658" s="63"/>
      <c r="K658">
        <f t="shared" si="42"/>
        <v>0</v>
      </c>
      <c r="L658" s="63"/>
      <c r="O658" s="63"/>
      <c r="P658" s="63"/>
      <c r="Q658" s="175">
        <f t="shared" si="40"/>
        <v>0</v>
      </c>
      <c r="R658" s="284">
        <f t="shared" si="41"/>
        <v>0</v>
      </c>
      <c r="S658" s="5"/>
      <c r="T658" s="68"/>
      <c r="U658" s="5"/>
      <c r="V658" s="36"/>
      <c r="Y658" s="37"/>
      <c r="Z658" s="5"/>
    </row>
    <row r="659" spans="1:26" x14ac:dyDescent="0.25">
      <c r="A659" s="87"/>
      <c r="B659" s="56">
        <v>652</v>
      </c>
      <c r="C659" s="352"/>
      <c r="D659" s="170"/>
      <c r="E659" s="65"/>
      <c r="F659" s="65"/>
      <c r="G659" s="195"/>
      <c r="H659" s="63"/>
      <c r="I659">
        <f t="shared" si="43"/>
        <v>0</v>
      </c>
      <c r="J659" s="63"/>
      <c r="K659">
        <f t="shared" si="42"/>
        <v>0</v>
      </c>
      <c r="L659" s="63"/>
      <c r="O659" s="63"/>
      <c r="P659" s="63"/>
      <c r="Q659" s="175">
        <f t="shared" si="40"/>
        <v>0</v>
      </c>
      <c r="R659" s="284">
        <f t="shared" si="41"/>
        <v>0</v>
      </c>
      <c r="S659" s="5"/>
      <c r="T659" s="68"/>
      <c r="U659" s="5"/>
      <c r="V659" s="36"/>
      <c r="Y659" s="37"/>
      <c r="Z659" s="5"/>
    </row>
    <row r="660" spans="1:26" x14ac:dyDescent="0.25">
      <c r="A660" s="87"/>
      <c r="B660" s="56">
        <v>653</v>
      </c>
      <c r="C660" s="352"/>
      <c r="D660" s="170"/>
      <c r="E660" s="65"/>
      <c r="F660" s="65"/>
      <c r="G660" s="195"/>
      <c r="H660" s="63"/>
      <c r="I660">
        <f t="shared" si="43"/>
        <v>0</v>
      </c>
      <c r="J660" s="63"/>
      <c r="K660">
        <f t="shared" si="42"/>
        <v>0</v>
      </c>
      <c r="L660" s="63"/>
      <c r="O660" s="63"/>
      <c r="P660" s="63"/>
      <c r="Q660" s="175">
        <f t="shared" si="40"/>
        <v>0</v>
      </c>
      <c r="R660" s="284">
        <f t="shared" si="41"/>
        <v>0</v>
      </c>
      <c r="S660" s="5"/>
      <c r="T660" s="68"/>
      <c r="U660" s="5"/>
      <c r="V660" s="36"/>
      <c r="Y660" s="37"/>
      <c r="Z660" s="5"/>
    </row>
    <row r="661" spans="1:26" x14ac:dyDescent="0.25">
      <c r="A661" s="87"/>
      <c r="B661" s="56">
        <v>654</v>
      </c>
      <c r="C661" s="352"/>
      <c r="D661" s="170"/>
      <c r="E661" s="65"/>
      <c r="F661" s="65"/>
      <c r="G661" s="195"/>
      <c r="H661" s="63"/>
      <c r="I661">
        <f t="shared" si="43"/>
        <v>0</v>
      </c>
      <c r="J661" s="63"/>
      <c r="K661">
        <f t="shared" si="42"/>
        <v>0</v>
      </c>
      <c r="L661" s="63"/>
      <c r="O661" s="63"/>
      <c r="P661" s="63"/>
      <c r="Q661" s="175">
        <f t="shared" si="40"/>
        <v>0</v>
      </c>
      <c r="R661" s="284">
        <f t="shared" si="41"/>
        <v>0</v>
      </c>
      <c r="S661" s="5"/>
      <c r="T661" s="68"/>
      <c r="U661" s="5"/>
      <c r="V661" s="36"/>
      <c r="Y661" s="37"/>
      <c r="Z661" s="5"/>
    </row>
    <row r="662" spans="1:26" x14ac:dyDescent="0.25">
      <c r="A662" s="87"/>
      <c r="B662" s="56">
        <v>655</v>
      </c>
      <c r="C662" s="352"/>
      <c r="D662" s="170"/>
      <c r="E662" s="65"/>
      <c r="F662" s="65"/>
      <c r="G662" s="195"/>
      <c r="H662" s="63"/>
      <c r="I662">
        <f t="shared" si="43"/>
        <v>0</v>
      </c>
      <c r="J662" s="63"/>
      <c r="K662">
        <f t="shared" si="42"/>
        <v>0</v>
      </c>
      <c r="L662" s="63"/>
      <c r="O662" s="63"/>
      <c r="P662" s="63"/>
      <c r="Q662" s="175">
        <f t="shared" si="40"/>
        <v>0</v>
      </c>
      <c r="R662" s="284">
        <f t="shared" si="41"/>
        <v>0</v>
      </c>
      <c r="S662" s="5"/>
      <c r="T662" s="68"/>
      <c r="U662" s="5"/>
      <c r="V662" s="36"/>
      <c r="Y662" s="37"/>
      <c r="Z662" s="5"/>
    </row>
    <row r="663" spans="1:26" x14ac:dyDescent="0.25">
      <c r="A663" s="87"/>
      <c r="B663" s="56">
        <v>656</v>
      </c>
      <c r="C663" s="352"/>
      <c r="D663" s="170"/>
      <c r="E663" s="65"/>
      <c r="F663" s="65"/>
      <c r="G663" s="195"/>
      <c r="H663" s="63"/>
      <c r="I663">
        <f t="shared" si="43"/>
        <v>0</v>
      </c>
      <c r="J663" s="63"/>
      <c r="K663">
        <f t="shared" si="42"/>
        <v>0</v>
      </c>
      <c r="L663" s="63"/>
      <c r="O663" s="63"/>
      <c r="P663" s="63"/>
      <c r="Q663" s="175">
        <f t="shared" si="40"/>
        <v>0</v>
      </c>
      <c r="R663" s="284">
        <f t="shared" si="41"/>
        <v>0</v>
      </c>
      <c r="S663" s="5"/>
      <c r="T663" s="68"/>
      <c r="U663" s="5"/>
      <c r="V663" s="36"/>
      <c r="Y663" s="37"/>
      <c r="Z663" s="5"/>
    </row>
    <row r="664" spans="1:26" x14ac:dyDescent="0.25">
      <c r="A664" s="87"/>
      <c r="B664" s="56">
        <v>657</v>
      </c>
      <c r="C664" s="352"/>
      <c r="D664" s="170"/>
      <c r="E664" s="65"/>
      <c r="F664" s="65"/>
      <c r="G664" s="195"/>
      <c r="H664" s="63"/>
      <c r="I664">
        <f t="shared" si="43"/>
        <v>0</v>
      </c>
      <c r="J664" s="63"/>
      <c r="K664">
        <f t="shared" si="42"/>
        <v>0</v>
      </c>
      <c r="L664" s="63"/>
      <c r="O664" s="63"/>
      <c r="P664" s="63"/>
      <c r="Q664" s="175">
        <f t="shared" si="40"/>
        <v>0</v>
      </c>
      <c r="R664" s="284">
        <f t="shared" si="41"/>
        <v>0</v>
      </c>
      <c r="S664" s="5"/>
      <c r="T664" s="68"/>
      <c r="U664" s="5"/>
      <c r="V664" s="36"/>
      <c r="Y664" s="37"/>
      <c r="Z664" s="5"/>
    </row>
    <row r="665" spans="1:26" x14ac:dyDescent="0.25">
      <c r="A665" s="87"/>
      <c r="B665" s="56">
        <v>658</v>
      </c>
      <c r="C665" s="352"/>
      <c r="D665" s="170"/>
      <c r="E665" s="65"/>
      <c r="F665" s="65"/>
      <c r="G665" s="195"/>
      <c r="H665" s="63"/>
      <c r="I665">
        <f t="shared" si="43"/>
        <v>0</v>
      </c>
      <c r="J665" s="63"/>
      <c r="K665">
        <f t="shared" si="42"/>
        <v>0</v>
      </c>
      <c r="L665" s="63"/>
      <c r="O665" s="63"/>
      <c r="P665" s="63"/>
      <c r="Q665" s="175">
        <f t="shared" si="40"/>
        <v>0</v>
      </c>
      <c r="R665" s="284">
        <f t="shared" si="41"/>
        <v>0</v>
      </c>
      <c r="S665" s="5"/>
      <c r="T665" s="68"/>
      <c r="U665" s="5"/>
      <c r="V665" s="36"/>
      <c r="Y665" s="37"/>
      <c r="Z665" s="5"/>
    </row>
    <row r="666" spans="1:26" x14ac:dyDescent="0.25">
      <c r="A666" s="87"/>
      <c r="B666" s="56">
        <v>659</v>
      </c>
      <c r="C666" s="352"/>
      <c r="D666" s="170"/>
      <c r="E666" s="65"/>
      <c r="F666" s="65"/>
      <c r="G666" s="195"/>
      <c r="H666" s="63"/>
      <c r="I666">
        <f t="shared" si="43"/>
        <v>0</v>
      </c>
      <c r="J666" s="63"/>
      <c r="K666">
        <f t="shared" si="42"/>
        <v>0</v>
      </c>
      <c r="L666" s="63"/>
      <c r="O666" s="63"/>
      <c r="P666" s="63"/>
      <c r="Q666" s="175">
        <f t="shared" si="40"/>
        <v>0</v>
      </c>
      <c r="R666" s="284">
        <f t="shared" si="41"/>
        <v>0</v>
      </c>
      <c r="S666" s="5"/>
      <c r="T666" s="68"/>
      <c r="U666" s="5"/>
      <c r="V666" s="36"/>
      <c r="Y666" s="37"/>
      <c r="Z666" s="5"/>
    </row>
    <row r="667" spans="1:26" x14ac:dyDescent="0.25">
      <c r="A667" s="87"/>
      <c r="B667" s="56">
        <v>660</v>
      </c>
      <c r="C667" s="352"/>
      <c r="D667" s="170"/>
      <c r="E667" s="65"/>
      <c r="F667" s="65"/>
      <c r="G667" s="195"/>
      <c r="H667" s="63"/>
      <c r="I667">
        <f t="shared" si="43"/>
        <v>0</v>
      </c>
      <c r="J667" s="63"/>
      <c r="K667">
        <f t="shared" si="42"/>
        <v>0</v>
      </c>
      <c r="L667" s="63"/>
      <c r="O667" s="63"/>
      <c r="P667" s="63"/>
      <c r="Q667" s="175">
        <f t="shared" si="40"/>
        <v>0</v>
      </c>
      <c r="R667" s="284">
        <f t="shared" si="41"/>
        <v>0</v>
      </c>
      <c r="S667" s="5"/>
      <c r="T667" s="68"/>
      <c r="U667" s="5"/>
      <c r="V667" s="36"/>
      <c r="Y667" s="37"/>
      <c r="Z667" s="5"/>
    </row>
    <row r="668" spans="1:26" x14ac:dyDescent="0.25">
      <c r="A668" s="87"/>
      <c r="B668" s="56">
        <v>661</v>
      </c>
      <c r="C668" s="352"/>
      <c r="D668" s="170"/>
      <c r="E668" s="65"/>
      <c r="F668" s="65"/>
      <c r="G668" s="195"/>
      <c r="H668" s="63"/>
      <c r="I668">
        <f t="shared" si="43"/>
        <v>0</v>
      </c>
      <c r="J668" s="63"/>
      <c r="K668">
        <f t="shared" si="42"/>
        <v>0</v>
      </c>
      <c r="L668" s="63"/>
      <c r="O668" s="63"/>
      <c r="P668" s="63"/>
      <c r="Q668" s="175">
        <f t="shared" si="40"/>
        <v>0</v>
      </c>
      <c r="R668" s="284">
        <f t="shared" si="41"/>
        <v>0</v>
      </c>
      <c r="S668" s="5"/>
      <c r="T668" s="68"/>
      <c r="U668" s="5"/>
      <c r="V668" s="36"/>
      <c r="Y668" s="37"/>
      <c r="Z668" s="5"/>
    </row>
    <row r="669" spans="1:26" x14ac:dyDescent="0.25">
      <c r="A669" s="87"/>
      <c r="B669" s="56">
        <v>662</v>
      </c>
      <c r="C669" s="352"/>
      <c r="D669" s="170"/>
      <c r="E669" s="65"/>
      <c r="F669" s="65"/>
      <c r="G669" s="195"/>
      <c r="H669" s="63"/>
      <c r="I669">
        <f t="shared" si="43"/>
        <v>0</v>
      </c>
      <c r="J669" s="63"/>
      <c r="K669">
        <f t="shared" si="42"/>
        <v>0</v>
      </c>
      <c r="L669" s="63"/>
      <c r="O669" s="63"/>
      <c r="P669" s="63"/>
      <c r="Q669" s="175">
        <f t="shared" si="40"/>
        <v>0</v>
      </c>
      <c r="R669" s="284">
        <f t="shared" si="41"/>
        <v>0</v>
      </c>
      <c r="S669" s="5"/>
      <c r="T669" s="68"/>
      <c r="U669" s="5"/>
      <c r="V669" s="36"/>
      <c r="Y669" s="37"/>
      <c r="Z669" s="5"/>
    </row>
    <row r="670" spans="1:26" x14ac:dyDescent="0.25">
      <c r="A670" s="87"/>
      <c r="B670" s="56">
        <v>663</v>
      </c>
      <c r="C670" s="352"/>
      <c r="D670" s="170"/>
      <c r="E670" s="65"/>
      <c r="F670" s="65"/>
      <c r="G670" s="195"/>
      <c r="H670" s="63"/>
      <c r="I670">
        <f t="shared" si="43"/>
        <v>0</v>
      </c>
      <c r="J670" s="63"/>
      <c r="K670">
        <f t="shared" si="42"/>
        <v>0</v>
      </c>
      <c r="L670" s="63"/>
      <c r="O670" s="63"/>
      <c r="P670" s="63"/>
      <c r="Q670" s="175">
        <f t="shared" si="40"/>
        <v>0</v>
      </c>
      <c r="R670" s="284">
        <f t="shared" si="41"/>
        <v>0</v>
      </c>
      <c r="S670" s="5"/>
      <c r="T670" s="68"/>
      <c r="U670" s="5"/>
      <c r="V670" s="36"/>
      <c r="Y670" s="37"/>
      <c r="Z670" s="5"/>
    </row>
    <row r="671" spans="1:26" x14ac:dyDescent="0.25">
      <c r="A671" s="87"/>
      <c r="B671" s="56">
        <v>664</v>
      </c>
      <c r="C671" s="352"/>
      <c r="D671" s="170"/>
      <c r="E671" s="65"/>
      <c r="F671" s="65"/>
      <c r="G671" s="195"/>
      <c r="H671" s="63"/>
      <c r="I671">
        <f t="shared" si="43"/>
        <v>0</v>
      </c>
      <c r="J671" s="63"/>
      <c r="K671">
        <f t="shared" si="42"/>
        <v>0</v>
      </c>
      <c r="L671" s="63"/>
      <c r="O671" s="63"/>
      <c r="P671" s="63"/>
      <c r="Q671" s="175">
        <f t="shared" si="40"/>
        <v>0</v>
      </c>
      <c r="R671" s="284">
        <f t="shared" si="41"/>
        <v>0</v>
      </c>
      <c r="S671" s="5"/>
      <c r="T671" s="68"/>
      <c r="U671" s="5"/>
      <c r="V671" s="36"/>
      <c r="Y671" s="37"/>
      <c r="Z671" s="5"/>
    </row>
    <row r="672" spans="1:26" x14ac:dyDescent="0.25">
      <c r="A672" s="87"/>
      <c r="B672" s="56">
        <v>665</v>
      </c>
      <c r="C672" s="352"/>
      <c r="D672" s="170"/>
      <c r="E672" s="65"/>
      <c r="F672" s="65"/>
      <c r="G672" s="195"/>
      <c r="H672" s="63"/>
      <c r="I672">
        <f t="shared" si="43"/>
        <v>0</v>
      </c>
      <c r="J672" s="63"/>
      <c r="K672">
        <f t="shared" si="42"/>
        <v>0</v>
      </c>
      <c r="L672" s="63"/>
      <c r="O672" s="63"/>
      <c r="P672" s="63"/>
      <c r="Q672" s="175">
        <f t="shared" si="40"/>
        <v>0</v>
      </c>
      <c r="R672" s="284">
        <f t="shared" si="41"/>
        <v>0</v>
      </c>
      <c r="S672" s="5"/>
      <c r="T672" s="68"/>
      <c r="U672" s="5"/>
      <c r="V672" s="36"/>
      <c r="Y672" s="37"/>
      <c r="Z672" s="5"/>
    </row>
    <row r="673" spans="1:26" x14ac:dyDescent="0.25">
      <c r="A673" s="87"/>
      <c r="B673" s="56">
        <v>666</v>
      </c>
      <c r="C673" s="352"/>
      <c r="D673" s="170"/>
      <c r="E673" s="65"/>
      <c r="F673" s="65"/>
      <c r="G673" s="195"/>
      <c r="H673" s="63"/>
      <c r="I673">
        <f t="shared" si="43"/>
        <v>0</v>
      </c>
      <c r="J673" s="63"/>
      <c r="K673">
        <f t="shared" si="42"/>
        <v>0</v>
      </c>
      <c r="L673" s="63"/>
      <c r="O673" s="63"/>
      <c r="P673" s="63"/>
      <c r="Q673" s="175">
        <f t="shared" si="40"/>
        <v>0</v>
      </c>
      <c r="R673" s="284">
        <f t="shared" si="41"/>
        <v>0</v>
      </c>
      <c r="S673" s="5"/>
      <c r="T673" s="68"/>
      <c r="U673" s="5"/>
      <c r="V673" s="36"/>
      <c r="Y673" s="37"/>
      <c r="Z673" s="5"/>
    </row>
    <row r="674" spans="1:26" x14ac:dyDescent="0.25">
      <c r="A674" s="87"/>
      <c r="B674" s="56">
        <v>667</v>
      </c>
      <c r="C674" s="352"/>
      <c r="D674" s="170"/>
      <c r="E674" s="65"/>
      <c r="F674" s="65"/>
      <c r="G674" s="195"/>
      <c r="H674" s="63"/>
      <c r="I674">
        <f t="shared" si="43"/>
        <v>0</v>
      </c>
      <c r="J674" s="63"/>
      <c r="K674">
        <f t="shared" si="42"/>
        <v>0</v>
      </c>
      <c r="L674" s="63"/>
      <c r="O674" s="63"/>
      <c r="P674" s="63"/>
      <c r="Q674" s="175">
        <f t="shared" si="40"/>
        <v>0</v>
      </c>
      <c r="R674" s="284">
        <f t="shared" si="41"/>
        <v>0</v>
      </c>
      <c r="S674" s="5"/>
      <c r="T674" s="68"/>
      <c r="U674" s="5"/>
      <c r="V674" s="36"/>
      <c r="Y674" s="37"/>
      <c r="Z674" s="5"/>
    </row>
    <row r="675" spans="1:26" x14ac:dyDescent="0.25">
      <c r="A675" s="87"/>
      <c r="B675" s="56">
        <v>668</v>
      </c>
      <c r="C675" s="352"/>
      <c r="D675" s="170"/>
      <c r="E675" s="65"/>
      <c r="F675" s="65"/>
      <c r="G675" s="195"/>
      <c r="H675" s="63"/>
      <c r="I675">
        <f t="shared" si="43"/>
        <v>0</v>
      </c>
      <c r="J675" s="63"/>
      <c r="K675">
        <f t="shared" si="42"/>
        <v>0</v>
      </c>
      <c r="L675" s="63"/>
      <c r="O675" s="63"/>
      <c r="P675" s="63"/>
      <c r="Q675" s="175">
        <f t="shared" si="40"/>
        <v>0</v>
      </c>
      <c r="R675" s="284">
        <f t="shared" si="41"/>
        <v>0</v>
      </c>
      <c r="S675" s="5"/>
      <c r="T675" s="68"/>
      <c r="U675" s="5"/>
      <c r="V675" s="36"/>
      <c r="Y675" s="37"/>
      <c r="Z675" s="5"/>
    </row>
    <row r="676" spans="1:26" x14ac:dyDescent="0.25">
      <c r="A676" s="87"/>
      <c r="B676" s="56">
        <v>669</v>
      </c>
      <c r="C676" s="352"/>
      <c r="D676" s="170"/>
      <c r="E676" s="65"/>
      <c r="F676" s="65"/>
      <c r="G676" s="195"/>
      <c r="H676" s="63"/>
      <c r="I676">
        <f t="shared" si="43"/>
        <v>0</v>
      </c>
      <c r="J676" s="63"/>
      <c r="K676">
        <f t="shared" si="42"/>
        <v>0</v>
      </c>
      <c r="L676" s="63"/>
      <c r="O676" s="63"/>
      <c r="P676" s="63"/>
      <c r="Q676" s="175">
        <f t="shared" si="40"/>
        <v>0</v>
      </c>
      <c r="R676" s="284">
        <f t="shared" si="41"/>
        <v>0</v>
      </c>
      <c r="S676" s="5"/>
      <c r="T676" s="68"/>
      <c r="U676" s="5"/>
      <c r="V676" s="36"/>
      <c r="Y676" s="37"/>
      <c r="Z676" s="5"/>
    </row>
    <row r="677" spans="1:26" x14ac:dyDescent="0.25">
      <c r="A677" s="87"/>
      <c r="B677" s="56">
        <v>670</v>
      </c>
      <c r="C677" s="352"/>
      <c r="D677" s="170"/>
      <c r="E677" s="65"/>
      <c r="F677" s="65"/>
      <c r="G677" s="195"/>
      <c r="H677" s="63"/>
      <c r="I677">
        <f t="shared" si="43"/>
        <v>0</v>
      </c>
      <c r="J677" s="63"/>
      <c r="K677">
        <f t="shared" si="42"/>
        <v>0</v>
      </c>
      <c r="L677" s="63"/>
      <c r="O677" s="63"/>
      <c r="P677" s="63"/>
      <c r="Q677" s="175">
        <f t="shared" si="40"/>
        <v>0</v>
      </c>
      <c r="R677" s="284">
        <f t="shared" si="41"/>
        <v>0</v>
      </c>
      <c r="S677" s="5"/>
      <c r="T677" s="68"/>
      <c r="U677" s="5"/>
      <c r="V677" s="36"/>
      <c r="Y677" s="37"/>
      <c r="Z677" s="5"/>
    </row>
    <row r="678" spans="1:26" x14ac:dyDescent="0.25">
      <c r="A678" s="87"/>
      <c r="B678" s="56">
        <v>671</v>
      </c>
      <c r="C678" s="352"/>
      <c r="D678" s="170"/>
      <c r="E678" s="65"/>
      <c r="F678" s="65"/>
      <c r="G678" s="195"/>
      <c r="H678" s="63"/>
      <c r="I678">
        <f t="shared" si="43"/>
        <v>0</v>
      </c>
      <c r="J678" s="63"/>
      <c r="K678">
        <f t="shared" si="42"/>
        <v>0</v>
      </c>
      <c r="L678" s="63"/>
      <c r="O678" s="63"/>
      <c r="P678" s="63"/>
      <c r="Q678" s="175">
        <f t="shared" si="40"/>
        <v>0</v>
      </c>
      <c r="R678" s="284">
        <f t="shared" si="41"/>
        <v>0</v>
      </c>
      <c r="S678" s="5"/>
      <c r="T678" s="68"/>
      <c r="U678" s="5"/>
      <c r="V678" s="36"/>
      <c r="Y678" s="37"/>
      <c r="Z678" s="5"/>
    </row>
    <row r="679" spans="1:26" x14ac:dyDescent="0.25">
      <c r="A679" s="87"/>
      <c r="B679" s="56">
        <v>672</v>
      </c>
      <c r="C679" s="352"/>
      <c r="D679" s="170"/>
      <c r="E679" s="65"/>
      <c r="F679" s="65"/>
      <c r="G679" s="195"/>
      <c r="H679" s="63"/>
      <c r="I679">
        <f t="shared" si="43"/>
        <v>0</v>
      </c>
      <c r="J679" s="63"/>
      <c r="K679">
        <f t="shared" si="42"/>
        <v>0</v>
      </c>
      <c r="L679" s="63"/>
      <c r="O679" s="63"/>
      <c r="P679" s="63"/>
      <c r="Q679" s="175">
        <f t="shared" si="40"/>
        <v>0</v>
      </c>
      <c r="R679" s="284">
        <f t="shared" si="41"/>
        <v>0</v>
      </c>
      <c r="S679" s="5"/>
      <c r="T679" s="68"/>
      <c r="U679" s="5"/>
      <c r="V679" s="36"/>
      <c r="Y679" s="37"/>
      <c r="Z679" s="5"/>
    </row>
    <row r="680" spans="1:26" x14ac:dyDescent="0.25">
      <c r="A680" s="87"/>
      <c r="B680" s="56">
        <v>673</v>
      </c>
      <c r="C680" s="352"/>
      <c r="D680" s="170"/>
      <c r="E680" s="65"/>
      <c r="F680" s="65"/>
      <c r="G680" s="195"/>
      <c r="H680" s="63"/>
      <c r="I680">
        <f t="shared" si="43"/>
        <v>0</v>
      </c>
      <c r="J680" s="63"/>
      <c r="K680">
        <f t="shared" si="42"/>
        <v>0</v>
      </c>
      <c r="L680" s="63"/>
      <c r="O680" s="63"/>
      <c r="P680" s="63"/>
      <c r="Q680" s="175">
        <f t="shared" si="40"/>
        <v>0</v>
      </c>
      <c r="R680" s="284">
        <f t="shared" si="41"/>
        <v>0</v>
      </c>
      <c r="S680" s="5"/>
      <c r="T680" s="68"/>
      <c r="U680" s="5"/>
      <c r="V680" s="36"/>
      <c r="Y680" s="37"/>
      <c r="Z680" s="5"/>
    </row>
    <row r="681" spans="1:26" x14ac:dyDescent="0.25">
      <c r="A681" s="87"/>
      <c r="B681" s="56">
        <v>674</v>
      </c>
      <c r="C681" s="352"/>
      <c r="D681" s="170"/>
      <c r="E681" s="65"/>
      <c r="F681" s="65"/>
      <c r="G681" s="195"/>
      <c r="H681" s="63"/>
      <c r="I681">
        <f t="shared" si="43"/>
        <v>0</v>
      </c>
      <c r="J681" s="63"/>
      <c r="K681">
        <f t="shared" si="42"/>
        <v>0</v>
      </c>
      <c r="L681" s="63"/>
      <c r="O681" s="63"/>
      <c r="P681" s="63"/>
      <c r="Q681" s="175">
        <f t="shared" si="40"/>
        <v>0</v>
      </c>
      <c r="R681" s="284">
        <f t="shared" si="41"/>
        <v>0</v>
      </c>
      <c r="S681" s="5"/>
      <c r="T681" s="68"/>
      <c r="U681" s="5"/>
      <c r="V681" s="36"/>
      <c r="Y681" s="37"/>
      <c r="Z681" s="5"/>
    </row>
    <row r="682" spans="1:26" x14ac:dyDescent="0.25">
      <c r="A682" s="87"/>
      <c r="B682" s="56">
        <v>675</v>
      </c>
      <c r="C682" s="352"/>
      <c r="D682" s="170"/>
      <c r="E682" s="65"/>
      <c r="F682" s="65"/>
      <c r="G682" s="195"/>
      <c r="H682" s="63"/>
      <c r="I682">
        <f t="shared" si="43"/>
        <v>0</v>
      </c>
      <c r="J682" s="63"/>
      <c r="K682">
        <f t="shared" si="42"/>
        <v>0</v>
      </c>
      <c r="L682" s="63"/>
      <c r="O682" s="63"/>
      <c r="P682" s="63"/>
      <c r="Q682" s="175">
        <f t="shared" si="40"/>
        <v>0</v>
      </c>
      <c r="R682" s="284">
        <f t="shared" si="41"/>
        <v>0</v>
      </c>
      <c r="S682" s="5"/>
      <c r="T682" s="68"/>
      <c r="U682" s="5"/>
      <c r="V682" s="36"/>
      <c r="Y682" s="37"/>
      <c r="Z682" s="5"/>
    </row>
    <row r="683" spans="1:26" x14ac:dyDescent="0.25">
      <c r="A683" s="87"/>
      <c r="B683" s="56">
        <v>676</v>
      </c>
      <c r="C683" s="352"/>
      <c r="D683" s="170"/>
      <c r="E683" s="65"/>
      <c r="F683" s="65"/>
      <c r="G683" s="195"/>
      <c r="H683" s="63"/>
      <c r="I683">
        <f t="shared" si="43"/>
        <v>0</v>
      </c>
      <c r="J683" s="63"/>
      <c r="K683">
        <f t="shared" si="42"/>
        <v>0</v>
      </c>
      <c r="L683" s="63"/>
      <c r="O683" s="63"/>
      <c r="P683" s="63"/>
      <c r="Q683" s="175">
        <f t="shared" si="40"/>
        <v>0</v>
      </c>
      <c r="R683" s="284">
        <f t="shared" si="41"/>
        <v>0</v>
      </c>
      <c r="S683" s="5"/>
      <c r="T683" s="68"/>
      <c r="U683" s="5"/>
      <c r="V683" s="36"/>
      <c r="Y683" s="37"/>
      <c r="Z683" s="5"/>
    </row>
    <row r="684" spans="1:26" x14ac:dyDescent="0.25">
      <c r="A684" s="87"/>
      <c r="B684" s="56">
        <v>677</v>
      </c>
      <c r="C684" s="352"/>
      <c r="D684" s="170"/>
      <c r="E684" s="65"/>
      <c r="F684" s="65"/>
      <c r="G684" s="195"/>
      <c r="H684" s="63"/>
      <c r="I684">
        <f t="shared" si="43"/>
        <v>0</v>
      </c>
      <c r="J684" s="63"/>
      <c r="K684">
        <f t="shared" si="42"/>
        <v>0</v>
      </c>
      <c r="L684" s="63"/>
      <c r="O684" s="63"/>
      <c r="P684" s="63"/>
      <c r="Q684" s="175">
        <f t="shared" si="40"/>
        <v>0</v>
      </c>
      <c r="R684" s="284">
        <f t="shared" si="41"/>
        <v>0</v>
      </c>
      <c r="S684" s="5"/>
      <c r="T684" s="68"/>
      <c r="U684" s="5"/>
      <c r="V684" s="36"/>
      <c r="Y684" s="37"/>
      <c r="Z684" s="5"/>
    </row>
    <row r="685" spans="1:26" x14ac:dyDescent="0.25">
      <c r="A685" s="87"/>
      <c r="B685" s="56">
        <v>678</v>
      </c>
      <c r="C685" s="352"/>
      <c r="D685" s="170"/>
      <c r="E685" s="65"/>
      <c r="F685" s="65"/>
      <c r="G685" s="195"/>
      <c r="H685" s="63"/>
      <c r="I685">
        <f t="shared" si="43"/>
        <v>0</v>
      </c>
      <c r="J685" s="63"/>
      <c r="K685">
        <f t="shared" si="42"/>
        <v>0</v>
      </c>
      <c r="L685" s="63"/>
      <c r="O685" s="63"/>
      <c r="P685" s="63"/>
      <c r="Q685" s="175">
        <f t="shared" si="40"/>
        <v>0</v>
      </c>
      <c r="R685" s="284">
        <f t="shared" si="41"/>
        <v>0</v>
      </c>
      <c r="S685" s="5"/>
      <c r="T685" s="68"/>
      <c r="U685" s="5"/>
      <c r="V685" s="36"/>
      <c r="Y685" s="37"/>
      <c r="Z685" s="5"/>
    </row>
    <row r="686" spans="1:26" x14ac:dyDescent="0.25">
      <c r="A686" s="87"/>
      <c r="B686" s="56">
        <v>679</v>
      </c>
      <c r="C686" s="352"/>
      <c r="D686" s="170"/>
      <c r="E686" s="65"/>
      <c r="F686" s="65"/>
      <c r="G686" s="195"/>
      <c r="H686" s="63"/>
      <c r="I686">
        <f t="shared" si="43"/>
        <v>0</v>
      </c>
      <c r="J686" s="63"/>
      <c r="K686">
        <f t="shared" si="42"/>
        <v>0</v>
      </c>
      <c r="L686" s="63"/>
      <c r="O686" s="63"/>
      <c r="P686" s="63"/>
      <c r="Q686" s="175">
        <f t="shared" si="40"/>
        <v>0</v>
      </c>
      <c r="R686" s="284">
        <f t="shared" si="41"/>
        <v>0</v>
      </c>
      <c r="S686" s="5"/>
      <c r="T686" s="68"/>
      <c r="U686" s="5"/>
      <c r="V686" s="36"/>
      <c r="Y686" s="37"/>
      <c r="Z686" s="5"/>
    </row>
    <row r="687" spans="1:26" x14ac:dyDescent="0.25">
      <c r="A687" s="87"/>
      <c r="B687" s="56">
        <v>680</v>
      </c>
      <c r="C687" s="352"/>
      <c r="D687" s="170"/>
      <c r="E687" s="65"/>
      <c r="F687" s="65"/>
      <c r="G687" s="195"/>
      <c r="H687" s="63"/>
      <c r="I687">
        <f t="shared" si="43"/>
        <v>0</v>
      </c>
      <c r="J687" s="63"/>
      <c r="K687">
        <f t="shared" si="42"/>
        <v>0</v>
      </c>
      <c r="L687" s="63"/>
      <c r="O687" s="63"/>
      <c r="P687" s="63"/>
      <c r="Q687" s="175">
        <f t="shared" si="40"/>
        <v>0</v>
      </c>
      <c r="R687" s="284">
        <f t="shared" si="41"/>
        <v>0</v>
      </c>
      <c r="S687" s="5"/>
      <c r="T687" s="68"/>
      <c r="U687" s="5"/>
      <c r="V687" s="36"/>
      <c r="Y687" s="37"/>
      <c r="Z687" s="5"/>
    </row>
    <row r="688" spans="1:26" x14ac:dyDescent="0.25">
      <c r="A688" s="87"/>
      <c r="B688" s="56">
        <v>681</v>
      </c>
      <c r="C688" s="352"/>
      <c r="D688" s="170"/>
      <c r="E688" s="65"/>
      <c r="F688" s="65"/>
      <c r="G688" s="195"/>
      <c r="H688" s="63"/>
      <c r="I688">
        <f t="shared" si="43"/>
        <v>0</v>
      </c>
      <c r="J688" s="63"/>
      <c r="K688">
        <f t="shared" si="42"/>
        <v>0</v>
      </c>
      <c r="L688" s="63"/>
      <c r="O688" s="63"/>
      <c r="P688" s="63"/>
      <c r="Q688" s="175">
        <f t="shared" si="40"/>
        <v>0</v>
      </c>
      <c r="R688" s="284">
        <f t="shared" si="41"/>
        <v>0</v>
      </c>
      <c r="S688" s="5"/>
      <c r="T688" s="68"/>
      <c r="U688" s="5"/>
      <c r="V688" s="36"/>
      <c r="Y688" s="37"/>
      <c r="Z688" s="5"/>
    </row>
    <row r="689" spans="1:26" x14ac:dyDescent="0.25">
      <c r="A689" s="87"/>
      <c r="B689" s="56">
        <v>682</v>
      </c>
      <c r="C689" s="352"/>
      <c r="D689" s="170"/>
      <c r="E689" s="65"/>
      <c r="F689" s="65"/>
      <c r="G689" s="195"/>
      <c r="H689" s="63"/>
      <c r="I689">
        <f t="shared" si="43"/>
        <v>0</v>
      </c>
      <c r="J689" s="63"/>
      <c r="K689">
        <f t="shared" si="42"/>
        <v>0</v>
      </c>
      <c r="L689" s="63"/>
      <c r="O689" s="63"/>
      <c r="P689" s="63"/>
      <c r="Q689" s="175">
        <f t="shared" si="40"/>
        <v>0</v>
      </c>
      <c r="R689" s="284">
        <f t="shared" si="41"/>
        <v>0</v>
      </c>
      <c r="S689" s="5"/>
      <c r="T689" s="68"/>
      <c r="U689" s="5"/>
      <c r="V689" s="36"/>
      <c r="Y689" s="37"/>
      <c r="Z689" s="5"/>
    </row>
    <row r="690" spans="1:26" x14ac:dyDescent="0.25">
      <c r="A690" s="87"/>
      <c r="B690" s="56">
        <v>683</v>
      </c>
      <c r="C690" s="352"/>
      <c r="D690" s="170"/>
      <c r="E690" s="65"/>
      <c r="F690" s="65"/>
      <c r="G690" s="195"/>
      <c r="H690" s="63"/>
      <c r="I690">
        <f t="shared" si="43"/>
        <v>0</v>
      </c>
      <c r="J690" s="63"/>
      <c r="K690">
        <f t="shared" si="42"/>
        <v>0</v>
      </c>
      <c r="L690" s="63"/>
      <c r="O690" s="63"/>
      <c r="P690" s="63"/>
      <c r="Q690" s="175">
        <f t="shared" si="40"/>
        <v>0</v>
      </c>
      <c r="R690" s="284">
        <f t="shared" si="41"/>
        <v>0</v>
      </c>
      <c r="S690" s="5"/>
      <c r="T690" s="68"/>
      <c r="U690" s="5"/>
      <c r="V690" s="36"/>
      <c r="Y690" s="37"/>
      <c r="Z690" s="5"/>
    </row>
    <row r="691" spans="1:26" x14ac:dyDescent="0.25">
      <c r="A691" s="87"/>
      <c r="B691" s="56">
        <v>684</v>
      </c>
      <c r="C691" s="352"/>
      <c r="D691" s="170"/>
      <c r="E691" s="65"/>
      <c r="F691" s="65"/>
      <c r="G691" s="195"/>
      <c r="H691" s="63"/>
      <c r="I691">
        <f t="shared" si="43"/>
        <v>0</v>
      </c>
      <c r="J691" s="63"/>
      <c r="K691">
        <f t="shared" si="42"/>
        <v>0</v>
      </c>
      <c r="L691" s="63"/>
      <c r="O691" s="63"/>
      <c r="P691" s="63"/>
      <c r="Q691" s="175">
        <f t="shared" si="40"/>
        <v>0</v>
      </c>
      <c r="R691" s="284">
        <f t="shared" si="41"/>
        <v>0</v>
      </c>
      <c r="S691" s="5"/>
      <c r="T691" s="68"/>
      <c r="U691" s="5"/>
      <c r="V691" s="36"/>
      <c r="Y691" s="37"/>
      <c r="Z691" s="5"/>
    </row>
    <row r="692" spans="1:26" x14ac:dyDescent="0.25">
      <c r="A692" s="87"/>
      <c r="B692" s="56">
        <v>685</v>
      </c>
      <c r="C692" s="352"/>
      <c r="D692" s="170"/>
      <c r="E692" s="65"/>
      <c r="F692" s="65"/>
      <c r="G692" s="195"/>
      <c r="H692" s="63"/>
      <c r="I692">
        <f t="shared" si="43"/>
        <v>0</v>
      </c>
      <c r="J692" s="63"/>
      <c r="K692">
        <f t="shared" si="42"/>
        <v>0</v>
      </c>
      <c r="L692" s="63"/>
      <c r="O692" s="63"/>
      <c r="P692" s="63"/>
      <c r="Q692" s="175">
        <f t="shared" si="40"/>
        <v>0</v>
      </c>
      <c r="R692" s="284">
        <f t="shared" si="41"/>
        <v>0</v>
      </c>
      <c r="S692" s="5"/>
      <c r="T692" s="68"/>
      <c r="U692" s="5"/>
      <c r="V692" s="36"/>
      <c r="Y692" s="37"/>
      <c r="Z692" s="5"/>
    </row>
    <row r="693" spans="1:26" x14ac:dyDescent="0.25">
      <c r="A693" s="87"/>
      <c r="B693" s="56">
        <v>686</v>
      </c>
      <c r="C693" s="352"/>
      <c r="D693" s="170"/>
      <c r="E693" s="65"/>
      <c r="F693" s="65"/>
      <c r="G693" s="195"/>
      <c r="H693" s="63"/>
      <c r="I693">
        <f t="shared" si="43"/>
        <v>0</v>
      </c>
      <c r="J693" s="63"/>
      <c r="K693">
        <f t="shared" si="42"/>
        <v>0</v>
      </c>
      <c r="L693" s="63"/>
      <c r="O693" s="63"/>
      <c r="P693" s="63"/>
      <c r="Q693" s="175">
        <f t="shared" si="40"/>
        <v>0</v>
      </c>
      <c r="R693" s="284">
        <f t="shared" si="41"/>
        <v>0</v>
      </c>
      <c r="S693" s="5"/>
      <c r="T693" s="68"/>
      <c r="U693" s="5"/>
      <c r="V693" s="36"/>
      <c r="Y693" s="37"/>
      <c r="Z693" s="5"/>
    </row>
    <row r="694" spans="1:26" x14ac:dyDescent="0.25">
      <c r="A694" s="87"/>
      <c r="B694" s="56">
        <v>687</v>
      </c>
      <c r="C694" s="352"/>
      <c r="D694" s="170"/>
      <c r="E694" s="65"/>
      <c r="F694" s="65"/>
      <c r="G694" s="195"/>
      <c r="H694" s="63"/>
      <c r="I694">
        <f t="shared" si="43"/>
        <v>0</v>
      </c>
      <c r="J694" s="63"/>
      <c r="K694">
        <f t="shared" si="42"/>
        <v>0</v>
      </c>
      <c r="L694" s="63"/>
      <c r="O694" s="63"/>
      <c r="P694" s="63"/>
      <c r="Q694" s="175">
        <f t="shared" si="40"/>
        <v>0</v>
      </c>
      <c r="R694" s="284">
        <f t="shared" si="41"/>
        <v>0</v>
      </c>
      <c r="S694" s="5"/>
      <c r="T694" s="68"/>
      <c r="U694" s="5"/>
      <c r="V694" s="36"/>
      <c r="Y694" s="37"/>
      <c r="Z694" s="5"/>
    </row>
    <row r="695" spans="1:26" x14ac:dyDescent="0.25">
      <c r="A695" s="87"/>
      <c r="B695" s="56">
        <v>688</v>
      </c>
      <c r="C695" s="352"/>
      <c r="D695" s="170"/>
      <c r="E695" s="65"/>
      <c r="F695" s="65"/>
      <c r="G695" s="195"/>
      <c r="H695" s="63"/>
      <c r="I695">
        <f t="shared" si="43"/>
        <v>0</v>
      </c>
      <c r="J695" s="63"/>
      <c r="K695">
        <f t="shared" si="42"/>
        <v>0</v>
      </c>
      <c r="L695" s="63"/>
      <c r="O695" s="63"/>
      <c r="P695" s="63"/>
      <c r="Q695" s="175">
        <f t="shared" si="40"/>
        <v>0</v>
      </c>
      <c r="R695" s="284">
        <f t="shared" si="41"/>
        <v>0</v>
      </c>
      <c r="S695" s="5"/>
      <c r="T695" s="68"/>
      <c r="U695" s="5"/>
      <c r="V695" s="36"/>
      <c r="Y695" s="37"/>
      <c r="Z695" s="5"/>
    </row>
    <row r="696" spans="1:26" x14ac:dyDescent="0.25">
      <c r="A696" s="87"/>
      <c r="B696" s="56">
        <v>689</v>
      </c>
      <c r="C696" s="352"/>
      <c r="D696" s="170"/>
      <c r="E696" s="65"/>
      <c r="F696" s="65"/>
      <c r="G696" s="195"/>
      <c r="H696" s="63"/>
      <c r="I696">
        <f t="shared" si="43"/>
        <v>0</v>
      </c>
      <c r="J696" s="63"/>
      <c r="K696">
        <f t="shared" si="42"/>
        <v>0</v>
      </c>
      <c r="L696" s="63"/>
      <c r="O696" s="63"/>
      <c r="P696" s="63"/>
      <c r="Q696" s="175">
        <f t="shared" si="40"/>
        <v>0</v>
      </c>
      <c r="R696" s="284">
        <f t="shared" si="41"/>
        <v>0</v>
      </c>
      <c r="S696" s="5"/>
      <c r="T696" s="68"/>
      <c r="U696" s="5"/>
      <c r="V696" s="36"/>
      <c r="Y696" s="37"/>
      <c r="Z696" s="5"/>
    </row>
    <row r="697" spans="1:26" x14ac:dyDescent="0.25">
      <c r="A697" s="87"/>
      <c r="B697" s="56">
        <v>690</v>
      </c>
      <c r="C697" s="352"/>
      <c r="D697" s="170"/>
      <c r="E697" s="65"/>
      <c r="F697" s="65"/>
      <c r="G697" s="195"/>
      <c r="H697" s="63"/>
      <c r="I697">
        <f t="shared" si="43"/>
        <v>0</v>
      </c>
      <c r="J697" s="63"/>
      <c r="K697">
        <f t="shared" si="42"/>
        <v>0</v>
      </c>
      <c r="L697" s="63"/>
      <c r="O697" s="63"/>
      <c r="P697" s="63"/>
      <c r="Q697" s="175">
        <f t="shared" si="40"/>
        <v>0</v>
      </c>
      <c r="R697" s="284">
        <f t="shared" si="41"/>
        <v>0</v>
      </c>
      <c r="S697" s="5"/>
      <c r="T697" s="68"/>
      <c r="U697" s="5"/>
      <c r="V697" s="36"/>
      <c r="Y697" s="37"/>
      <c r="Z697" s="5"/>
    </row>
    <row r="698" spans="1:26" x14ac:dyDescent="0.25">
      <c r="A698" s="87"/>
      <c r="B698" s="56">
        <v>691</v>
      </c>
      <c r="C698" s="352"/>
      <c r="D698" s="170"/>
      <c r="E698" s="65"/>
      <c r="F698" s="65"/>
      <c r="G698" s="195"/>
      <c r="H698" s="63"/>
      <c r="I698">
        <f t="shared" si="43"/>
        <v>0</v>
      </c>
      <c r="J698" s="63"/>
      <c r="K698">
        <f t="shared" si="42"/>
        <v>0</v>
      </c>
      <c r="L698" s="63"/>
      <c r="O698" s="63"/>
      <c r="P698" s="63"/>
      <c r="Q698" s="175">
        <f t="shared" si="40"/>
        <v>0</v>
      </c>
      <c r="R698" s="284">
        <f t="shared" si="41"/>
        <v>0</v>
      </c>
      <c r="S698" s="5"/>
      <c r="T698" s="68"/>
      <c r="U698" s="5"/>
      <c r="V698" s="36"/>
      <c r="Y698" s="37"/>
      <c r="Z698" s="5"/>
    </row>
    <row r="699" spans="1:26" x14ac:dyDescent="0.25">
      <c r="A699" s="87"/>
      <c r="B699" s="56">
        <v>692</v>
      </c>
      <c r="C699" s="352"/>
      <c r="D699" s="170"/>
      <c r="E699" s="65"/>
      <c r="F699" s="65"/>
      <c r="G699" s="195"/>
      <c r="H699" s="63"/>
      <c r="I699">
        <f t="shared" si="43"/>
        <v>0</v>
      </c>
      <c r="J699" s="63"/>
      <c r="K699">
        <f t="shared" si="42"/>
        <v>0</v>
      </c>
      <c r="L699" s="63"/>
      <c r="O699" s="63"/>
      <c r="P699" s="63"/>
      <c r="Q699" s="175">
        <f t="shared" si="40"/>
        <v>0</v>
      </c>
      <c r="R699" s="284">
        <f t="shared" si="41"/>
        <v>0</v>
      </c>
      <c r="S699" s="5"/>
      <c r="T699" s="68"/>
      <c r="U699" s="5"/>
      <c r="V699" s="36"/>
      <c r="Y699" s="37"/>
      <c r="Z699" s="5"/>
    </row>
    <row r="700" spans="1:26" x14ac:dyDescent="0.25">
      <c r="A700" s="87"/>
      <c r="B700" s="56">
        <v>693</v>
      </c>
      <c r="C700" s="352"/>
      <c r="D700" s="170"/>
      <c r="E700" s="65"/>
      <c r="F700" s="65"/>
      <c r="G700" s="195"/>
      <c r="H700" s="63"/>
      <c r="I700">
        <f t="shared" si="43"/>
        <v>0</v>
      </c>
      <c r="J700" s="63"/>
      <c r="K700">
        <f t="shared" si="42"/>
        <v>0</v>
      </c>
      <c r="L700" s="63"/>
      <c r="O700" s="63"/>
      <c r="P700" s="63"/>
      <c r="Q700" s="175">
        <f t="shared" si="40"/>
        <v>0</v>
      </c>
      <c r="R700" s="284">
        <f t="shared" si="41"/>
        <v>0</v>
      </c>
      <c r="S700" s="5"/>
      <c r="T700" s="68"/>
      <c r="U700" s="5"/>
      <c r="V700" s="36"/>
      <c r="Y700" s="37"/>
      <c r="Z700" s="5"/>
    </row>
    <row r="701" spans="1:26" x14ac:dyDescent="0.25">
      <c r="A701" s="87"/>
      <c r="B701" s="56">
        <v>694</v>
      </c>
      <c r="C701" s="352"/>
      <c r="D701" s="170"/>
      <c r="E701" s="65"/>
      <c r="F701" s="65"/>
      <c r="G701" s="195"/>
      <c r="H701" s="63"/>
      <c r="I701">
        <f t="shared" si="43"/>
        <v>0</v>
      </c>
      <c r="J701" s="63"/>
      <c r="K701">
        <f t="shared" si="42"/>
        <v>0</v>
      </c>
      <c r="L701" s="63"/>
      <c r="O701" s="63"/>
      <c r="P701" s="63"/>
      <c r="Q701" s="175">
        <f t="shared" si="40"/>
        <v>0</v>
      </c>
      <c r="R701" s="284">
        <f t="shared" si="41"/>
        <v>0</v>
      </c>
      <c r="S701" s="5"/>
      <c r="T701" s="68"/>
      <c r="U701" s="5"/>
      <c r="V701" s="36"/>
      <c r="Y701" s="37"/>
      <c r="Z701" s="5"/>
    </row>
    <row r="702" spans="1:26" x14ac:dyDescent="0.25">
      <c r="A702" s="87"/>
      <c r="B702" s="56">
        <v>695</v>
      </c>
      <c r="C702" s="352"/>
      <c r="D702" s="170"/>
      <c r="E702" s="65"/>
      <c r="F702" s="65"/>
      <c r="G702" s="195"/>
      <c r="H702" s="63"/>
      <c r="I702">
        <f t="shared" si="43"/>
        <v>0</v>
      </c>
      <c r="J702" s="63"/>
      <c r="K702">
        <f t="shared" si="42"/>
        <v>0</v>
      </c>
      <c r="L702" s="63"/>
      <c r="O702" s="63"/>
      <c r="P702" s="63"/>
      <c r="Q702" s="175">
        <f t="shared" si="40"/>
        <v>0</v>
      </c>
      <c r="R702" s="284">
        <f t="shared" si="41"/>
        <v>0</v>
      </c>
      <c r="S702" s="5"/>
      <c r="T702" s="68"/>
      <c r="U702" s="5"/>
      <c r="V702" s="36"/>
      <c r="Y702" s="37"/>
      <c r="Z702" s="5"/>
    </row>
    <row r="703" spans="1:26" x14ac:dyDescent="0.25">
      <c r="A703" s="87"/>
      <c r="B703" s="56">
        <v>696</v>
      </c>
      <c r="C703" s="352"/>
      <c r="D703" s="170"/>
      <c r="E703" s="65"/>
      <c r="F703" s="65"/>
      <c r="G703" s="195"/>
      <c r="H703" s="63"/>
      <c r="I703">
        <f t="shared" si="43"/>
        <v>0</v>
      </c>
      <c r="J703" s="63"/>
      <c r="K703">
        <f t="shared" si="42"/>
        <v>0</v>
      </c>
      <c r="L703" s="63"/>
      <c r="O703" s="63"/>
      <c r="P703" s="63"/>
      <c r="Q703" s="175">
        <f t="shared" si="40"/>
        <v>0</v>
      </c>
      <c r="R703" s="284">
        <f t="shared" si="41"/>
        <v>0</v>
      </c>
      <c r="S703" s="5"/>
      <c r="T703" s="68"/>
      <c r="U703" s="5"/>
      <c r="V703" s="36"/>
      <c r="Y703" s="37"/>
      <c r="Z703" s="5"/>
    </row>
    <row r="704" spans="1:26" x14ac:dyDescent="0.25">
      <c r="A704" s="87"/>
      <c r="B704" s="56">
        <v>697</v>
      </c>
      <c r="C704" s="352"/>
      <c r="D704" s="170"/>
      <c r="E704" s="65"/>
      <c r="F704" s="65"/>
      <c r="G704" s="195"/>
      <c r="H704" s="63"/>
      <c r="I704">
        <f t="shared" si="43"/>
        <v>0</v>
      </c>
      <c r="J704" s="63"/>
      <c r="K704">
        <f t="shared" si="42"/>
        <v>0</v>
      </c>
      <c r="L704" s="63"/>
      <c r="O704" s="63"/>
      <c r="P704" s="63"/>
      <c r="Q704" s="175">
        <f t="shared" si="40"/>
        <v>0</v>
      </c>
      <c r="R704" s="284">
        <f t="shared" si="41"/>
        <v>0</v>
      </c>
      <c r="S704" s="5"/>
      <c r="T704" s="68"/>
      <c r="U704" s="5"/>
      <c r="V704" s="36"/>
      <c r="Y704" s="37"/>
      <c r="Z704" s="5"/>
    </row>
    <row r="705" spans="1:26" x14ac:dyDescent="0.25">
      <c r="A705" s="87"/>
      <c r="B705" s="56">
        <v>698</v>
      </c>
      <c r="C705" s="352"/>
      <c r="D705" s="170"/>
      <c r="E705" s="65"/>
      <c r="F705" s="65"/>
      <c r="G705" s="195"/>
      <c r="H705" s="63"/>
      <c r="I705">
        <f t="shared" si="43"/>
        <v>0</v>
      </c>
      <c r="J705" s="63"/>
      <c r="K705">
        <f t="shared" si="42"/>
        <v>0</v>
      </c>
      <c r="L705" s="63"/>
      <c r="O705" s="63"/>
      <c r="P705" s="63"/>
      <c r="Q705" s="175">
        <f t="shared" si="40"/>
        <v>0</v>
      </c>
      <c r="R705" s="284">
        <f t="shared" si="41"/>
        <v>0</v>
      </c>
      <c r="S705" s="5"/>
      <c r="T705" s="68"/>
      <c r="U705" s="5"/>
      <c r="V705" s="36"/>
      <c r="Y705" s="37"/>
      <c r="Z705" s="5"/>
    </row>
    <row r="706" spans="1:26" x14ac:dyDescent="0.25">
      <c r="A706" s="87"/>
      <c r="B706" s="56">
        <v>699</v>
      </c>
      <c r="C706" s="352"/>
      <c r="D706" s="170"/>
      <c r="E706" s="65"/>
      <c r="F706" s="65"/>
      <c r="G706" s="195"/>
      <c r="H706" s="63"/>
      <c r="I706">
        <f t="shared" si="43"/>
        <v>0</v>
      </c>
      <c r="J706" s="63"/>
      <c r="K706">
        <f t="shared" si="42"/>
        <v>0</v>
      </c>
      <c r="L706" s="63"/>
      <c r="O706" s="63"/>
      <c r="P706" s="63"/>
      <c r="Q706" s="175">
        <f t="shared" si="40"/>
        <v>0</v>
      </c>
      <c r="R706" s="284">
        <f t="shared" si="41"/>
        <v>0</v>
      </c>
      <c r="S706" s="5"/>
      <c r="T706" s="68"/>
      <c r="U706" s="5"/>
      <c r="V706" s="36"/>
      <c r="Y706" s="37"/>
      <c r="Z706" s="5"/>
    </row>
    <row r="707" spans="1:26" x14ac:dyDescent="0.25">
      <c r="A707" s="87"/>
      <c r="B707" s="56">
        <v>700</v>
      </c>
      <c r="C707" s="352"/>
      <c r="D707" s="170"/>
      <c r="E707" s="65"/>
      <c r="F707" s="65"/>
      <c r="G707" s="195"/>
      <c r="H707" s="63"/>
      <c r="I707">
        <f t="shared" si="43"/>
        <v>0</v>
      </c>
      <c r="J707" s="63"/>
      <c r="K707">
        <f t="shared" si="42"/>
        <v>0</v>
      </c>
      <c r="L707" s="63"/>
      <c r="O707" s="63"/>
      <c r="P707" s="63"/>
      <c r="Q707" s="175">
        <f t="shared" si="40"/>
        <v>0</v>
      </c>
      <c r="R707" s="284">
        <f t="shared" si="41"/>
        <v>0</v>
      </c>
      <c r="S707" s="5"/>
      <c r="T707" s="68"/>
      <c r="U707" s="5"/>
      <c r="V707" s="36"/>
      <c r="Y707" s="37"/>
      <c r="Z707" s="5"/>
    </row>
    <row r="708" spans="1:26" x14ac:dyDescent="0.25">
      <c r="A708" s="87"/>
      <c r="B708" s="56">
        <v>701</v>
      </c>
      <c r="C708" s="352"/>
      <c r="D708" s="170"/>
      <c r="E708" s="65"/>
      <c r="F708" s="65"/>
      <c r="G708" s="195"/>
      <c r="H708" s="63"/>
      <c r="I708">
        <f t="shared" si="43"/>
        <v>0</v>
      </c>
      <c r="J708" s="63"/>
      <c r="K708">
        <f t="shared" si="42"/>
        <v>0</v>
      </c>
      <c r="L708" s="63"/>
      <c r="O708" s="63"/>
      <c r="P708" s="63"/>
      <c r="Q708" s="175">
        <f t="shared" si="40"/>
        <v>0</v>
      </c>
      <c r="R708" s="284">
        <f t="shared" si="41"/>
        <v>0</v>
      </c>
      <c r="S708" s="5"/>
      <c r="T708" s="68"/>
      <c r="U708" s="5"/>
      <c r="V708" s="36"/>
      <c r="Y708" s="37"/>
      <c r="Z708" s="5"/>
    </row>
    <row r="709" spans="1:26" x14ac:dyDescent="0.25">
      <c r="A709" s="87"/>
      <c r="B709" s="56">
        <v>702</v>
      </c>
      <c r="C709" s="352"/>
      <c r="D709" s="170"/>
      <c r="E709" s="65"/>
      <c r="F709" s="65"/>
      <c r="G709" s="195"/>
      <c r="H709" s="63"/>
      <c r="I709">
        <f t="shared" si="43"/>
        <v>0</v>
      </c>
      <c r="J709" s="63"/>
      <c r="K709">
        <f t="shared" si="42"/>
        <v>0</v>
      </c>
      <c r="L709" s="63"/>
      <c r="O709" s="63"/>
      <c r="P709" s="63"/>
      <c r="Q709" s="175">
        <f t="shared" si="40"/>
        <v>0</v>
      </c>
      <c r="R709" s="284">
        <f t="shared" si="41"/>
        <v>0</v>
      </c>
      <c r="S709" s="5"/>
      <c r="T709" s="68"/>
      <c r="U709" s="5"/>
      <c r="V709" s="36"/>
      <c r="Y709" s="37"/>
      <c r="Z709" s="5"/>
    </row>
    <row r="710" spans="1:26" x14ac:dyDescent="0.25">
      <c r="A710" s="87"/>
      <c r="B710" s="56">
        <v>703</v>
      </c>
      <c r="C710" s="352"/>
      <c r="D710" s="170"/>
      <c r="E710" s="65"/>
      <c r="F710" s="65"/>
      <c r="G710" s="195"/>
      <c r="H710" s="63"/>
      <c r="I710">
        <f t="shared" si="43"/>
        <v>0</v>
      </c>
      <c r="J710" s="63"/>
      <c r="K710">
        <f t="shared" si="42"/>
        <v>0</v>
      </c>
      <c r="L710" s="63"/>
      <c r="O710" s="63"/>
      <c r="P710" s="63"/>
      <c r="Q710" s="175">
        <f t="shared" si="40"/>
        <v>0</v>
      </c>
      <c r="R710" s="284">
        <f t="shared" si="41"/>
        <v>0</v>
      </c>
      <c r="S710" s="5"/>
      <c r="T710" s="68"/>
      <c r="U710" s="5"/>
      <c r="V710" s="36"/>
      <c r="Y710" s="37"/>
      <c r="Z710" s="5"/>
    </row>
    <row r="711" spans="1:26" x14ac:dyDescent="0.25">
      <c r="A711" s="87"/>
      <c r="B711" s="56">
        <v>704</v>
      </c>
      <c r="C711" s="352"/>
      <c r="D711" s="170"/>
      <c r="E711" s="65"/>
      <c r="F711" s="65"/>
      <c r="G711" s="195"/>
      <c r="H711" s="63"/>
      <c r="I711">
        <f t="shared" si="43"/>
        <v>0</v>
      </c>
      <c r="J711" s="63"/>
      <c r="K711">
        <f t="shared" si="42"/>
        <v>0</v>
      </c>
      <c r="L711" s="63"/>
      <c r="O711" s="63"/>
      <c r="P711" s="63"/>
      <c r="Q711" s="175">
        <f t="shared" si="40"/>
        <v>0</v>
      </c>
      <c r="R711" s="284">
        <f t="shared" si="41"/>
        <v>0</v>
      </c>
      <c r="S711" s="5"/>
      <c r="T711" s="68"/>
      <c r="U711" s="5"/>
      <c r="V711" s="36"/>
      <c r="Y711" s="37"/>
      <c r="Z711" s="5"/>
    </row>
    <row r="712" spans="1:26" x14ac:dyDescent="0.25">
      <c r="A712" s="87"/>
      <c r="B712" s="56">
        <v>705</v>
      </c>
      <c r="C712" s="352"/>
      <c r="D712" s="170"/>
      <c r="E712" s="65"/>
      <c r="F712" s="65"/>
      <c r="G712" s="195"/>
      <c r="H712" s="63"/>
      <c r="I712">
        <f t="shared" si="43"/>
        <v>0</v>
      </c>
      <c r="J712" s="63"/>
      <c r="K712">
        <f t="shared" si="42"/>
        <v>0</v>
      </c>
      <c r="L712" s="63"/>
      <c r="O712" s="63"/>
      <c r="P712" s="63"/>
      <c r="Q712" s="175">
        <f t="shared" ref="Q712:Q775" si="44">G712</f>
        <v>0</v>
      </c>
      <c r="R712" s="284">
        <f t="shared" ref="R712:R775" si="45">G712*(-1)</f>
        <v>0</v>
      </c>
      <c r="S712" s="5"/>
      <c r="T712" s="68"/>
      <c r="U712" s="5"/>
      <c r="V712" s="36"/>
      <c r="Y712" s="37"/>
      <c r="Z712" s="5"/>
    </row>
    <row r="713" spans="1:26" x14ac:dyDescent="0.25">
      <c r="A713" s="87"/>
      <c r="B713" s="56">
        <v>706</v>
      </c>
      <c r="C713" s="352"/>
      <c r="D713" s="170"/>
      <c r="E713" s="65"/>
      <c r="F713" s="65"/>
      <c r="G713" s="195"/>
      <c r="H713" s="63"/>
      <c r="I713">
        <f t="shared" si="43"/>
        <v>0</v>
      </c>
      <c r="J713" s="63"/>
      <c r="K713">
        <f t="shared" ref="K713:K776" si="46">IFERROR(VALUE(LEFT(L713,4)),0)</f>
        <v>0</v>
      </c>
      <c r="L713" s="63"/>
      <c r="O713" s="63"/>
      <c r="P713" s="63"/>
      <c r="Q713" s="175">
        <f t="shared" si="44"/>
        <v>0</v>
      </c>
      <c r="R713" s="284">
        <f t="shared" si="45"/>
        <v>0</v>
      </c>
      <c r="S713" s="5"/>
      <c r="T713" s="68"/>
      <c r="U713" s="5"/>
      <c r="V713" s="36"/>
      <c r="Y713" s="37"/>
      <c r="Z713" s="5"/>
    </row>
    <row r="714" spans="1:26" x14ac:dyDescent="0.25">
      <c r="A714" s="87"/>
      <c r="B714" s="56">
        <v>707</v>
      </c>
      <c r="C714" s="352"/>
      <c r="D714" s="170"/>
      <c r="E714" s="65"/>
      <c r="F714" s="65"/>
      <c r="G714" s="195"/>
      <c r="H714" s="63"/>
      <c r="I714">
        <f t="shared" si="43"/>
        <v>0</v>
      </c>
      <c r="J714" s="63"/>
      <c r="K714">
        <f t="shared" si="46"/>
        <v>0</v>
      </c>
      <c r="L714" s="63"/>
      <c r="O714" s="63"/>
      <c r="P714" s="63"/>
      <c r="Q714" s="175">
        <f t="shared" si="44"/>
        <v>0</v>
      </c>
      <c r="R714" s="284">
        <f t="shared" si="45"/>
        <v>0</v>
      </c>
      <c r="S714" s="5"/>
      <c r="T714" s="68"/>
      <c r="U714" s="5"/>
      <c r="V714" s="36"/>
      <c r="Y714" s="37"/>
      <c r="Z714" s="5"/>
    </row>
    <row r="715" spans="1:26" x14ac:dyDescent="0.25">
      <c r="A715" s="87"/>
      <c r="B715" s="56">
        <v>708</v>
      </c>
      <c r="C715" s="352"/>
      <c r="D715" s="170"/>
      <c r="E715" s="65"/>
      <c r="F715" s="65"/>
      <c r="G715" s="195"/>
      <c r="H715" s="63"/>
      <c r="I715">
        <f t="shared" si="43"/>
        <v>0</v>
      </c>
      <c r="J715" s="63"/>
      <c r="K715">
        <f t="shared" si="46"/>
        <v>0</v>
      </c>
      <c r="L715" s="63"/>
      <c r="O715" s="63"/>
      <c r="P715" s="63"/>
      <c r="Q715" s="175">
        <f t="shared" si="44"/>
        <v>0</v>
      </c>
      <c r="R715" s="284">
        <f t="shared" si="45"/>
        <v>0</v>
      </c>
      <c r="S715" s="5"/>
      <c r="T715" s="68"/>
      <c r="U715" s="5"/>
      <c r="V715" s="36"/>
      <c r="Y715" s="37"/>
      <c r="Z715" s="5"/>
    </row>
    <row r="716" spans="1:26" x14ac:dyDescent="0.25">
      <c r="A716" s="87"/>
      <c r="B716" s="56">
        <v>709</v>
      </c>
      <c r="C716" s="352"/>
      <c r="D716" s="170"/>
      <c r="E716" s="65"/>
      <c r="F716" s="65"/>
      <c r="G716" s="195"/>
      <c r="H716" s="63"/>
      <c r="I716">
        <f t="shared" si="43"/>
        <v>0</v>
      </c>
      <c r="J716" s="63"/>
      <c r="K716">
        <f t="shared" si="46"/>
        <v>0</v>
      </c>
      <c r="L716" s="63"/>
      <c r="O716" s="63"/>
      <c r="P716" s="63"/>
      <c r="Q716" s="175">
        <f t="shared" si="44"/>
        <v>0</v>
      </c>
      <c r="R716" s="284">
        <f t="shared" si="45"/>
        <v>0</v>
      </c>
      <c r="S716" s="5"/>
      <c r="T716" s="68"/>
      <c r="U716" s="5"/>
      <c r="V716" s="36"/>
      <c r="Y716" s="37"/>
      <c r="Z716" s="5"/>
    </row>
    <row r="717" spans="1:26" x14ac:dyDescent="0.25">
      <c r="A717" s="87"/>
      <c r="B717" s="56">
        <v>710</v>
      </c>
      <c r="C717" s="352"/>
      <c r="D717" s="170"/>
      <c r="E717" s="65"/>
      <c r="F717" s="65"/>
      <c r="G717" s="195"/>
      <c r="H717" s="63"/>
      <c r="I717">
        <f t="shared" ref="I717:I780" si="47">IFERROR(VALUE(LEFT(J717,4)),0)</f>
        <v>0</v>
      </c>
      <c r="J717" s="63"/>
      <c r="K717">
        <f t="shared" si="46"/>
        <v>0</v>
      </c>
      <c r="L717" s="63"/>
      <c r="O717" s="63"/>
      <c r="P717" s="63"/>
      <c r="Q717" s="175">
        <f t="shared" si="44"/>
        <v>0</v>
      </c>
      <c r="R717" s="284">
        <f t="shared" si="45"/>
        <v>0</v>
      </c>
      <c r="S717" s="5"/>
      <c r="T717" s="68"/>
      <c r="U717" s="5"/>
      <c r="V717" s="36"/>
      <c r="Y717" s="37"/>
      <c r="Z717" s="5"/>
    </row>
    <row r="718" spans="1:26" x14ac:dyDescent="0.25">
      <c r="A718" s="87"/>
      <c r="B718" s="56">
        <v>711</v>
      </c>
      <c r="C718" s="352"/>
      <c r="D718" s="170"/>
      <c r="E718" s="65"/>
      <c r="F718" s="65"/>
      <c r="G718" s="195"/>
      <c r="H718" s="63"/>
      <c r="I718">
        <f t="shared" si="47"/>
        <v>0</v>
      </c>
      <c r="J718" s="63"/>
      <c r="K718">
        <f t="shared" si="46"/>
        <v>0</v>
      </c>
      <c r="L718" s="63"/>
      <c r="O718" s="63"/>
      <c r="P718" s="63"/>
      <c r="Q718" s="175">
        <f t="shared" si="44"/>
        <v>0</v>
      </c>
      <c r="R718" s="284">
        <f t="shared" si="45"/>
        <v>0</v>
      </c>
      <c r="S718" s="5"/>
      <c r="T718" s="68"/>
      <c r="U718" s="5"/>
      <c r="V718" s="36"/>
      <c r="Y718" s="37"/>
      <c r="Z718" s="5"/>
    </row>
    <row r="719" spans="1:26" x14ac:dyDescent="0.25">
      <c r="A719" s="87"/>
      <c r="B719" s="56">
        <v>712</v>
      </c>
      <c r="C719" s="352"/>
      <c r="D719" s="170"/>
      <c r="E719" s="65"/>
      <c r="F719" s="65"/>
      <c r="G719" s="195"/>
      <c r="H719" s="63"/>
      <c r="I719">
        <f t="shared" si="47"/>
        <v>0</v>
      </c>
      <c r="J719" s="63"/>
      <c r="K719">
        <f t="shared" si="46"/>
        <v>0</v>
      </c>
      <c r="L719" s="63"/>
      <c r="O719" s="63"/>
      <c r="P719" s="63"/>
      <c r="Q719" s="175">
        <f t="shared" si="44"/>
        <v>0</v>
      </c>
      <c r="R719" s="284">
        <f t="shared" si="45"/>
        <v>0</v>
      </c>
      <c r="S719" s="5"/>
      <c r="T719" s="68"/>
      <c r="U719" s="5"/>
      <c r="V719" s="36"/>
      <c r="Y719" s="37"/>
      <c r="Z719" s="5"/>
    </row>
    <row r="720" spans="1:26" x14ac:dyDescent="0.25">
      <c r="A720" s="87"/>
      <c r="B720" s="56">
        <v>713</v>
      </c>
      <c r="C720" s="352"/>
      <c r="D720" s="170"/>
      <c r="E720" s="65"/>
      <c r="F720" s="65"/>
      <c r="G720" s="195"/>
      <c r="H720" s="63"/>
      <c r="I720">
        <f t="shared" si="47"/>
        <v>0</v>
      </c>
      <c r="J720" s="63"/>
      <c r="K720">
        <f t="shared" si="46"/>
        <v>0</v>
      </c>
      <c r="L720" s="63"/>
      <c r="O720" s="63"/>
      <c r="P720" s="63"/>
      <c r="Q720" s="175">
        <f t="shared" si="44"/>
        <v>0</v>
      </c>
      <c r="R720" s="284">
        <f t="shared" si="45"/>
        <v>0</v>
      </c>
      <c r="S720" s="5"/>
      <c r="T720" s="68"/>
      <c r="U720" s="5"/>
      <c r="V720" s="36"/>
      <c r="Y720" s="37"/>
      <c r="Z720" s="5"/>
    </row>
    <row r="721" spans="1:26" x14ac:dyDescent="0.25">
      <c r="A721" s="87"/>
      <c r="B721" s="56">
        <v>714</v>
      </c>
      <c r="C721" s="352"/>
      <c r="D721" s="170"/>
      <c r="E721" s="65"/>
      <c r="F721" s="65"/>
      <c r="G721" s="195"/>
      <c r="H721" s="63"/>
      <c r="I721">
        <f t="shared" si="47"/>
        <v>0</v>
      </c>
      <c r="J721" s="63"/>
      <c r="K721">
        <f t="shared" si="46"/>
        <v>0</v>
      </c>
      <c r="L721" s="63"/>
      <c r="O721" s="63"/>
      <c r="P721" s="63"/>
      <c r="Q721" s="175">
        <f t="shared" si="44"/>
        <v>0</v>
      </c>
      <c r="R721" s="284">
        <f t="shared" si="45"/>
        <v>0</v>
      </c>
      <c r="S721" s="5"/>
      <c r="T721" s="68"/>
      <c r="U721" s="5"/>
      <c r="V721" s="36"/>
      <c r="Y721" s="37"/>
      <c r="Z721" s="5"/>
    </row>
    <row r="722" spans="1:26" x14ac:dyDescent="0.25">
      <c r="A722" s="87"/>
      <c r="B722" s="56">
        <v>715</v>
      </c>
      <c r="C722" s="352"/>
      <c r="D722" s="170"/>
      <c r="E722" s="65"/>
      <c r="F722" s="65"/>
      <c r="G722" s="195"/>
      <c r="H722" s="63"/>
      <c r="I722">
        <f t="shared" si="47"/>
        <v>0</v>
      </c>
      <c r="J722" s="63"/>
      <c r="K722">
        <f t="shared" si="46"/>
        <v>0</v>
      </c>
      <c r="L722" s="63"/>
      <c r="O722" s="63"/>
      <c r="P722" s="63"/>
      <c r="Q722" s="175">
        <f t="shared" si="44"/>
        <v>0</v>
      </c>
      <c r="R722" s="284">
        <f t="shared" si="45"/>
        <v>0</v>
      </c>
      <c r="S722" s="5"/>
      <c r="T722" s="68"/>
      <c r="U722" s="5"/>
      <c r="V722" s="36"/>
      <c r="Y722" s="37"/>
      <c r="Z722" s="5"/>
    </row>
    <row r="723" spans="1:26" x14ac:dyDescent="0.25">
      <c r="A723" s="87"/>
      <c r="B723" s="56">
        <v>716</v>
      </c>
      <c r="C723" s="352"/>
      <c r="D723" s="170"/>
      <c r="E723" s="65"/>
      <c r="F723" s="65"/>
      <c r="G723" s="195"/>
      <c r="H723" s="63"/>
      <c r="I723">
        <f t="shared" si="47"/>
        <v>0</v>
      </c>
      <c r="J723" s="63"/>
      <c r="K723">
        <f t="shared" si="46"/>
        <v>0</v>
      </c>
      <c r="L723" s="63"/>
      <c r="O723" s="63"/>
      <c r="P723" s="63"/>
      <c r="Q723" s="175">
        <f t="shared" si="44"/>
        <v>0</v>
      </c>
      <c r="R723" s="284">
        <f t="shared" si="45"/>
        <v>0</v>
      </c>
      <c r="S723" s="5"/>
      <c r="T723" s="68"/>
      <c r="U723" s="5"/>
      <c r="V723" s="36"/>
      <c r="Y723" s="37"/>
      <c r="Z723" s="5"/>
    </row>
    <row r="724" spans="1:26" x14ac:dyDescent="0.25">
      <c r="A724" s="87"/>
      <c r="B724" s="56">
        <v>717</v>
      </c>
      <c r="C724" s="352"/>
      <c r="D724" s="170"/>
      <c r="E724" s="65"/>
      <c r="F724" s="65"/>
      <c r="G724" s="195"/>
      <c r="H724" s="63"/>
      <c r="I724">
        <f t="shared" si="47"/>
        <v>0</v>
      </c>
      <c r="J724" s="63"/>
      <c r="K724">
        <f t="shared" si="46"/>
        <v>0</v>
      </c>
      <c r="L724" s="63"/>
      <c r="O724" s="63"/>
      <c r="P724" s="63"/>
      <c r="Q724" s="175">
        <f t="shared" si="44"/>
        <v>0</v>
      </c>
      <c r="R724" s="284">
        <f t="shared" si="45"/>
        <v>0</v>
      </c>
      <c r="S724" s="5"/>
      <c r="T724" s="68"/>
      <c r="U724" s="5"/>
      <c r="V724" s="36"/>
      <c r="Y724" s="37"/>
      <c r="Z724" s="5"/>
    </row>
    <row r="725" spans="1:26" x14ac:dyDescent="0.25">
      <c r="A725" s="87"/>
      <c r="B725" s="56">
        <v>718</v>
      </c>
      <c r="C725" s="352"/>
      <c r="D725" s="170"/>
      <c r="E725" s="65"/>
      <c r="F725" s="65"/>
      <c r="G725" s="195"/>
      <c r="H725" s="63"/>
      <c r="I725">
        <f t="shared" si="47"/>
        <v>0</v>
      </c>
      <c r="J725" s="63"/>
      <c r="K725">
        <f t="shared" si="46"/>
        <v>0</v>
      </c>
      <c r="L725" s="63"/>
      <c r="O725" s="63"/>
      <c r="P725" s="63"/>
      <c r="Q725" s="175">
        <f t="shared" si="44"/>
        <v>0</v>
      </c>
      <c r="R725" s="284">
        <f t="shared" si="45"/>
        <v>0</v>
      </c>
      <c r="S725" s="5"/>
      <c r="T725" s="68"/>
      <c r="U725" s="5"/>
      <c r="V725" s="36"/>
      <c r="Y725" s="37"/>
      <c r="Z725" s="5"/>
    </row>
    <row r="726" spans="1:26" x14ac:dyDescent="0.25">
      <c r="A726" s="87"/>
      <c r="B726" s="56">
        <v>719</v>
      </c>
      <c r="C726" s="352"/>
      <c r="D726" s="170"/>
      <c r="E726" s="65"/>
      <c r="F726" s="65"/>
      <c r="G726" s="195"/>
      <c r="H726" s="63"/>
      <c r="I726">
        <f t="shared" si="47"/>
        <v>0</v>
      </c>
      <c r="J726" s="63"/>
      <c r="K726">
        <f t="shared" si="46"/>
        <v>0</v>
      </c>
      <c r="L726" s="63"/>
      <c r="O726" s="63"/>
      <c r="P726" s="63"/>
      <c r="Q726" s="175">
        <f t="shared" si="44"/>
        <v>0</v>
      </c>
      <c r="R726" s="284">
        <f t="shared" si="45"/>
        <v>0</v>
      </c>
      <c r="S726" s="5"/>
      <c r="T726" s="68"/>
      <c r="U726" s="5"/>
      <c r="V726" s="36"/>
      <c r="Y726" s="37"/>
      <c r="Z726" s="5"/>
    </row>
    <row r="727" spans="1:26" x14ac:dyDescent="0.25">
      <c r="A727" s="87"/>
      <c r="B727" s="56">
        <v>720</v>
      </c>
      <c r="C727" s="352"/>
      <c r="D727" s="170"/>
      <c r="E727" s="65"/>
      <c r="F727" s="65"/>
      <c r="G727" s="195"/>
      <c r="H727" s="63"/>
      <c r="I727">
        <f t="shared" si="47"/>
        <v>0</v>
      </c>
      <c r="J727" s="63"/>
      <c r="K727">
        <f t="shared" si="46"/>
        <v>0</v>
      </c>
      <c r="L727" s="63"/>
      <c r="O727" s="63"/>
      <c r="P727" s="63"/>
      <c r="Q727" s="175">
        <f t="shared" si="44"/>
        <v>0</v>
      </c>
      <c r="R727" s="284">
        <f t="shared" si="45"/>
        <v>0</v>
      </c>
      <c r="S727" s="5"/>
      <c r="T727" s="68"/>
      <c r="U727" s="5"/>
      <c r="V727" s="36"/>
      <c r="Y727" s="37"/>
      <c r="Z727" s="5"/>
    </row>
    <row r="728" spans="1:26" x14ac:dyDescent="0.25">
      <c r="A728" s="87"/>
      <c r="B728" s="56">
        <v>721</v>
      </c>
      <c r="C728" s="352"/>
      <c r="D728" s="170"/>
      <c r="E728" s="65"/>
      <c r="F728" s="65"/>
      <c r="G728" s="195"/>
      <c r="H728" s="63"/>
      <c r="I728">
        <f t="shared" si="47"/>
        <v>0</v>
      </c>
      <c r="J728" s="63"/>
      <c r="K728">
        <f t="shared" si="46"/>
        <v>0</v>
      </c>
      <c r="L728" s="63"/>
      <c r="O728" s="63"/>
      <c r="P728" s="63"/>
      <c r="Q728" s="175">
        <f t="shared" si="44"/>
        <v>0</v>
      </c>
      <c r="R728" s="284">
        <f t="shared" si="45"/>
        <v>0</v>
      </c>
      <c r="S728" s="5"/>
      <c r="T728" s="68"/>
      <c r="U728" s="5"/>
      <c r="V728" s="36"/>
      <c r="Y728" s="37"/>
      <c r="Z728" s="5"/>
    </row>
    <row r="729" spans="1:26" x14ac:dyDescent="0.25">
      <c r="A729" s="87"/>
      <c r="B729" s="56">
        <v>722</v>
      </c>
      <c r="C729" s="352"/>
      <c r="D729" s="170"/>
      <c r="E729" s="65"/>
      <c r="F729" s="65"/>
      <c r="G729" s="195"/>
      <c r="H729" s="63"/>
      <c r="I729">
        <f t="shared" si="47"/>
        <v>0</v>
      </c>
      <c r="J729" s="63"/>
      <c r="K729">
        <f t="shared" si="46"/>
        <v>0</v>
      </c>
      <c r="L729" s="63"/>
      <c r="O729" s="63"/>
      <c r="P729" s="63"/>
      <c r="Q729" s="175">
        <f t="shared" si="44"/>
        <v>0</v>
      </c>
      <c r="R729" s="284">
        <f t="shared" si="45"/>
        <v>0</v>
      </c>
      <c r="S729" s="5"/>
      <c r="T729" s="68"/>
      <c r="U729" s="5"/>
      <c r="V729" s="36"/>
      <c r="Y729" s="37"/>
      <c r="Z729" s="5"/>
    </row>
    <row r="730" spans="1:26" x14ac:dyDescent="0.25">
      <c r="A730" s="87"/>
      <c r="B730" s="56">
        <v>723</v>
      </c>
      <c r="C730" s="352"/>
      <c r="D730" s="170"/>
      <c r="E730" s="65"/>
      <c r="F730" s="65"/>
      <c r="G730" s="195"/>
      <c r="H730" s="63"/>
      <c r="I730">
        <f t="shared" si="47"/>
        <v>0</v>
      </c>
      <c r="J730" s="63"/>
      <c r="K730">
        <f t="shared" si="46"/>
        <v>0</v>
      </c>
      <c r="L730" s="63"/>
      <c r="O730" s="63"/>
      <c r="P730" s="63"/>
      <c r="Q730" s="175">
        <f t="shared" si="44"/>
        <v>0</v>
      </c>
      <c r="R730" s="284">
        <f t="shared" si="45"/>
        <v>0</v>
      </c>
      <c r="S730" s="5"/>
      <c r="T730" s="68"/>
      <c r="U730" s="5"/>
      <c r="V730" s="36"/>
      <c r="Y730" s="37"/>
      <c r="Z730" s="5"/>
    </row>
    <row r="731" spans="1:26" x14ac:dyDescent="0.25">
      <c r="A731" s="87"/>
      <c r="B731" s="56">
        <v>724</v>
      </c>
      <c r="C731" s="352"/>
      <c r="D731" s="170"/>
      <c r="E731" s="65"/>
      <c r="F731" s="65"/>
      <c r="G731" s="195"/>
      <c r="H731" s="63"/>
      <c r="I731">
        <f t="shared" si="47"/>
        <v>0</v>
      </c>
      <c r="J731" s="63"/>
      <c r="K731">
        <f t="shared" si="46"/>
        <v>0</v>
      </c>
      <c r="L731" s="63"/>
      <c r="O731" s="63"/>
      <c r="P731" s="63"/>
      <c r="Q731" s="175">
        <f t="shared" si="44"/>
        <v>0</v>
      </c>
      <c r="R731" s="284">
        <f t="shared" si="45"/>
        <v>0</v>
      </c>
      <c r="S731" s="5"/>
      <c r="T731" s="68"/>
      <c r="U731" s="5"/>
      <c r="V731" s="36"/>
      <c r="Y731" s="37"/>
      <c r="Z731" s="5"/>
    </row>
    <row r="732" spans="1:26" x14ac:dyDescent="0.25">
      <c r="A732" s="87"/>
      <c r="B732" s="56">
        <v>725</v>
      </c>
      <c r="C732" s="352"/>
      <c r="D732" s="170"/>
      <c r="E732" s="65"/>
      <c r="F732" s="65"/>
      <c r="G732" s="195"/>
      <c r="H732" s="63"/>
      <c r="I732">
        <f t="shared" si="47"/>
        <v>0</v>
      </c>
      <c r="J732" s="63"/>
      <c r="K732">
        <f t="shared" si="46"/>
        <v>0</v>
      </c>
      <c r="L732" s="63"/>
      <c r="O732" s="63"/>
      <c r="P732" s="63"/>
      <c r="Q732" s="175">
        <f t="shared" si="44"/>
        <v>0</v>
      </c>
      <c r="R732" s="284">
        <f t="shared" si="45"/>
        <v>0</v>
      </c>
      <c r="S732" s="5"/>
      <c r="T732" s="68"/>
      <c r="U732" s="5"/>
      <c r="V732" s="36"/>
      <c r="Y732" s="37"/>
      <c r="Z732" s="5"/>
    </row>
    <row r="733" spans="1:26" x14ac:dyDescent="0.25">
      <c r="A733" s="87"/>
      <c r="B733" s="56">
        <v>726</v>
      </c>
      <c r="C733" s="352"/>
      <c r="D733" s="170"/>
      <c r="E733" s="65"/>
      <c r="F733" s="65"/>
      <c r="G733" s="195"/>
      <c r="H733" s="63"/>
      <c r="I733">
        <f t="shared" si="47"/>
        <v>0</v>
      </c>
      <c r="J733" s="63"/>
      <c r="K733">
        <f t="shared" si="46"/>
        <v>0</v>
      </c>
      <c r="L733" s="63"/>
      <c r="O733" s="63"/>
      <c r="P733" s="63"/>
      <c r="Q733" s="175">
        <f t="shared" si="44"/>
        <v>0</v>
      </c>
      <c r="R733" s="284">
        <f t="shared" si="45"/>
        <v>0</v>
      </c>
      <c r="S733" s="5"/>
      <c r="T733" s="68"/>
      <c r="U733" s="5"/>
      <c r="V733" s="36"/>
      <c r="Y733" s="37"/>
      <c r="Z733" s="5"/>
    </row>
    <row r="734" spans="1:26" x14ac:dyDescent="0.25">
      <c r="A734" s="87"/>
      <c r="B734" s="56">
        <v>727</v>
      </c>
      <c r="C734" s="352"/>
      <c r="D734" s="170"/>
      <c r="E734" s="65"/>
      <c r="F734" s="65"/>
      <c r="G734" s="195"/>
      <c r="H734" s="63"/>
      <c r="I734">
        <f t="shared" si="47"/>
        <v>0</v>
      </c>
      <c r="J734" s="63"/>
      <c r="K734">
        <f t="shared" si="46"/>
        <v>0</v>
      </c>
      <c r="L734" s="63"/>
      <c r="O734" s="63"/>
      <c r="P734" s="63"/>
      <c r="Q734" s="175">
        <f t="shared" si="44"/>
        <v>0</v>
      </c>
      <c r="R734" s="284">
        <f t="shared" si="45"/>
        <v>0</v>
      </c>
      <c r="S734" s="5"/>
      <c r="T734" s="68"/>
      <c r="U734" s="5"/>
      <c r="V734" s="36"/>
      <c r="Y734" s="37"/>
      <c r="Z734" s="5"/>
    </row>
    <row r="735" spans="1:26" x14ac:dyDescent="0.25">
      <c r="A735" s="87"/>
      <c r="B735" s="56">
        <v>728</v>
      </c>
      <c r="C735" s="352"/>
      <c r="D735" s="170"/>
      <c r="E735" s="65"/>
      <c r="F735" s="65"/>
      <c r="G735" s="195"/>
      <c r="H735" s="63"/>
      <c r="I735">
        <f t="shared" si="47"/>
        <v>0</v>
      </c>
      <c r="J735" s="63"/>
      <c r="K735">
        <f t="shared" si="46"/>
        <v>0</v>
      </c>
      <c r="L735" s="63"/>
      <c r="O735" s="63"/>
      <c r="P735" s="63"/>
      <c r="Q735" s="175">
        <f t="shared" si="44"/>
        <v>0</v>
      </c>
      <c r="R735" s="284">
        <f t="shared" si="45"/>
        <v>0</v>
      </c>
      <c r="S735" s="5"/>
      <c r="T735" s="68"/>
      <c r="U735" s="5"/>
      <c r="V735" s="36"/>
      <c r="Y735" s="37"/>
      <c r="Z735" s="5"/>
    </row>
    <row r="736" spans="1:26" x14ac:dyDescent="0.25">
      <c r="A736" s="87"/>
      <c r="B736" s="56">
        <v>729</v>
      </c>
      <c r="C736" s="352"/>
      <c r="D736" s="170"/>
      <c r="E736" s="65"/>
      <c r="F736" s="65"/>
      <c r="G736" s="195"/>
      <c r="H736" s="63"/>
      <c r="I736">
        <f t="shared" si="47"/>
        <v>0</v>
      </c>
      <c r="J736" s="63"/>
      <c r="K736">
        <f t="shared" si="46"/>
        <v>0</v>
      </c>
      <c r="L736" s="63"/>
      <c r="O736" s="63"/>
      <c r="P736" s="63"/>
      <c r="Q736" s="175">
        <f t="shared" si="44"/>
        <v>0</v>
      </c>
      <c r="R736" s="284">
        <f t="shared" si="45"/>
        <v>0</v>
      </c>
      <c r="S736" s="5"/>
      <c r="T736" s="68"/>
      <c r="U736" s="5"/>
      <c r="V736" s="36"/>
      <c r="Y736" s="37"/>
      <c r="Z736" s="5"/>
    </row>
    <row r="737" spans="1:26" x14ac:dyDescent="0.25">
      <c r="A737" s="87"/>
      <c r="B737" s="56">
        <v>730</v>
      </c>
      <c r="C737" s="352"/>
      <c r="D737" s="170"/>
      <c r="E737" s="65"/>
      <c r="F737" s="65"/>
      <c r="G737" s="195"/>
      <c r="H737" s="63"/>
      <c r="I737">
        <f t="shared" si="47"/>
        <v>0</v>
      </c>
      <c r="J737" s="63"/>
      <c r="K737">
        <f t="shared" si="46"/>
        <v>0</v>
      </c>
      <c r="L737" s="63"/>
      <c r="O737" s="63"/>
      <c r="P737" s="63"/>
      <c r="Q737" s="175">
        <f t="shared" si="44"/>
        <v>0</v>
      </c>
      <c r="R737" s="284">
        <f t="shared" si="45"/>
        <v>0</v>
      </c>
      <c r="S737" s="5"/>
      <c r="T737" s="68"/>
      <c r="U737" s="5"/>
      <c r="V737" s="36"/>
      <c r="Y737" s="37"/>
      <c r="Z737" s="5"/>
    </row>
    <row r="738" spans="1:26" x14ac:dyDescent="0.25">
      <c r="A738" s="87"/>
      <c r="B738" s="56">
        <v>731</v>
      </c>
      <c r="C738" s="352"/>
      <c r="D738" s="170"/>
      <c r="E738" s="65"/>
      <c r="F738" s="65"/>
      <c r="G738" s="195"/>
      <c r="H738" s="63"/>
      <c r="I738">
        <f t="shared" si="47"/>
        <v>0</v>
      </c>
      <c r="J738" s="63"/>
      <c r="K738">
        <f t="shared" si="46"/>
        <v>0</v>
      </c>
      <c r="L738" s="63"/>
      <c r="O738" s="63"/>
      <c r="P738" s="63"/>
      <c r="Q738" s="175">
        <f t="shared" si="44"/>
        <v>0</v>
      </c>
      <c r="R738" s="284">
        <f t="shared" si="45"/>
        <v>0</v>
      </c>
      <c r="S738" s="5"/>
      <c r="T738" s="68"/>
      <c r="U738" s="5"/>
      <c r="V738" s="36"/>
      <c r="Y738" s="37"/>
      <c r="Z738" s="5"/>
    </row>
    <row r="739" spans="1:26" x14ac:dyDescent="0.25">
      <c r="A739" s="87"/>
      <c r="B739" s="56">
        <v>732</v>
      </c>
      <c r="C739" s="352"/>
      <c r="D739" s="170"/>
      <c r="E739" s="65"/>
      <c r="F739" s="65"/>
      <c r="G739" s="195"/>
      <c r="H739" s="63"/>
      <c r="I739">
        <f t="shared" si="47"/>
        <v>0</v>
      </c>
      <c r="J739" s="63"/>
      <c r="K739">
        <f t="shared" si="46"/>
        <v>0</v>
      </c>
      <c r="L739" s="63"/>
      <c r="O739" s="63"/>
      <c r="P739" s="63"/>
      <c r="Q739" s="175">
        <f t="shared" si="44"/>
        <v>0</v>
      </c>
      <c r="R739" s="284">
        <f t="shared" si="45"/>
        <v>0</v>
      </c>
      <c r="S739" s="5"/>
      <c r="T739" s="68"/>
      <c r="U739" s="5"/>
      <c r="V739" s="36"/>
      <c r="Y739" s="37"/>
      <c r="Z739" s="5"/>
    </row>
    <row r="740" spans="1:26" x14ac:dyDescent="0.25">
      <c r="A740" s="87"/>
      <c r="B740" s="56">
        <v>733</v>
      </c>
      <c r="C740" s="352"/>
      <c r="D740" s="170"/>
      <c r="E740" s="65"/>
      <c r="F740" s="65"/>
      <c r="G740" s="195"/>
      <c r="H740" s="63"/>
      <c r="I740">
        <f t="shared" si="47"/>
        <v>0</v>
      </c>
      <c r="J740" s="63"/>
      <c r="K740">
        <f t="shared" si="46"/>
        <v>0</v>
      </c>
      <c r="L740" s="63"/>
      <c r="O740" s="63"/>
      <c r="P740" s="63"/>
      <c r="Q740" s="175">
        <f t="shared" si="44"/>
        <v>0</v>
      </c>
      <c r="R740" s="284">
        <f t="shared" si="45"/>
        <v>0</v>
      </c>
      <c r="S740" s="5"/>
      <c r="T740" s="68"/>
      <c r="U740" s="5"/>
      <c r="V740" s="36"/>
      <c r="Y740" s="37"/>
      <c r="Z740" s="5"/>
    </row>
    <row r="741" spans="1:26" x14ac:dyDescent="0.25">
      <c r="A741" s="87"/>
      <c r="B741" s="56">
        <v>734</v>
      </c>
      <c r="C741" s="352"/>
      <c r="D741" s="170"/>
      <c r="E741" s="65"/>
      <c r="F741" s="65"/>
      <c r="G741" s="195"/>
      <c r="H741" s="63"/>
      <c r="I741">
        <f t="shared" si="47"/>
        <v>0</v>
      </c>
      <c r="J741" s="63"/>
      <c r="K741">
        <f t="shared" si="46"/>
        <v>0</v>
      </c>
      <c r="L741" s="63"/>
      <c r="O741" s="63"/>
      <c r="P741" s="63"/>
      <c r="Q741" s="175">
        <f t="shared" si="44"/>
        <v>0</v>
      </c>
      <c r="R741" s="284">
        <f t="shared" si="45"/>
        <v>0</v>
      </c>
      <c r="S741" s="5"/>
      <c r="T741" s="68"/>
      <c r="U741" s="5"/>
      <c r="V741" s="36"/>
      <c r="Y741" s="37"/>
      <c r="Z741" s="5"/>
    </row>
    <row r="742" spans="1:26" x14ac:dyDescent="0.25">
      <c r="A742" s="87"/>
      <c r="B742" s="56">
        <v>735</v>
      </c>
      <c r="C742" s="352"/>
      <c r="D742" s="170"/>
      <c r="E742" s="65"/>
      <c r="F742" s="65"/>
      <c r="G742" s="195"/>
      <c r="H742" s="63"/>
      <c r="I742">
        <f t="shared" si="47"/>
        <v>0</v>
      </c>
      <c r="J742" s="63"/>
      <c r="K742">
        <f t="shared" si="46"/>
        <v>0</v>
      </c>
      <c r="L742" s="63"/>
      <c r="O742" s="63"/>
      <c r="P742" s="63"/>
      <c r="Q742" s="175">
        <f t="shared" si="44"/>
        <v>0</v>
      </c>
      <c r="R742" s="284">
        <f t="shared" si="45"/>
        <v>0</v>
      </c>
      <c r="S742" s="5"/>
      <c r="T742" s="68"/>
      <c r="U742" s="5"/>
      <c r="V742" s="36"/>
      <c r="Y742" s="37"/>
      <c r="Z742" s="5"/>
    </row>
    <row r="743" spans="1:26" x14ac:dyDescent="0.25">
      <c r="A743" s="87"/>
      <c r="B743" s="56">
        <v>736</v>
      </c>
      <c r="C743" s="352"/>
      <c r="D743" s="170"/>
      <c r="E743" s="65"/>
      <c r="F743" s="65"/>
      <c r="G743" s="195"/>
      <c r="H743" s="63"/>
      <c r="I743">
        <f t="shared" si="47"/>
        <v>0</v>
      </c>
      <c r="J743" s="63"/>
      <c r="K743">
        <f t="shared" si="46"/>
        <v>0</v>
      </c>
      <c r="L743" s="63"/>
      <c r="O743" s="63"/>
      <c r="P743" s="63"/>
      <c r="Q743" s="175">
        <f t="shared" si="44"/>
        <v>0</v>
      </c>
      <c r="R743" s="284">
        <f t="shared" si="45"/>
        <v>0</v>
      </c>
      <c r="S743" s="5"/>
      <c r="T743" s="68"/>
      <c r="U743" s="5"/>
      <c r="V743" s="36"/>
      <c r="Y743" s="37"/>
      <c r="Z743" s="5"/>
    </row>
    <row r="744" spans="1:26" x14ac:dyDescent="0.25">
      <c r="A744" s="87"/>
      <c r="B744" s="56">
        <v>737</v>
      </c>
      <c r="C744" s="352"/>
      <c r="D744" s="170"/>
      <c r="E744" s="65"/>
      <c r="F744" s="65"/>
      <c r="G744" s="195"/>
      <c r="H744" s="63"/>
      <c r="I744">
        <f t="shared" si="47"/>
        <v>0</v>
      </c>
      <c r="J744" s="63"/>
      <c r="K744">
        <f t="shared" si="46"/>
        <v>0</v>
      </c>
      <c r="L744" s="63"/>
      <c r="O744" s="63"/>
      <c r="P744" s="63"/>
      <c r="Q744" s="175">
        <f t="shared" si="44"/>
        <v>0</v>
      </c>
      <c r="R744" s="284">
        <f t="shared" si="45"/>
        <v>0</v>
      </c>
      <c r="S744" s="5"/>
      <c r="T744" s="68"/>
      <c r="U744" s="5"/>
      <c r="V744" s="36"/>
      <c r="Y744" s="37"/>
      <c r="Z744" s="5"/>
    </row>
    <row r="745" spans="1:26" x14ac:dyDescent="0.25">
      <c r="A745" s="87"/>
      <c r="B745" s="56">
        <v>738</v>
      </c>
      <c r="C745" s="352"/>
      <c r="D745" s="170"/>
      <c r="E745" s="65"/>
      <c r="F745" s="65"/>
      <c r="G745" s="195"/>
      <c r="H745" s="63"/>
      <c r="I745">
        <f t="shared" si="47"/>
        <v>0</v>
      </c>
      <c r="J745" s="63"/>
      <c r="K745">
        <f t="shared" si="46"/>
        <v>0</v>
      </c>
      <c r="L745" s="63"/>
      <c r="O745" s="63"/>
      <c r="P745" s="63"/>
      <c r="Q745" s="175">
        <f t="shared" si="44"/>
        <v>0</v>
      </c>
      <c r="R745" s="284">
        <f t="shared" si="45"/>
        <v>0</v>
      </c>
      <c r="S745" s="5"/>
      <c r="T745" s="68"/>
      <c r="U745" s="5"/>
      <c r="V745" s="36"/>
      <c r="Y745" s="37"/>
      <c r="Z745" s="5"/>
    </row>
    <row r="746" spans="1:26" x14ac:dyDescent="0.25">
      <c r="A746" s="87"/>
      <c r="B746" s="56">
        <v>739</v>
      </c>
      <c r="C746" s="352"/>
      <c r="D746" s="170"/>
      <c r="E746" s="65"/>
      <c r="F746" s="65"/>
      <c r="G746" s="195"/>
      <c r="H746" s="63"/>
      <c r="I746">
        <f t="shared" si="47"/>
        <v>0</v>
      </c>
      <c r="J746" s="63"/>
      <c r="K746">
        <f t="shared" si="46"/>
        <v>0</v>
      </c>
      <c r="L746" s="63"/>
      <c r="O746" s="63"/>
      <c r="P746" s="63"/>
      <c r="Q746" s="175">
        <f t="shared" si="44"/>
        <v>0</v>
      </c>
      <c r="R746" s="284">
        <f t="shared" si="45"/>
        <v>0</v>
      </c>
      <c r="S746" s="5"/>
      <c r="T746" s="68"/>
      <c r="U746" s="5"/>
      <c r="V746" s="36"/>
      <c r="Y746" s="37"/>
      <c r="Z746" s="5"/>
    </row>
    <row r="747" spans="1:26" x14ac:dyDescent="0.25">
      <c r="A747" s="87"/>
      <c r="B747" s="56">
        <v>740</v>
      </c>
      <c r="C747" s="352"/>
      <c r="D747" s="170"/>
      <c r="E747" s="65"/>
      <c r="F747" s="65"/>
      <c r="G747" s="195"/>
      <c r="H747" s="63"/>
      <c r="I747">
        <f t="shared" si="47"/>
        <v>0</v>
      </c>
      <c r="J747" s="63"/>
      <c r="K747">
        <f t="shared" si="46"/>
        <v>0</v>
      </c>
      <c r="L747" s="63"/>
      <c r="O747" s="63"/>
      <c r="P747" s="63"/>
      <c r="Q747" s="175">
        <f t="shared" si="44"/>
        <v>0</v>
      </c>
      <c r="R747" s="284">
        <f t="shared" si="45"/>
        <v>0</v>
      </c>
      <c r="S747" s="5"/>
      <c r="T747" s="68"/>
      <c r="U747" s="5"/>
      <c r="V747" s="36"/>
      <c r="Y747" s="37"/>
      <c r="Z747" s="5"/>
    </row>
    <row r="748" spans="1:26" x14ac:dyDescent="0.25">
      <c r="A748" s="87"/>
      <c r="B748" s="56">
        <v>741</v>
      </c>
      <c r="C748" s="352"/>
      <c r="D748" s="170"/>
      <c r="E748" s="65"/>
      <c r="F748" s="65"/>
      <c r="G748" s="195"/>
      <c r="H748" s="63"/>
      <c r="I748">
        <f t="shared" si="47"/>
        <v>0</v>
      </c>
      <c r="J748" s="63"/>
      <c r="K748">
        <f t="shared" si="46"/>
        <v>0</v>
      </c>
      <c r="L748" s="63"/>
      <c r="O748" s="63"/>
      <c r="P748" s="63"/>
      <c r="Q748" s="175">
        <f t="shared" si="44"/>
        <v>0</v>
      </c>
      <c r="R748" s="284">
        <f t="shared" si="45"/>
        <v>0</v>
      </c>
      <c r="S748" s="5"/>
      <c r="T748" s="68"/>
      <c r="U748" s="5"/>
      <c r="V748" s="36"/>
      <c r="Y748" s="37"/>
      <c r="Z748" s="5"/>
    </row>
    <row r="749" spans="1:26" x14ac:dyDescent="0.25">
      <c r="A749" s="87"/>
      <c r="B749" s="56">
        <v>742</v>
      </c>
      <c r="C749" s="352"/>
      <c r="D749" s="170"/>
      <c r="E749" s="65"/>
      <c r="F749" s="65"/>
      <c r="G749" s="195"/>
      <c r="H749" s="63"/>
      <c r="I749">
        <f t="shared" si="47"/>
        <v>0</v>
      </c>
      <c r="J749" s="63"/>
      <c r="K749">
        <f t="shared" si="46"/>
        <v>0</v>
      </c>
      <c r="L749" s="63"/>
      <c r="O749" s="63"/>
      <c r="P749" s="63"/>
      <c r="Q749" s="175">
        <f t="shared" si="44"/>
        <v>0</v>
      </c>
      <c r="R749" s="284">
        <f t="shared" si="45"/>
        <v>0</v>
      </c>
      <c r="S749" s="5"/>
      <c r="T749" s="68"/>
      <c r="U749" s="5"/>
      <c r="V749" s="36"/>
      <c r="Y749" s="37"/>
      <c r="Z749" s="5"/>
    </row>
    <row r="750" spans="1:26" x14ac:dyDescent="0.25">
      <c r="A750" s="87"/>
      <c r="B750" s="56">
        <v>743</v>
      </c>
      <c r="C750" s="352"/>
      <c r="D750" s="170"/>
      <c r="E750" s="65"/>
      <c r="F750" s="65"/>
      <c r="G750" s="195"/>
      <c r="H750" s="63"/>
      <c r="I750">
        <f t="shared" si="47"/>
        <v>0</v>
      </c>
      <c r="J750" s="63"/>
      <c r="K750">
        <f t="shared" si="46"/>
        <v>0</v>
      </c>
      <c r="L750" s="63"/>
      <c r="O750" s="63"/>
      <c r="P750" s="63"/>
      <c r="Q750" s="175">
        <f t="shared" si="44"/>
        <v>0</v>
      </c>
      <c r="R750" s="284">
        <f t="shared" si="45"/>
        <v>0</v>
      </c>
      <c r="S750" s="5"/>
      <c r="T750" s="68"/>
      <c r="U750" s="5"/>
      <c r="V750" s="36"/>
      <c r="Y750" s="37"/>
      <c r="Z750" s="5"/>
    </row>
    <row r="751" spans="1:26" x14ac:dyDescent="0.25">
      <c r="A751" s="87"/>
      <c r="B751" s="56">
        <v>744</v>
      </c>
      <c r="C751" s="352"/>
      <c r="D751" s="170"/>
      <c r="E751" s="65"/>
      <c r="F751" s="65"/>
      <c r="G751" s="195"/>
      <c r="H751" s="63"/>
      <c r="I751">
        <f t="shared" si="47"/>
        <v>0</v>
      </c>
      <c r="J751" s="63"/>
      <c r="K751">
        <f t="shared" si="46"/>
        <v>0</v>
      </c>
      <c r="L751" s="63"/>
      <c r="O751" s="63"/>
      <c r="P751" s="63"/>
      <c r="Q751" s="175">
        <f t="shared" si="44"/>
        <v>0</v>
      </c>
      <c r="R751" s="284">
        <f t="shared" si="45"/>
        <v>0</v>
      </c>
      <c r="S751" s="5"/>
      <c r="T751" s="68"/>
      <c r="U751" s="5"/>
      <c r="V751" s="36"/>
      <c r="Y751" s="37"/>
      <c r="Z751" s="5"/>
    </row>
    <row r="752" spans="1:26" x14ac:dyDescent="0.25">
      <c r="A752" s="87"/>
      <c r="B752" s="56">
        <v>745</v>
      </c>
      <c r="C752" s="352"/>
      <c r="D752" s="170"/>
      <c r="E752" s="65"/>
      <c r="F752" s="65"/>
      <c r="G752" s="195"/>
      <c r="H752" s="63"/>
      <c r="I752">
        <f t="shared" si="47"/>
        <v>0</v>
      </c>
      <c r="J752" s="63"/>
      <c r="K752">
        <f t="shared" si="46"/>
        <v>0</v>
      </c>
      <c r="L752" s="63"/>
      <c r="O752" s="63"/>
      <c r="P752" s="63"/>
      <c r="Q752" s="175">
        <f t="shared" si="44"/>
        <v>0</v>
      </c>
      <c r="R752" s="284">
        <f t="shared" si="45"/>
        <v>0</v>
      </c>
      <c r="S752" s="5"/>
      <c r="T752" s="68"/>
      <c r="U752" s="5"/>
      <c r="V752" s="36"/>
      <c r="Y752" s="37"/>
      <c r="Z752" s="5"/>
    </row>
    <row r="753" spans="1:26" x14ac:dyDescent="0.25">
      <c r="A753" s="87"/>
      <c r="B753" s="56">
        <v>746</v>
      </c>
      <c r="C753" s="352"/>
      <c r="D753" s="170"/>
      <c r="E753" s="65"/>
      <c r="F753" s="65"/>
      <c r="G753" s="195"/>
      <c r="H753" s="63"/>
      <c r="I753">
        <f t="shared" si="47"/>
        <v>0</v>
      </c>
      <c r="J753" s="63"/>
      <c r="K753">
        <f t="shared" si="46"/>
        <v>0</v>
      </c>
      <c r="L753" s="63"/>
      <c r="O753" s="63"/>
      <c r="P753" s="63"/>
      <c r="Q753" s="175">
        <f t="shared" si="44"/>
        <v>0</v>
      </c>
      <c r="R753" s="284">
        <f t="shared" si="45"/>
        <v>0</v>
      </c>
      <c r="S753" s="5"/>
      <c r="T753" s="68"/>
      <c r="U753" s="5"/>
      <c r="V753" s="36"/>
      <c r="Y753" s="37"/>
      <c r="Z753" s="5"/>
    </row>
    <row r="754" spans="1:26" x14ac:dyDescent="0.25">
      <c r="A754" s="87"/>
      <c r="B754" s="56">
        <v>747</v>
      </c>
      <c r="C754" s="352"/>
      <c r="D754" s="170"/>
      <c r="E754" s="65"/>
      <c r="F754" s="65"/>
      <c r="G754" s="195"/>
      <c r="H754" s="63"/>
      <c r="I754">
        <f t="shared" si="47"/>
        <v>0</v>
      </c>
      <c r="J754" s="63"/>
      <c r="K754">
        <f t="shared" si="46"/>
        <v>0</v>
      </c>
      <c r="L754" s="63"/>
      <c r="O754" s="63"/>
      <c r="P754" s="63"/>
      <c r="Q754" s="175">
        <f t="shared" si="44"/>
        <v>0</v>
      </c>
      <c r="R754" s="284">
        <f t="shared" si="45"/>
        <v>0</v>
      </c>
      <c r="S754" s="5"/>
      <c r="T754" s="68"/>
      <c r="U754" s="5"/>
      <c r="V754" s="36"/>
      <c r="Y754" s="37"/>
      <c r="Z754" s="5"/>
    </row>
    <row r="755" spans="1:26" x14ac:dyDescent="0.25">
      <c r="A755" s="87"/>
      <c r="B755" s="56">
        <v>748</v>
      </c>
      <c r="C755" s="352"/>
      <c r="D755" s="170"/>
      <c r="E755" s="65"/>
      <c r="F755" s="65"/>
      <c r="G755" s="195"/>
      <c r="H755" s="63"/>
      <c r="I755">
        <f t="shared" si="47"/>
        <v>0</v>
      </c>
      <c r="J755" s="63"/>
      <c r="K755">
        <f t="shared" si="46"/>
        <v>0</v>
      </c>
      <c r="L755" s="63"/>
      <c r="O755" s="63"/>
      <c r="P755" s="63"/>
      <c r="Q755" s="175">
        <f t="shared" si="44"/>
        <v>0</v>
      </c>
      <c r="R755" s="284">
        <f t="shared" si="45"/>
        <v>0</v>
      </c>
      <c r="S755" s="5"/>
      <c r="T755" s="68"/>
      <c r="U755" s="5"/>
      <c r="V755" s="36"/>
      <c r="Y755" s="37"/>
      <c r="Z755" s="5"/>
    </row>
    <row r="756" spans="1:26" x14ac:dyDescent="0.25">
      <c r="A756" s="87"/>
      <c r="B756" s="56">
        <v>749</v>
      </c>
      <c r="C756" s="352"/>
      <c r="D756" s="170"/>
      <c r="E756" s="65"/>
      <c r="F756" s="65"/>
      <c r="G756" s="195"/>
      <c r="H756" s="63"/>
      <c r="I756">
        <f t="shared" si="47"/>
        <v>0</v>
      </c>
      <c r="J756" s="63"/>
      <c r="K756">
        <f t="shared" si="46"/>
        <v>0</v>
      </c>
      <c r="L756" s="63"/>
      <c r="O756" s="63"/>
      <c r="P756" s="63"/>
      <c r="Q756" s="175">
        <f t="shared" si="44"/>
        <v>0</v>
      </c>
      <c r="R756" s="284">
        <f t="shared" si="45"/>
        <v>0</v>
      </c>
      <c r="S756" s="5"/>
      <c r="T756" s="68"/>
      <c r="U756" s="5"/>
      <c r="V756" s="36"/>
      <c r="Y756" s="37"/>
      <c r="Z756" s="5"/>
    </row>
    <row r="757" spans="1:26" x14ac:dyDescent="0.25">
      <c r="A757" s="87"/>
      <c r="B757" s="56">
        <v>750</v>
      </c>
      <c r="C757" s="352"/>
      <c r="D757" s="170"/>
      <c r="E757" s="65"/>
      <c r="F757" s="65"/>
      <c r="G757" s="195"/>
      <c r="H757" s="63"/>
      <c r="I757">
        <f t="shared" si="47"/>
        <v>0</v>
      </c>
      <c r="J757" s="63"/>
      <c r="K757">
        <f t="shared" si="46"/>
        <v>0</v>
      </c>
      <c r="L757" s="63"/>
      <c r="O757" s="63"/>
      <c r="P757" s="63"/>
      <c r="Q757" s="175">
        <f t="shared" si="44"/>
        <v>0</v>
      </c>
      <c r="R757" s="284">
        <f t="shared" si="45"/>
        <v>0</v>
      </c>
      <c r="S757" s="5"/>
      <c r="T757" s="68"/>
      <c r="U757" s="5"/>
      <c r="V757" s="36"/>
      <c r="Y757" s="37"/>
      <c r="Z757" s="5"/>
    </row>
    <row r="758" spans="1:26" x14ac:dyDescent="0.25">
      <c r="A758" s="87"/>
      <c r="B758" s="56">
        <v>751</v>
      </c>
      <c r="C758" s="352"/>
      <c r="D758" s="170"/>
      <c r="E758" s="65"/>
      <c r="F758" s="65"/>
      <c r="G758" s="195"/>
      <c r="H758" s="63"/>
      <c r="I758">
        <f t="shared" si="47"/>
        <v>0</v>
      </c>
      <c r="J758" s="63"/>
      <c r="K758">
        <f t="shared" si="46"/>
        <v>0</v>
      </c>
      <c r="L758" s="63"/>
      <c r="O758" s="63"/>
      <c r="P758" s="63"/>
      <c r="Q758" s="175">
        <f t="shared" si="44"/>
        <v>0</v>
      </c>
      <c r="R758" s="284">
        <f t="shared" si="45"/>
        <v>0</v>
      </c>
      <c r="S758" s="5"/>
      <c r="T758" s="68"/>
      <c r="U758" s="5"/>
      <c r="V758" s="36"/>
      <c r="Y758" s="37"/>
      <c r="Z758" s="5"/>
    </row>
    <row r="759" spans="1:26" x14ac:dyDescent="0.25">
      <c r="A759" s="87"/>
      <c r="B759" s="56">
        <v>752</v>
      </c>
      <c r="C759" s="352"/>
      <c r="D759" s="170"/>
      <c r="E759" s="65"/>
      <c r="F759" s="65"/>
      <c r="G759" s="195"/>
      <c r="H759" s="63"/>
      <c r="I759">
        <f t="shared" si="47"/>
        <v>0</v>
      </c>
      <c r="J759" s="63"/>
      <c r="K759">
        <f t="shared" si="46"/>
        <v>0</v>
      </c>
      <c r="L759" s="63"/>
      <c r="O759" s="63"/>
      <c r="P759" s="63"/>
      <c r="Q759" s="175">
        <f t="shared" si="44"/>
        <v>0</v>
      </c>
      <c r="R759" s="284">
        <f t="shared" si="45"/>
        <v>0</v>
      </c>
      <c r="S759" s="5"/>
      <c r="T759" s="68"/>
      <c r="U759" s="5"/>
      <c r="V759" s="36"/>
      <c r="Y759" s="37"/>
      <c r="Z759" s="5"/>
    </row>
    <row r="760" spans="1:26" x14ac:dyDescent="0.25">
      <c r="A760" s="87"/>
      <c r="B760" s="56">
        <v>753</v>
      </c>
      <c r="C760" s="352"/>
      <c r="D760" s="170"/>
      <c r="E760" s="65"/>
      <c r="F760" s="65"/>
      <c r="G760" s="195"/>
      <c r="H760" s="63"/>
      <c r="I760">
        <f t="shared" si="47"/>
        <v>0</v>
      </c>
      <c r="J760" s="63"/>
      <c r="K760">
        <f t="shared" si="46"/>
        <v>0</v>
      </c>
      <c r="L760" s="63"/>
      <c r="O760" s="63"/>
      <c r="P760" s="63"/>
      <c r="Q760" s="175">
        <f t="shared" si="44"/>
        <v>0</v>
      </c>
      <c r="R760" s="284">
        <f t="shared" si="45"/>
        <v>0</v>
      </c>
      <c r="S760" s="5"/>
      <c r="T760" s="68"/>
      <c r="U760" s="5"/>
      <c r="V760" s="36"/>
      <c r="Y760" s="37"/>
      <c r="Z760" s="5"/>
    </row>
    <row r="761" spans="1:26" x14ac:dyDescent="0.25">
      <c r="A761" s="87"/>
      <c r="B761" s="56">
        <v>754</v>
      </c>
      <c r="C761" s="352"/>
      <c r="D761" s="170"/>
      <c r="E761" s="65"/>
      <c r="F761" s="65"/>
      <c r="G761" s="195"/>
      <c r="H761" s="63"/>
      <c r="I761">
        <f t="shared" si="47"/>
        <v>0</v>
      </c>
      <c r="J761" s="63"/>
      <c r="K761">
        <f t="shared" si="46"/>
        <v>0</v>
      </c>
      <c r="L761" s="63"/>
      <c r="O761" s="63"/>
      <c r="P761" s="63"/>
      <c r="Q761" s="175">
        <f t="shared" si="44"/>
        <v>0</v>
      </c>
      <c r="R761" s="284">
        <f t="shared" si="45"/>
        <v>0</v>
      </c>
      <c r="S761" s="5"/>
      <c r="T761" s="68"/>
      <c r="U761" s="5"/>
      <c r="V761" s="36"/>
      <c r="Y761" s="37"/>
      <c r="Z761" s="5"/>
    </row>
    <row r="762" spans="1:26" x14ac:dyDescent="0.25">
      <c r="A762" s="87"/>
      <c r="B762" s="56">
        <v>755</v>
      </c>
      <c r="C762" s="352"/>
      <c r="D762" s="170"/>
      <c r="E762" s="65"/>
      <c r="F762" s="65"/>
      <c r="G762" s="195"/>
      <c r="H762" s="63"/>
      <c r="I762">
        <f t="shared" si="47"/>
        <v>0</v>
      </c>
      <c r="J762" s="63"/>
      <c r="K762">
        <f t="shared" si="46"/>
        <v>0</v>
      </c>
      <c r="L762" s="63"/>
      <c r="O762" s="63"/>
      <c r="P762" s="63"/>
      <c r="Q762" s="175">
        <f t="shared" si="44"/>
        <v>0</v>
      </c>
      <c r="R762" s="284">
        <f t="shared" si="45"/>
        <v>0</v>
      </c>
      <c r="S762" s="5"/>
      <c r="T762" s="68"/>
      <c r="U762" s="5"/>
      <c r="V762" s="36"/>
      <c r="Y762" s="37"/>
      <c r="Z762" s="5"/>
    </row>
    <row r="763" spans="1:26" x14ac:dyDescent="0.25">
      <c r="A763" s="87"/>
      <c r="B763" s="56">
        <v>756</v>
      </c>
      <c r="C763" s="352"/>
      <c r="D763" s="170"/>
      <c r="E763" s="65"/>
      <c r="F763" s="65"/>
      <c r="G763" s="195"/>
      <c r="H763" s="63"/>
      <c r="I763">
        <f t="shared" si="47"/>
        <v>0</v>
      </c>
      <c r="J763" s="63"/>
      <c r="K763">
        <f t="shared" si="46"/>
        <v>0</v>
      </c>
      <c r="L763" s="63"/>
      <c r="O763" s="63"/>
      <c r="P763" s="63"/>
      <c r="Q763" s="175">
        <f t="shared" si="44"/>
        <v>0</v>
      </c>
      <c r="R763" s="284">
        <f t="shared" si="45"/>
        <v>0</v>
      </c>
      <c r="S763" s="5"/>
      <c r="T763" s="68"/>
      <c r="U763" s="5"/>
      <c r="V763" s="36"/>
      <c r="Y763" s="37"/>
      <c r="Z763" s="5"/>
    </row>
    <row r="764" spans="1:26" x14ac:dyDescent="0.25">
      <c r="A764" s="87"/>
      <c r="B764" s="56">
        <v>757</v>
      </c>
      <c r="C764" s="352"/>
      <c r="D764" s="170"/>
      <c r="E764" s="65"/>
      <c r="F764" s="65"/>
      <c r="G764" s="195"/>
      <c r="H764" s="63"/>
      <c r="I764">
        <f t="shared" si="47"/>
        <v>0</v>
      </c>
      <c r="J764" s="63"/>
      <c r="K764">
        <f t="shared" si="46"/>
        <v>0</v>
      </c>
      <c r="L764" s="63"/>
      <c r="O764" s="63"/>
      <c r="P764" s="63"/>
      <c r="Q764" s="175">
        <f t="shared" si="44"/>
        <v>0</v>
      </c>
      <c r="R764" s="284">
        <f t="shared" si="45"/>
        <v>0</v>
      </c>
      <c r="S764" s="5"/>
      <c r="T764" s="68"/>
      <c r="U764" s="5"/>
      <c r="V764" s="36"/>
      <c r="Y764" s="37"/>
      <c r="Z764" s="5"/>
    </row>
    <row r="765" spans="1:26" x14ac:dyDescent="0.25">
      <c r="A765" s="87"/>
      <c r="B765" s="56">
        <v>758</v>
      </c>
      <c r="C765" s="352"/>
      <c r="D765" s="170"/>
      <c r="E765" s="65"/>
      <c r="F765" s="65"/>
      <c r="G765" s="195"/>
      <c r="H765" s="63"/>
      <c r="I765">
        <f t="shared" si="47"/>
        <v>0</v>
      </c>
      <c r="J765" s="63"/>
      <c r="K765">
        <f t="shared" si="46"/>
        <v>0</v>
      </c>
      <c r="L765" s="63"/>
      <c r="O765" s="63"/>
      <c r="P765" s="63"/>
      <c r="Q765" s="175">
        <f t="shared" si="44"/>
        <v>0</v>
      </c>
      <c r="R765" s="284">
        <f t="shared" si="45"/>
        <v>0</v>
      </c>
      <c r="S765" s="5"/>
      <c r="T765" s="68"/>
      <c r="U765" s="5"/>
      <c r="V765" s="36"/>
      <c r="Y765" s="37"/>
      <c r="Z765" s="5"/>
    </row>
    <row r="766" spans="1:26" x14ac:dyDescent="0.25">
      <c r="A766" s="87"/>
      <c r="B766" s="56">
        <v>759</v>
      </c>
      <c r="C766" s="352"/>
      <c r="D766" s="170"/>
      <c r="E766" s="65"/>
      <c r="F766" s="65"/>
      <c r="G766" s="195"/>
      <c r="H766" s="63"/>
      <c r="I766">
        <f t="shared" si="47"/>
        <v>0</v>
      </c>
      <c r="J766" s="63"/>
      <c r="K766">
        <f t="shared" si="46"/>
        <v>0</v>
      </c>
      <c r="L766" s="63"/>
      <c r="O766" s="63"/>
      <c r="P766" s="63"/>
      <c r="Q766" s="175">
        <f t="shared" si="44"/>
        <v>0</v>
      </c>
      <c r="R766" s="284">
        <f t="shared" si="45"/>
        <v>0</v>
      </c>
      <c r="S766" s="5"/>
      <c r="T766" s="68"/>
      <c r="U766" s="5"/>
      <c r="V766" s="36"/>
      <c r="Y766" s="37"/>
      <c r="Z766" s="5"/>
    </row>
    <row r="767" spans="1:26" x14ac:dyDescent="0.25">
      <c r="A767" s="87"/>
      <c r="B767" s="56">
        <v>760</v>
      </c>
      <c r="C767" s="352"/>
      <c r="D767" s="170"/>
      <c r="E767" s="65"/>
      <c r="F767" s="65"/>
      <c r="G767" s="195"/>
      <c r="H767" s="63"/>
      <c r="I767">
        <f t="shared" si="47"/>
        <v>0</v>
      </c>
      <c r="J767" s="63"/>
      <c r="K767">
        <f t="shared" si="46"/>
        <v>0</v>
      </c>
      <c r="L767" s="63"/>
      <c r="O767" s="63"/>
      <c r="P767" s="63"/>
      <c r="Q767" s="175">
        <f t="shared" si="44"/>
        <v>0</v>
      </c>
      <c r="R767" s="284">
        <f t="shared" si="45"/>
        <v>0</v>
      </c>
      <c r="S767" s="5"/>
      <c r="T767" s="68"/>
      <c r="U767" s="5"/>
      <c r="V767" s="36"/>
      <c r="Y767" s="37"/>
      <c r="Z767" s="5"/>
    </row>
    <row r="768" spans="1:26" x14ac:dyDescent="0.25">
      <c r="A768" s="87"/>
      <c r="B768" s="56">
        <v>761</v>
      </c>
      <c r="C768" s="352"/>
      <c r="D768" s="170"/>
      <c r="E768" s="65"/>
      <c r="F768" s="65"/>
      <c r="G768" s="195"/>
      <c r="H768" s="63"/>
      <c r="I768">
        <f t="shared" si="47"/>
        <v>0</v>
      </c>
      <c r="J768" s="63"/>
      <c r="K768">
        <f t="shared" si="46"/>
        <v>0</v>
      </c>
      <c r="L768" s="63"/>
      <c r="O768" s="63"/>
      <c r="P768" s="63"/>
      <c r="Q768" s="175">
        <f t="shared" si="44"/>
        <v>0</v>
      </c>
      <c r="R768" s="284">
        <f t="shared" si="45"/>
        <v>0</v>
      </c>
      <c r="S768" s="5"/>
      <c r="T768" s="68"/>
      <c r="U768" s="5"/>
      <c r="V768" s="36"/>
      <c r="Y768" s="37"/>
      <c r="Z768" s="5"/>
    </row>
    <row r="769" spans="1:26" x14ac:dyDescent="0.25">
      <c r="A769" s="87"/>
      <c r="B769" s="56">
        <v>762</v>
      </c>
      <c r="C769" s="352"/>
      <c r="D769" s="170"/>
      <c r="E769" s="65"/>
      <c r="F769" s="65"/>
      <c r="G769" s="195"/>
      <c r="H769" s="63"/>
      <c r="I769">
        <f t="shared" si="47"/>
        <v>0</v>
      </c>
      <c r="J769" s="63"/>
      <c r="K769">
        <f t="shared" si="46"/>
        <v>0</v>
      </c>
      <c r="L769" s="63"/>
      <c r="O769" s="63"/>
      <c r="P769" s="63"/>
      <c r="Q769" s="175">
        <f t="shared" si="44"/>
        <v>0</v>
      </c>
      <c r="R769" s="284">
        <f t="shared" si="45"/>
        <v>0</v>
      </c>
      <c r="S769" s="5"/>
      <c r="T769" s="68"/>
      <c r="U769" s="5"/>
      <c r="V769" s="36"/>
      <c r="Y769" s="37"/>
      <c r="Z769" s="5"/>
    </row>
    <row r="770" spans="1:26" x14ac:dyDescent="0.25">
      <c r="A770" s="87"/>
      <c r="B770" s="56">
        <v>763</v>
      </c>
      <c r="C770" s="352"/>
      <c r="D770" s="170"/>
      <c r="E770" s="65"/>
      <c r="F770" s="65"/>
      <c r="G770" s="195"/>
      <c r="H770" s="63"/>
      <c r="I770">
        <f t="shared" si="47"/>
        <v>0</v>
      </c>
      <c r="J770" s="63"/>
      <c r="K770">
        <f t="shared" si="46"/>
        <v>0</v>
      </c>
      <c r="L770" s="63"/>
      <c r="O770" s="63"/>
      <c r="P770" s="63"/>
      <c r="Q770" s="175">
        <f t="shared" si="44"/>
        <v>0</v>
      </c>
      <c r="R770" s="284">
        <f t="shared" si="45"/>
        <v>0</v>
      </c>
      <c r="S770" s="5"/>
      <c r="T770" s="68"/>
      <c r="U770" s="5"/>
      <c r="V770" s="36"/>
      <c r="Y770" s="37"/>
      <c r="Z770" s="5"/>
    </row>
    <row r="771" spans="1:26" x14ac:dyDescent="0.25">
      <c r="A771" s="87"/>
      <c r="B771" s="56">
        <v>764</v>
      </c>
      <c r="C771" s="352"/>
      <c r="D771" s="170"/>
      <c r="E771" s="65"/>
      <c r="F771" s="65"/>
      <c r="G771" s="195"/>
      <c r="H771" s="63"/>
      <c r="I771">
        <f t="shared" si="47"/>
        <v>0</v>
      </c>
      <c r="J771" s="63"/>
      <c r="K771">
        <f t="shared" si="46"/>
        <v>0</v>
      </c>
      <c r="L771" s="63"/>
      <c r="O771" s="63"/>
      <c r="P771" s="63"/>
      <c r="Q771" s="175">
        <f t="shared" si="44"/>
        <v>0</v>
      </c>
      <c r="R771" s="284">
        <f t="shared" si="45"/>
        <v>0</v>
      </c>
      <c r="S771" s="5"/>
      <c r="T771" s="68"/>
      <c r="U771" s="5"/>
      <c r="V771" s="36"/>
      <c r="Y771" s="37"/>
      <c r="Z771" s="5"/>
    </row>
    <row r="772" spans="1:26" x14ac:dyDescent="0.25">
      <c r="A772" s="87"/>
      <c r="B772" s="56">
        <v>765</v>
      </c>
      <c r="C772" s="352"/>
      <c r="D772" s="170"/>
      <c r="E772" s="65"/>
      <c r="F772" s="65"/>
      <c r="G772" s="195"/>
      <c r="H772" s="63"/>
      <c r="I772">
        <f t="shared" si="47"/>
        <v>0</v>
      </c>
      <c r="J772" s="63"/>
      <c r="K772">
        <f t="shared" si="46"/>
        <v>0</v>
      </c>
      <c r="L772" s="63"/>
      <c r="O772" s="63"/>
      <c r="P772" s="63"/>
      <c r="Q772" s="175">
        <f t="shared" si="44"/>
        <v>0</v>
      </c>
      <c r="R772" s="284">
        <f t="shared" si="45"/>
        <v>0</v>
      </c>
      <c r="S772" s="5"/>
      <c r="T772" s="68"/>
      <c r="U772" s="5"/>
      <c r="V772" s="36"/>
      <c r="Y772" s="37"/>
      <c r="Z772" s="5"/>
    </row>
    <row r="773" spans="1:26" x14ac:dyDescent="0.25">
      <c r="A773" s="87"/>
      <c r="B773" s="56">
        <v>766</v>
      </c>
      <c r="C773" s="352"/>
      <c r="D773" s="170"/>
      <c r="E773" s="65"/>
      <c r="F773" s="65"/>
      <c r="G773" s="195"/>
      <c r="H773" s="63"/>
      <c r="I773">
        <f t="shared" si="47"/>
        <v>0</v>
      </c>
      <c r="J773" s="63"/>
      <c r="K773">
        <f t="shared" si="46"/>
        <v>0</v>
      </c>
      <c r="L773" s="63"/>
      <c r="O773" s="63"/>
      <c r="P773" s="63"/>
      <c r="Q773" s="175">
        <f t="shared" si="44"/>
        <v>0</v>
      </c>
      <c r="R773" s="284">
        <f t="shared" si="45"/>
        <v>0</v>
      </c>
      <c r="S773" s="5"/>
      <c r="T773" s="68"/>
      <c r="U773" s="5"/>
      <c r="V773" s="36"/>
      <c r="Y773" s="37"/>
      <c r="Z773" s="5"/>
    </row>
    <row r="774" spans="1:26" x14ac:dyDescent="0.25">
      <c r="A774" s="87"/>
      <c r="B774" s="56">
        <v>767</v>
      </c>
      <c r="C774" s="352"/>
      <c r="D774" s="170"/>
      <c r="E774" s="65"/>
      <c r="F774" s="65"/>
      <c r="G774" s="195"/>
      <c r="H774" s="63"/>
      <c r="I774">
        <f t="shared" si="47"/>
        <v>0</v>
      </c>
      <c r="J774" s="63"/>
      <c r="K774">
        <f t="shared" si="46"/>
        <v>0</v>
      </c>
      <c r="L774" s="63"/>
      <c r="O774" s="63"/>
      <c r="P774" s="63"/>
      <c r="Q774" s="175">
        <f t="shared" si="44"/>
        <v>0</v>
      </c>
      <c r="R774" s="284">
        <f t="shared" si="45"/>
        <v>0</v>
      </c>
      <c r="S774" s="5"/>
      <c r="T774" s="68"/>
      <c r="U774" s="5"/>
      <c r="V774" s="36"/>
      <c r="Y774" s="37"/>
      <c r="Z774" s="5"/>
    </row>
    <row r="775" spans="1:26" x14ac:dyDescent="0.25">
      <c r="A775" s="87"/>
      <c r="B775" s="56">
        <v>768</v>
      </c>
      <c r="C775" s="352"/>
      <c r="D775" s="170"/>
      <c r="E775" s="65"/>
      <c r="F775" s="65"/>
      <c r="G775" s="195"/>
      <c r="H775" s="63"/>
      <c r="I775">
        <f t="shared" si="47"/>
        <v>0</v>
      </c>
      <c r="J775" s="63"/>
      <c r="K775">
        <f t="shared" si="46"/>
        <v>0</v>
      </c>
      <c r="L775" s="63"/>
      <c r="O775" s="63"/>
      <c r="P775" s="63"/>
      <c r="Q775" s="175">
        <f t="shared" si="44"/>
        <v>0</v>
      </c>
      <c r="R775" s="284">
        <f t="shared" si="45"/>
        <v>0</v>
      </c>
      <c r="S775" s="5"/>
      <c r="T775" s="68"/>
      <c r="U775" s="5"/>
      <c r="V775" s="36"/>
      <c r="Y775" s="37"/>
      <c r="Z775" s="5"/>
    </row>
    <row r="776" spans="1:26" x14ac:dyDescent="0.25">
      <c r="A776" s="87"/>
      <c r="B776" s="56">
        <v>769</v>
      </c>
      <c r="C776" s="352"/>
      <c r="D776" s="170"/>
      <c r="E776" s="65"/>
      <c r="F776" s="65"/>
      <c r="G776" s="195"/>
      <c r="H776" s="63"/>
      <c r="I776">
        <f t="shared" si="47"/>
        <v>0</v>
      </c>
      <c r="J776" s="63"/>
      <c r="K776">
        <f t="shared" si="46"/>
        <v>0</v>
      </c>
      <c r="L776" s="63"/>
      <c r="O776" s="63"/>
      <c r="P776" s="63"/>
      <c r="Q776" s="175">
        <f t="shared" ref="Q776:Q839" si="48">G776</f>
        <v>0</v>
      </c>
      <c r="R776" s="284">
        <f t="shared" ref="R776:R839" si="49">G776*(-1)</f>
        <v>0</v>
      </c>
      <c r="S776" s="5"/>
      <c r="T776" s="68"/>
      <c r="U776" s="5"/>
      <c r="V776" s="36"/>
      <c r="Y776" s="37"/>
      <c r="Z776" s="5"/>
    </row>
    <row r="777" spans="1:26" x14ac:dyDescent="0.25">
      <c r="A777" s="87"/>
      <c r="B777" s="56">
        <v>770</v>
      </c>
      <c r="C777" s="352"/>
      <c r="D777" s="170"/>
      <c r="E777" s="65"/>
      <c r="F777" s="65"/>
      <c r="G777" s="195"/>
      <c r="H777" s="63"/>
      <c r="I777">
        <f t="shared" si="47"/>
        <v>0</v>
      </c>
      <c r="J777" s="63"/>
      <c r="K777">
        <f t="shared" ref="K777:K840" si="50">IFERROR(VALUE(LEFT(L777,4)),0)</f>
        <v>0</v>
      </c>
      <c r="L777" s="63"/>
      <c r="O777" s="63"/>
      <c r="P777" s="63"/>
      <c r="Q777" s="175">
        <f t="shared" si="48"/>
        <v>0</v>
      </c>
      <c r="R777" s="284">
        <f t="shared" si="49"/>
        <v>0</v>
      </c>
      <c r="S777" s="5"/>
      <c r="T777" s="68"/>
      <c r="U777" s="5"/>
      <c r="V777" s="36"/>
      <c r="Y777" s="37"/>
      <c r="Z777" s="5"/>
    </row>
    <row r="778" spans="1:26" x14ac:dyDescent="0.25">
      <c r="A778" s="87"/>
      <c r="B778" s="56">
        <v>771</v>
      </c>
      <c r="C778" s="352"/>
      <c r="D778" s="170"/>
      <c r="E778" s="65"/>
      <c r="F778" s="65"/>
      <c r="G778" s="195"/>
      <c r="H778" s="63"/>
      <c r="I778">
        <f t="shared" si="47"/>
        <v>0</v>
      </c>
      <c r="J778" s="63"/>
      <c r="K778">
        <f t="shared" si="50"/>
        <v>0</v>
      </c>
      <c r="L778" s="63"/>
      <c r="O778" s="63"/>
      <c r="P778" s="63"/>
      <c r="Q778" s="175">
        <f t="shared" si="48"/>
        <v>0</v>
      </c>
      <c r="R778" s="284">
        <f t="shared" si="49"/>
        <v>0</v>
      </c>
      <c r="S778" s="5"/>
      <c r="T778" s="68"/>
      <c r="U778" s="5"/>
      <c r="V778" s="36"/>
      <c r="Y778" s="37"/>
      <c r="Z778" s="5"/>
    </row>
    <row r="779" spans="1:26" x14ac:dyDescent="0.25">
      <c r="A779" s="87"/>
      <c r="B779" s="56">
        <v>772</v>
      </c>
      <c r="C779" s="352"/>
      <c r="D779" s="170"/>
      <c r="E779" s="65"/>
      <c r="F779" s="65"/>
      <c r="G779" s="195"/>
      <c r="H779" s="63"/>
      <c r="I779">
        <f t="shared" si="47"/>
        <v>0</v>
      </c>
      <c r="J779" s="63"/>
      <c r="K779">
        <f t="shared" si="50"/>
        <v>0</v>
      </c>
      <c r="L779" s="63"/>
      <c r="O779" s="63"/>
      <c r="P779" s="63"/>
      <c r="Q779" s="175">
        <f t="shared" si="48"/>
        <v>0</v>
      </c>
      <c r="R779" s="284">
        <f t="shared" si="49"/>
        <v>0</v>
      </c>
      <c r="S779" s="5"/>
      <c r="T779" s="68"/>
      <c r="U779" s="5"/>
      <c r="V779" s="36"/>
      <c r="Y779" s="37"/>
      <c r="Z779" s="5"/>
    </row>
    <row r="780" spans="1:26" x14ac:dyDescent="0.25">
      <c r="A780" s="87"/>
      <c r="B780" s="56">
        <v>773</v>
      </c>
      <c r="C780" s="352"/>
      <c r="D780" s="170"/>
      <c r="E780" s="65"/>
      <c r="F780" s="65"/>
      <c r="G780" s="195"/>
      <c r="H780" s="63"/>
      <c r="I780">
        <f t="shared" si="47"/>
        <v>0</v>
      </c>
      <c r="J780" s="63"/>
      <c r="K780">
        <f t="shared" si="50"/>
        <v>0</v>
      </c>
      <c r="L780" s="63"/>
      <c r="O780" s="63"/>
      <c r="P780" s="63"/>
      <c r="Q780" s="175">
        <f t="shared" si="48"/>
        <v>0</v>
      </c>
      <c r="R780" s="284">
        <f t="shared" si="49"/>
        <v>0</v>
      </c>
      <c r="S780" s="5"/>
      <c r="T780" s="68"/>
      <c r="U780" s="5"/>
      <c r="V780" s="36"/>
      <c r="Y780" s="37"/>
      <c r="Z780" s="5"/>
    </row>
    <row r="781" spans="1:26" x14ac:dyDescent="0.25">
      <c r="A781" s="87"/>
      <c r="B781" s="56">
        <v>774</v>
      </c>
      <c r="C781" s="352"/>
      <c r="D781" s="170"/>
      <c r="E781" s="65"/>
      <c r="F781" s="65"/>
      <c r="G781" s="195"/>
      <c r="H781" s="63"/>
      <c r="I781">
        <f t="shared" ref="I781:I844" si="51">IFERROR(VALUE(LEFT(J781,4)),0)</f>
        <v>0</v>
      </c>
      <c r="J781" s="63"/>
      <c r="K781">
        <f t="shared" si="50"/>
        <v>0</v>
      </c>
      <c r="L781" s="63"/>
      <c r="O781" s="63"/>
      <c r="P781" s="63"/>
      <c r="Q781" s="175">
        <f t="shared" si="48"/>
        <v>0</v>
      </c>
      <c r="R781" s="284">
        <f t="shared" si="49"/>
        <v>0</v>
      </c>
      <c r="S781" s="5"/>
      <c r="T781" s="68"/>
      <c r="U781" s="5"/>
      <c r="V781" s="36"/>
      <c r="Y781" s="37"/>
      <c r="Z781" s="5"/>
    </row>
    <row r="782" spans="1:26" x14ac:dyDescent="0.25">
      <c r="A782" s="87"/>
      <c r="B782" s="56">
        <v>775</v>
      </c>
      <c r="C782" s="352"/>
      <c r="D782" s="170"/>
      <c r="E782" s="65"/>
      <c r="F782" s="65"/>
      <c r="G782" s="195"/>
      <c r="H782" s="63"/>
      <c r="I782">
        <f t="shared" si="51"/>
        <v>0</v>
      </c>
      <c r="J782" s="63"/>
      <c r="K782">
        <f t="shared" si="50"/>
        <v>0</v>
      </c>
      <c r="L782" s="63"/>
      <c r="O782" s="63"/>
      <c r="P782" s="63"/>
      <c r="Q782" s="175">
        <f t="shared" si="48"/>
        <v>0</v>
      </c>
      <c r="R782" s="284">
        <f t="shared" si="49"/>
        <v>0</v>
      </c>
      <c r="S782" s="5"/>
      <c r="T782" s="68"/>
      <c r="U782" s="5"/>
      <c r="V782" s="36"/>
      <c r="Y782" s="37"/>
      <c r="Z782" s="5"/>
    </row>
    <row r="783" spans="1:26" x14ac:dyDescent="0.25">
      <c r="A783" s="87"/>
      <c r="B783" s="56">
        <v>776</v>
      </c>
      <c r="C783" s="352"/>
      <c r="D783" s="170"/>
      <c r="E783" s="65"/>
      <c r="F783" s="65"/>
      <c r="G783" s="195"/>
      <c r="H783" s="63"/>
      <c r="I783">
        <f t="shared" si="51"/>
        <v>0</v>
      </c>
      <c r="J783" s="63"/>
      <c r="K783">
        <f t="shared" si="50"/>
        <v>0</v>
      </c>
      <c r="L783" s="63"/>
      <c r="O783" s="63"/>
      <c r="P783" s="63"/>
      <c r="Q783" s="175">
        <f t="shared" si="48"/>
        <v>0</v>
      </c>
      <c r="R783" s="284">
        <f t="shared" si="49"/>
        <v>0</v>
      </c>
      <c r="S783" s="5"/>
      <c r="T783" s="68"/>
      <c r="U783" s="5"/>
      <c r="V783" s="36"/>
      <c r="Y783" s="37"/>
      <c r="Z783" s="5"/>
    </row>
    <row r="784" spans="1:26" x14ac:dyDescent="0.25">
      <c r="A784" s="87"/>
      <c r="B784" s="56">
        <v>777</v>
      </c>
      <c r="C784" s="352"/>
      <c r="D784" s="170"/>
      <c r="E784" s="65"/>
      <c r="F784" s="65"/>
      <c r="G784" s="195"/>
      <c r="H784" s="63"/>
      <c r="I784">
        <f t="shared" si="51"/>
        <v>0</v>
      </c>
      <c r="J784" s="63"/>
      <c r="K784">
        <f t="shared" si="50"/>
        <v>0</v>
      </c>
      <c r="L784" s="63"/>
      <c r="O784" s="63"/>
      <c r="P784" s="63"/>
      <c r="Q784" s="175">
        <f t="shared" si="48"/>
        <v>0</v>
      </c>
      <c r="R784" s="284">
        <f t="shared" si="49"/>
        <v>0</v>
      </c>
      <c r="S784" s="5"/>
      <c r="T784" s="68"/>
      <c r="U784" s="5"/>
      <c r="V784" s="36"/>
      <c r="Y784" s="37"/>
      <c r="Z784" s="5"/>
    </row>
    <row r="785" spans="1:26" x14ac:dyDescent="0.25">
      <c r="A785" s="87"/>
      <c r="B785" s="56">
        <v>778</v>
      </c>
      <c r="C785" s="352"/>
      <c r="D785" s="170"/>
      <c r="E785" s="65"/>
      <c r="F785" s="65"/>
      <c r="G785" s="195"/>
      <c r="H785" s="63"/>
      <c r="I785">
        <f t="shared" si="51"/>
        <v>0</v>
      </c>
      <c r="J785" s="63"/>
      <c r="K785">
        <f t="shared" si="50"/>
        <v>0</v>
      </c>
      <c r="L785" s="63"/>
      <c r="O785" s="63"/>
      <c r="P785" s="63"/>
      <c r="Q785" s="175">
        <f t="shared" si="48"/>
        <v>0</v>
      </c>
      <c r="R785" s="284">
        <f t="shared" si="49"/>
        <v>0</v>
      </c>
      <c r="S785" s="5"/>
      <c r="T785" s="68"/>
      <c r="U785" s="5"/>
      <c r="V785" s="36"/>
      <c r="Y785" s="37"/>
      <c r="Z785" s="5"/>
    </row>
    <row r="786" spans="1:26" x14ac:dyDescent="0.25">
      <c r="A786" s="87"/>
      <c r="B786" s="56">
        <v>779</v>
      </c>
      <c r="C786" s="352"/>
      <c r="D786" s="170"/>
      <c r="E786" s="65"/>
      <c r="F786" s="65"/>
      <c r="G786" s="195"/>
      <c r="H786" s="63"/>
      <c r="I786">
        <f t="shared" si="51"/>
        <v>0</v>
      </c>
      <c r="J786" s="63"/>
      <c r="K786">
        <f t="shared" si="50"/>
        <v>0</v>
      </c>
      <c r="L786" s="63"/>
      <c r="O786" s="63"/>
      <c r="P786" s="63"/>
      <c r="Q786" s="175">
        <f t="shared" si="48"/>
        <v>0</v>
      </c>
      <c r="R786" s="284">
        <f t="shared" si="49"/>
        <v>0</v>
      </c>
      <c r="S786" s="5"/>
      <c r="T786" s="68"/>
      <c r="U786" s="5"/>
      <c r="V786" s="36"/>
      <c r="Y786" s="37"/>
      <c r="Z786" s="5"/>
    </row>
    <row r="787" spans="1:26" x14ac:dyDescent="0.25">
      <c r="A787" s="87"/>
      <c r="B787" s="56">
        <v>780</v>
      </c>
      <c r="C787" s="352"/>
      <c r="D787" s="170"/>
      <c r="E787" s="65"/>
      <c r="F787" s="65"/>
      <c r="G787" s="195"/>
      <c r="H787" s="63"/>
      <c r="I787">
        <f t="shared" si="51"/>
        <v>0</v>
      </c>
      <c r="J787" s="63"/>
      <c r="K787">
        <f t="shared" si="50"/>
        <v>0</v>
      </c>
      <c r="L787" s="63"/>
      <c r="O787" s="63"/>
      <c r="P787" s="63"/>
      <c r="Q787" s="175">
        <f t="shared" si="48"/>
        <v>0</v>
      </c>
      <c r="R787" s="284">
        <f t="shared" si="49"/>
        <v>0</v>
      </c>
      <c r="S787" s="5"/>
      <c r="T787" s="68"/>
      <c r="U787" s="5"/>
      <c r="V787" s="36"/>
      <c r="Y787" s="37"/>
      <c r="Z787" s="5"/>
    </row>
    <row r="788" spans="1:26" x14ac:dyDescent="0.25">
      <c r="A788" s="87"/>
      <c r="B788" s="56">
        <v>781</v>
      </c>
      <c r="C788" s="352"/>
      <c r="D788" s="170"/>
      <c r="E788" s="65"/>
      <c r="F788" s="65"/>
      <c r="G788" s="195"/>
      <c r="H788" s="63"/>
      <c r="I788">
        <f t="shared" si="51"/>
        <v>0</v>
      </c>
      <c r="J788" s="63"/>
      <c r="K788">
        <f t="shared" si="50"/>
        <v>0</v>
      </c>
      <c r="L788" s="63"/>
      <c r="O788" s="63"/>
      <c r="P788" s="63"/>
      <c r="Q788" s="175">
        <f t="shared" si="48"/>
        <v>0</v>
      </c>
      <c r="R788" s="284">
        <f t="shared" si="49"/>
        <v>0</v>
      </c>
      <c r="S788" s="5"/>
      <c r="T788" s="68"/>
      <c r="U788" s="5"/>
      <c r="V788" s="36"/>
      <c r="Y788" s="37"/>
      <c r="Z788" s="5"/>
    </row>
    <row r="789" spans="1:26" x14ac:dyDescent="0.25">
      <c r="A789" s="87"/>
      <c r="B789" s="56">
        <v>782</v>
      </c>
      <c r="C789" s="352"/>
      <c r="D789" s="170"/>
      <c r="E789" s="65"/>
      <c r="F789" s="65"/>
      <c r="G789" s="195"/>
      <c r="H789" s="63"/>
      <c r="I789">
        <f t="shared" si="51"/>
        <v>0</v>
      </c>
      <c r="J789" s="63"/>
      <c r="K789">
        <f t="shared" si="50"/>
        <v>0</v>
      </c>
      <c r="L789" s="63"/>
      <c r="O789" s="63"/>
      <c r="P789" s="63"/>
      <c r="Q789" s="175">
        <f t="shared" si="48"/>
        <v>0</v>
      </c>
      <c r="R789" s="284">
        <f t="shared" si="49"/>
        <v>0</v>
      </c>
      <c r="S789" s="5"/>
      <c r="T789" s="68"/>
      <c r="U789" s="5"/>
      <c r="V789" s="36"/>
      <c r="Y789" s="37"/>
      <c r="Z789" s="5"/>
    </row>
    <row r="790" spans="1:26" x14ac:dyDescent="0.25">
      <c r="A790" s="87"/>
      <c r="B790" s="56">
        <v>783</v>
      </c>
      <c r="C790" s="352"/>
      <c r="D790" s="170"/>
      <c r="E790" s="65"/>
      <c r="F790" s="65"/>
      <c r="G790" s="195"/>
      <c r="H790" s="63"/>
      <c r="I790">
        <f t="shared" si="51"/>
        <v>0</v>
      </c>
      <c r="J790" s="63"/>
      <c r="K790">
        <f t="shared" si="50"/>
        <v>0</v>
      </c>
      <c r="L790" s="63"/>
      <c r="O790" s="63"/>
      <c r="P790" s="63"/>
      <c r="Q790" s="175">
        <f t="shared" si="48"/>
        <v>0</v>
      </c>
      <c r="R790" s="284">
        <f t="shared" si="49"/>
        <v>0</v>
      </c>
      <c r="S790" s="5"/>
      <c r="T790" s="68"/>
      <c r="U790" s="5"/>
      <c r="V790" s="36"/>
      <c r="Y790" s="37"/>
      <c r="Z790" s="5"/>
    </row>
    <row r="791" spans="1:26" x14ac:dyDescent="0.25">
      <c r="A791" s="87"/>
      <c r="B791" s="56">
        <v>784</v>
      </c>
      <c r="C791" s="352"/>
      <c r="D791" s="170"/>
      <c r="E791" s="65"/>
      <c r="F791" s="65"/>
      <c r="G791" s="195"/>
      <c r="H791" s="63"/>
      <c r="I791">
        <f t="shared" si="51"/>
        <v>0</v>
      </c>
      <c r="J791" s="63"/>
      <c r="K791">
        <f t="shared" si="50"/>
        <v>0</v>
      </c>
      <c r="L791" s="63"/>
      <c r="O791" s="63"/>
      <c r="P791" s="63"/>
      <c r="Q791" s="175">
        <f t="shared" si="48"/>
        <v>0</v>
      </c>
      <c r="R791" s="284">
        <f t="shared" si="49"/>
        <v>0</v>
      </c>
      <c r="S791" s="5"/>
      <c r="T791" s="68"/>
      <c r="U791" s="5"/>
      <c r="V791" s="36"/>
      <c r="Y791" s="37"/>
      <c r="Z791" s="5"/>
    </row>
    <row r="792" spans="1:26" x14ac:dyDescent="0.25">
      <c r="A792" s="87"/>
      <c r="B792" s="56">
        <v>785</v>
      </c>
      <c r="C792" s="352"/>
      <c r="D792" s="170"/>
      <c r="E792" s="65"/>
      <c r="F792" s="65"/>
      <c r="G792" s="195"/>
      <c r="H792" s="63"/>
      <c r="I792">
        <f t="shared" si="51"/>
        <v>0</v>
      </c>
      <c r="J792" s="63"/>
      <c r="K792">
        <f t="shared" si="50"/>
        <v>0</v>
      </c>
      <c r="L792" s="63"/>
      <c r="O792" s="63"/>
      <c r="P792" s="63"/>
      <c r="Q792" s="175">
        <f t="shared" si="48"/>
        <v>0</v>
      </c>
      <c r="R792" s="284">
        <f t="shared" si="49"/>
        <v>0</v>
      </c>
      <c r="S792" s="5"/>
      <c r="T792" s="68"/>
      <c r="U792" s="5"/>
      <c r="V792" s="36"/>
      <c r="Y792" s="37"/>
      <c r="Z792" s="5"/>
    </row>
    <row r="793" spans="1:26" x14ac:dyDescent="0.25">
      <c r="A793" s="87"/>
      <c r="B793" s="56">
        <v>786</v>
      </c>
      <c r="C793" s="352"/>
      <c r="D793" s="170"/>
      <c r="E793" s="65"/>
      <c r="F793" s="65"/>
      <c r="G793" s="195"/>
      <c r="H793" s="63"/>
      <c r="I793">
        <f t="shared" si="51"/>
        <v>0</v>
      </c>
      <c r="J793" s="63"/>
      <c r="K793">
        <f t="shared" si="50"/>
        <v>0</v>
      </c>
      <c r="L793" s="63"/>
      <c r="O793" s="63"/>
      <c r="P793" s="63"/>
      <c r="Q793" s="175">
        <f t="shared" si="48"/>
        <v>0</v>
      </c>
      <c r="R793" s="284">
        <f t="shared" si="49"/>
        <v>0</v>
      </c>
      <c r="S793" s="5"/>
      <c r="T793" s="68"/>
      <c r="U793" s="5"/>
      <c r="V793" s="36"/>
      <c r="Y793" s="37"/>
      <c r="Z793" s="5"/>
    </row>
    <row r="794" spans="1:26" x14ac:dyDescent="0.25">
      <c r="A794" s="87"/>
      <c r="B794" s="56">
        <v>787</v>
      </c>
      <c r="C794" s="352"/>
      <c r="D794" s="170"/>
      <c r="E794" s="65"/>
      <c r="F794" s="65"/>
      <c r="G794" s="195"/>
      <c r="H794" s="63"/>
      <c r="I794">
        <f t="shared" si="51"/>
        <v>0</v>
      </c>
      <c r="J794" s="63"/>
      <c r="K794">
        <f t="shared" si="50"/>
        <v>0</v>
      </c>
      <c r="L794" s="63"/>
      <c r="O794" s="63"/>
      <c r="P794" s="63"/>
      <c r="Q794" s="175">
        <f t="shared" si="48"/>
        <v>0</v>
      </c>
      <c r="R794" s="284">
        <f t="shared" si="49"/>
        <v>0</v>
      </c>
      <c r="S794" s="5"/>
      <c r="T794" s="68"/>
      <c r="U794" s="5"/>
      <c r="V794" s="36"/>
      <c r="Y794" s="37"/>
      <c r="Z794" s="5"/>
    </row>
    <row r="795" spans="1:26" x14ac:dyDescent="0.25">
      <c r="A795" s="87"/>
      <c r="B795" s="56">
        <v>788</v>
      </c>
      <c r="C795" s="352"/>
      <c r="D795" s="170"/>
      <c r="E795" s="65"/>
      <c r="F795" s="65"/>
      <c r="G795" s="195"/>
      <c r="H795" s="63"/>
      <c r="I795">
        <f t="shared" si="51"/>
        <v>0</v>
      </c>
      <c r="J795" s="63"/>
      <c r="K795">
        <f t="shared" si="50"/>
        <v>0</v>
      </c>
      <c r="L795" s="63"/>
      <c r="O795" s="63"/>
      <c r="P795" s="63"/>
      <c r="Q795" s="175">
        <f t="shared" si="48"/>
        <v>0</v>
      </c>
      <c r="R795" s="284">
        <f t="shared" si="49"/>
        <v>0</v>
      </c>
      <c r="S795" s="5"/>
      <c r="T795" s="68"/>
      <c r="U795" s="5"/>
      <c r="V795" s="36"/>
      <c r="Y795" s="37"/>
      <c r="Z795" s="5"/>
    </row>
    <row r="796" spans="1:26" x14ac:dyDescent="0.25">
      <c r="A796" s="87"/>
      <c r="B796" s="56">
        <v>789</v>
      </c>
      <c r="C796" s="352"/>
      <c r="D796" s="170"/>
      <c r="E796" s="65"/>
      <c r="F796" s="65"/>
      <c r="G796" s="195"/>
      <c r="H796" s="63"/>
      <c r="I796">
        <f t="shared" si="51"/>
        <v>0</v>
      </c>
      <c r="J796" s="63"/>
      <c r="K796">
        <f t="shared" si="50"/>
        <v>0</v>
      </c>
      <c r="L796" s="63"/>
      <c r="O796" s="63"/>
      <c r="P796" s="63"/>
      <c r="Q796" s="175">
        <f t="shared" si="48"/>
        <v>0</v>
      </c>
      <c r="R796" s="284">
        <f t="shared" si="49"/>
        <v>0</v>
      </c>
      <c r="S796" s="5"/>
      <c r="T796" s="68"/>
      <c r="U796" s="5"/>
      <c r="V796" s="36"/>
      <c r="Y796" s="37"/>
      <c r="Z796" s="5"/>
    </row>
    <row r="797" spans="1:26" x14ac:dyDescent="0.25">
      <c r="A797" s="87"/>
      <c r="B797" s="56">
        <v>790</v>
      </c>
      <c r="C797" s="352"/>
      <c r="D797" s="170"/>
      <c r="E797" s="65"/>
      <c r="F797" s="65"/>
      <c r="G797" s="195"/>
      <c r="H797" s="63"/>
      <c r="I797">
        <f t="shared" si="51"/>
        <v>0</v>
      </c>
      <c r="J797" s="63"/>
      <c r="K797">
        <f t="shared" si="50"/>
        <v>0</v>
      </c>
      <c r="L797" s="63"/>
      <c r="O797" s="63"/>
      <c r="P797" s="63"/>
      <c r="Q797" s="175">
        <f t="shared" si="48"/>
        <v>0</v>
      </c>
      <c r="R797" s="284">
        <f t="shared" si="49"/>
        <v>0</v>
      </c>
      <c r="S797" s="5"/>
      <c r="T797" s="68"/>
      <c r="U797" s="5"/>
      <c r="V797" s="36"/>
      <c r="Y797" s="37"/>
      <c r="Z797" s="5"/>
    </row>
    <row r="798" spans="1:26" x14ac:dyDescent="0.25">
      <c r="A798" s="87"/>
      <c r="B798" s="56">
        <v>791</v>
      </c>
      <c r="C798" s="352"/>
      <c r="D798" s="170"/>
      <c r="E798" s="65"/>
      <c r="F798" s="65"/>
      <c r="G798" s="195"/>
      <c r="H798" s="63"/>
      <c r="I798">
        <f t="shared" si="51"/>
        <v>0</v>
      </c>
      <c r="J798" s="63"/>
      <c r="K798">
        <f t="shared" si="50"/>
        <v>0</v>
      </c>
      <c r="L798" s="63"/>
      <c r="O798" s="63"/>
      <c r="P798" s="63"/>
      <c r="Q798" s="175">
        <f t="shared" si="48"/>
        <v>0</v>
      </c>
      <c r="R798" s="284">
        <f t="shared" si="49"/>
        <v>0</v>
      </c>
      <c r="S798" s="5"/>
      <c r="T798" s="68"/>
      <c r="U798" s="5"/>
      <c r="V798" s="36"/>
      <c r="Y798" s="37"/>
      <c r="Z798" s="5"/>
    </row>
    <row r="799" spans="1:26" x14ac:dyDescent="0.25">
      <c r="A799" s="87"/>
      <c r="B799" s="56">
        <v>792</v>
      </c>
      <c r="C799" s="352"/>
      <c r="D799" s="170"/>
      <c r="E799" s="65"/>
      <c r="F799" s="65"/>
      <c r="G799" s="195"/>
      <c r="H799" s="63"/>
      <c r="I799">
        <f t="shared" si="51"/>
        <v>0</v>
      </c>
      <c r="J799" s="63"/>
      <c r="K799">
        <f t="shared" si="50"/>
        <v>0</v>
      </c>
      <c r="L799" s="63"/>
      <c r="O799" s="63"/>
      <c r="P799" s="63"/>
      <c r="Q799" s="175">
        <f t="shared" si="48"/>
        <v>0</v>
      </c>
      <c r="R799" s="284">
        <f t="shared" si="49"/>
        <v>0</v>
      </c>
      <c r="S799" s="5"/>
      <c r="T799" s="68"/>
      <c r="U799" s="5"/>
      <c r="V799" s="36"/>
      <c r="Y799" s="37"/>
      <c r="Z799" s="5"/>
    </row>
    <row r="800" spans="1:26" x14ac:dyDescent="0.25">
      <c r="A800" s="87"/>
      <c r="B800" s="56">
        <v>793</v>
      </c>
      <c r="C800" s="352"/>
      <c r="D800" s="170"/>
      <c r="E800" s="65"/>
      <c r="F800" s="65"/>
      <c r="G800" s="195"/>
      <c r="H800" s="63"/>
      <c r="I800">
        <f t="shared" si="51"/>
        <v>0</v>
      </c>
      <c r="J800" s="63"/>
      <c r="K800">
        <f t="shared" si="50"/>
        <v>0</v>
      </c>
      <c r="L800" s="63"/>
      <c r="O800" s="63"/>
      <c r="P800" s="63"/>
      <c r="Q800" s="175">
        <f t="shared" si="48"/>
        <v>0</v>
      </c>
      <c r="R800" s="284">
        <f t="shared" si="49"/>
        <v>0</v>
      </c>
      <c r="S800" s="5"/>
      <c r="T800" s="68"/>
      <c r="U800" s="5"/>
      <c r="V800" s="36"/>
      <c r="Y800" s="37"/>
      <c r="Z800" s="5"/>
    </row>
    <row r="801" spans="1:26" x14ac:dyDescent="0.25">
      <c r="A801" s="87"/>
      <c r="B801" s="56">
        <v>794</v>
      </c>
      <c r="C801" s="352"/>
      <c r="D801" s="170"/>
      <c r="E801" s="65"/>
      <c r="F801" s="65"/>
      <c r="G801" s="195"/>
      <c r="H801" s="63"/>
      <c r="I801">
        <f t="shared" si="51"/>
        <v>0</v>
      </c>
      <c r="J801" s="63"/>
      <c r="K801">
        <f t="shared" si="50"/>
        <v>0</v>
      </c>
      <c r="L801" s="63"/>
      <c r="O801" s="63"/>
      <c r="P801" s="63"/>
      <c r="Q801" s="175">
        <f t="shared" si="48"/>
        <v>0</v>
      </c>
      <c r="R801" s="284">
        <f t="shared" si="49"/>
        <v>0</v>
      </c>
      <c r="S801" s="5"/>
      <c r="T801" s="68"/>
      <c r="U801" s="5"/>
      <c r="V801" s="36"/>
      <c r="Y801" s="37"/>
      <c r="Z801" s="5"/>
    </row>
    <row r="802" spans="1:26" x14ac:dyDescent="0.25">
      <c r="A802" s="87"/>
      <c r="B802" s="56">
        <v>795</v>
      </c>
      <c r="C802" s="352"/>
      <c r="D802" s="170"/>
      <c r="E802" s="65"/>
      <c r="F802" s="65"/>
      <c r="G802" s="195"/>
      <c r="H802" s="63"/>
      <c r="I802">
        <f t="shared" si="51"/>
        <v>0</v>
      </c>
      <c r="J802" s="63"/>
      <c r="K802">
        <f t="shared" si="50"/>
        <v>0</v>
      </c>
      <c r="L802" s="63"/>
      <c r="O802" s="63"/>
      <c r="P802" s="63"/>
      <c r="Q802" s="175">
        <f t="shared" si="48"/>
        <v>0</v>
      </c>
      <c r="R802" s="284">
        <f t="shared" si="49"/>
        <v>0</v>
      </c>
      <c r="S802" s="5"/>
      <c r="T802" s="68"/>
      <c r="U802" s="5"/>
      <c r="V802" s="36"/>
      <c r="Y802" s="37"/>
      <c r="Z802" s="5"/>
    </row>
    <row r="803" spans="1:26" x14ac:dyDescent="0.25">
      <c r="A803" s="87"/>
      <c r="B803" s="56">
        <v>796</v>
      </c>
      <c r="C803" s="352"/>
      <c r="D803" s="170"/>
      <c r="E803" s="65"/>
      <c r="F803" s="65"/>
      <c r="G803" s="195"/>
      <c r="H803" s="63"/>
      <c r="I803">
        <f t="shared" si="51"/>
        <v>0</v>
      </c>
      <c r="J803" s="63"/>
      <c r="K803">
        <f t="shared" si="50"/>
        <v>0</v>
      </c>
      <c r="L803" s="63"/>
      <c r="O803" s="63"/>
      <c r="P803" s="63"/>
      <c r="Q803" s="175">
        <f t="shared" si="48"/>
        <v>0</v>
      </c>
      <c r="R803" s="284">
        <f t="shared" si="49"/>
        <v>0</v>
      </c>
      <c r="S803" s="5"/>
      <c r="T803" s="68"/>
      <c r="U803" s="5"/>
      <c r="V803" s="36"/>
      <c r="Y803" s="37"/>
      <c r="Z803" s="5"/>
    </row>
    <row r="804" spans="1:26" x14ac:dyDescent="0.25">
      <c r="A804" s="87"/>
      <c r="B804" s="56">
        <v>797</v>
      </c>
      <c r="C804" s="352"/>
      <c r="D804" s="170"/>
      <c r="E804" s="65"/>
      <c r="F804" s="65"/>
      <c r="G804" s="195"/>
      <c r="H804" s="63"/>
      <c r="I804">
        <f t="shared" si="51"/>
        <v>0</v>
      </c>
      <c r="J804" s="63"/>
      <c r="K804">
        <f t="shared" si="50"/>
        <v>0</v>
      </c>
      <c r="L804" s="63"/>
      <c r="O804" s="63"/>
      <c r="P804" s="63"/>
      <c r="Q804" s="175">
        <f t="shared" si="48"/>
        <v>0</v>
      </c>
      <c r="R804" s="284">
        <f t="shared" si="49"/>
        <v>0</v>
      </c>
      <c r="S804" s="5"/>
      <c r="T804" s="68"/>
      <c r="U804" s="5"/>
      <c r="V804" s="36"/>
      <c r="Y804" s="37"/>
      <c r="Z804" s="5"/>
    </row>
    <row r="805" spans="1:26" x14ac:dyDescent="0.25">
      <c r="A805" s="87"/>
      <c r="B805" s="56">
        <v>798</v>
      </c>
      <c r="C805" s="352"/>
      <c r="D805" s="170"/>
      <c r="E805" s="65"/>
      <c r="F805" s="65"/>
      <c r="G805" s="195"/>
      <c r="H805" s="63"/>
      <c r="I805">
        <f t="shared" si="51"/>
        <v>0</v>
      </c>
      <c r="J805" s="63"/>
      <c r="K805">
        <f t="shared" si="50"/>
        <v>0</v>
      </c>
      <c r="L805" s="63"/>
      <c r="O805" s="63"/>
      <c r="P805" s="63"/>
      <c r="Q805" s="175">
        <f t="shared" si="48"/>
        <v>0</v>
      </c>
      <c r="R805" s="284">
        <f t="shared" si="49"/>
        <v>0</v>
      </c>
      <c r="S805" s="5"/>
      <c r="T805" s="68"/>
      <c r="U805" s="5"/>
      <c r="V805" s="36"/>
      <c r="Y805" s="37"/>
      <c r="Z805" s="5"/>
    </row>
    <row r="806" spans="1:26" x14ac:dyDescent="0.25">
      <c r="A806" s="87"/>
      <c r="B806" s="56">
        <v>799</v>
      </c>
      <c r="C806" s="352"/>
      <c r="D806" s="170"/>
      <c r="E806" s="65"/>
      <c r="F806" s="65"/>
      <c r="G806" s="195"/>
      <c r="H806" s="63"/>
      <c r="I806">
        <f t="shared" si="51"/>
        <v>0</v>
      </c>
      <c r="J806" s="63"/>
      <c r="K806">
        <f t="shared" si="50"/>
        <v>0</v>
      </c>
      <c r="L806" s="63"/>
      <c r="O806" s="63"/>
      <c r="P806" s="63"/>
      <c r="Q806" s="175">
        <f t="shared" si="48"/>
        <v>0</v>
      </c>
      <c r="R806" s="284">
        <f t="shared" si="49"/>
        <v>0</v>
      </c>
      <c r="S806" s="5"/>
      <c r="T806" s="68"/>
      <c r="U806" s="5"/>
      <c r="V806" s="36"/>
      <c r="Y806" s="37"/>
      <c r="Z806" s="5"/>
    </row>
    <row r="807" spans="1:26" x14ac:dyDescent="0.25">
      <c r="A807" s="87"/>
      <c r="B807" s="56">
        <v>800</v>
      </c>
      <c r="C807" s="352"/>
      <c r="D807" s="170"/>
      <c r="E807" s="65"/>
      <c r="F807" s="65"/>
      <c r="G807" s="195"/>
      <c r="H807" s="63"/>
      <c r="I807">
        <f t="shared" si="51"/>
        <v>0</v>
      </c>
      <c r="J807" s="63"/>
      <c r="K807">
        <f t="shared" si="50"/>
        <v>0</v>
      </c>
      <c r="L807" s="63"/>
      <c r="O807" s="63"/>
      <c r="P807" s="63"/>
      <c r="Q807" s="175">
        <f t="shared" si="48"/>
        <v>0</v>
      </c>
      <c r="R807" s="284">
        <f t="shared" si="49"/>
        <v>0</v>
      </c>
      <c r="S807" s="5"/>
      <c r="T807" s="68"/>
      <c r="U807" s="5"/>
      <c r="V807" s="36"/>
      <c r="Y807" s="37"/>
      <c r="Z807" s="5"/>
    </row>
    <row r="808" spans="1:26" x14ac:dyDescent="0.25">
      <c r="A808" s="87"/>
      <c r="B808" s="56">
        <v>801</v>
      </c>
      <c r="C808" s="352"/>
      <c r="D808" s="170"/>
      <c r="E808" s="65"/>
      <c r="F808" s="65"/>
      <c r="G808" s="195"/>
      <c r="H808" s="63"/>
      <c r="I808">
        <f t="shared" si="51"/>
        <v>0</v>
      </c>
      <c r="J808" s="63"/>
      <c r="K808">
        <f t="shared" si="50"/>
        <v>0</v>
      </c>
      <c r="L808" s="63"/>
      <c r="O808" s="63"/>
      <c r="P808" s="63"/>
      <c r="Q808" s="175">
        <f t="shared" si="48"/>
        <v>0</v>
      </c>
      <c r="R808" s="284">
        <f t="shared" si="49"/>
        <v>0</v>
      </c>
      <c r="S808" s="5"/>
      <c r="T808" s="68"/>
      <c r="U808" s="5"/>
      <c r="V808" s="36"/>
      <c r="Y808" s="37"/>
      <c r="Z808" s="5"/>
    </row>
    <row r="809" spans="1:26" x14ac:dyDescent="0.25">
      <c r="A809" s="87"/>
      <c r="B809" s="56">
        <v>802</v>
      </c>
      <c r="C809" s="352"/>
      <c r="D809" s="170"/>
      <c r="E809" s="65"/>
      <c r="F809" s="65"/>
      <c r="G809" s="195"/>
      <c r="H809" s="63"/>
      <c r="I809">
        <f t="shared" si="51"/>
        <v>0</v>
      </c>
      <c r="J809" s="63"/>
      <c r="K809">
        <f t="shared" si="50"/>
        <v>0</v>
      </c>
      <c r="L809" s="63"/>
      <c r="O809" s="63"/>
      <c r="P809" s="63"/>
      <c r="Q809" s="175">
        <f t="shared" si="48"/>
        <v>0</v>
      </c>
      <c r="R809" s="284">
        <f t="shared" si="49"/>
        <v>0</v>
      </c>
      <c r="S809" s="5"/>
      <c r="T809" s="68"/>
      <c r="U809" s="5"/>
      <c r="V809" s="36"/>
      <c r="Y809" s="37"/>
      <c r="Z809" s="5"/>
    </row>
    <row r="810" spans="1:26" x14ac:dyDescent="0.25">
      <c r="A810" s="87"/>
      <c r="B810" s="56">
        <v>803</v>
      </c>
      <c r="C810" s="352"/>
      <c r="D810" s="170"/>
      <c r="E810" s="65"/>
      <c r="F810" s="65"/>
      <c r="G810" s="195"/>
      <c r="H810" s="63"/>
      <c r="I810">
        <f t="shared" si="51"/>
        <v>0</v>
      </c>
      <c r="J810" s="63"/>
      <c r="K810">
        <f t="shared" si="50"/>
        <v>0</v>
      </c>
      <c r="L810" s="63"/>
      <c r="O810" s="63"/>
      <c r="P810" s="63"/>
      <c r="Q810" s="175">
        <f t="shared" si="48"/>
        <v>0</v>
      </c>
      <c r="R810" s="284">
        <f t="shared" si="49"/>
        <v>0</v>
      </c>
      <c r="S810" s="5"/>
      <c r="T810" s="68"/>
      <c r="U810" s="5"/>
      <c r="V810" s="36"/>
      <c r="Y810" s="37"/>
      <c r="Z810" s="5"/>
    </row>
    <row r="811" spans="1:26" x14ac:dyDescent="0.25">
      <c r="A811" s="87"/>
      <c r="B811" s="56">
        <v>804</v>
      </c>
      <c r="C811" s="352"/>
      <c r="D811" s="170"/>
      <c r="E811" s="65"/>
      <c r="F811" s="65"/>
      <c r="G811" s="195"/>
      <c r="H811" s="63"/>
      <c r="I811">
        <f t="shared" si="51"/>
        <v>0</v>
      </c>
      <c r="J811" s="63"/>
      <c r="K811">
        <f t="shared" si="50"/>
        <v>0</v>
      </c>
      <c r="L811" s="63"/>
      <c r="O811" s="63"/>
      <c r="P811" s="63"/>
      <c r="Q811" s="175">
        <f t="shared" si="48"/>
        <v>0</v>
      </c>
      <c r="R811" s="284">
        <f t="shared" si="49"/>
        <v>0</v>
      </c>
      <c r="S811" s="5"/>
      <c r="T811" s="68"/>
      <c r="U811" s="5"/>
      <c r="V811" s="36"/>
      <c r="Y811" s="37"/>
      <c r="Z811" s="5"/>
    </row>
    <row r="812" spans="1:26" x14ac:dyDescent="0.25">
      <c r="A812" s="87"/>
      <c r="B812" s="56">
        <v>805</v>
      </c>
      <c r="C812" s="352"/>
      <c r="D812" s="170"/>
      <c r="E812" s="65"/>
      <c r="F812" s="65"/>
      <c r="G812" s="195"/>
      <c r="H812" s="63"/>
      <c r="I812">
        <f t="shared" si="51"/>
        <v>0</v>
      </c>
      <c r="J812" s="63"/>
      <c r="K812">
        <f t="shared" si="50"/>
        <v>0</v>
      </c>
      <c r="L812" s="63"/>
      <c r="O812" s="63"/>
      <c r="P812" s="63"/>
      <c r="Q812" s="175">
        <f t="shared" si="48"/>
        <v>0</v>
      </c>
      <c r="R812" s="284">
        <f t="shared" si="49"/>
        <v>0</v>
      </c>
      <c r="S812" s="5"/>
      <c r="T812" s="68"/>
      <c r="U812" s="5"/>
      <c r="V812" s="36"/>
      <c r="Y812" s="37"/>
      <c r="Z812" s="5"/>
    </row>
    <row r="813" spans="1:26" x14ac:dyDescent="0.25">
      <c r="A813" s="87"/>
      <c r="B813" s="56">
        <v>806</v>
      </c>
      <c r="C813" s="352"/>
      <c r="D813" s="170"/>
      <c r="E813" s="65"/>
      <c r="F813" s="65"/>
      <c r="G813" s="195"/>
      <c r="H813" s="63"/>
      <c r="I813">
        <f t="shared" si="51"/>
        <v>0</v>
      </c>
      <c r="J813" s="63"/>
      <c r="K813">
        <f t="shared" si="50"/>
        <v>0</v>
      </c>
      <c r="L813" s="63"/>
      <c r="O813" s="63"/>
      <c r="P813" s="63"/>
      <c r="Q813" s="175">
        <f t="shared" si="48"/>
        <v>0</v>
      </c>
      <c r="R813" s="284">
        <f t="shared" si="49"/>
        <v>0</v>
      </c>
      <c r="S813" s="5"/>
      <c r="T813" s="68"/>
      <c r="U813" s="5"/>
      <c r="V813" s="36"/>
      <c r="Y813" s="37"/>
      <c r="Z813" s="5"/>
    </row>
    <row r="814" spans="1:26" x14ac:dyDescent="0.25">
      <c r="A814" s="87"/>
      <c r="B814" s="56">
        <v>807</v>
      </c>
      <c r="C814" s="352"/>
      <c r="D814" s="170"/>
      <c r="E814" s="65"/>
      <c r="F814" s="65"/>
      <c r="G814" s="195"/>
      <c r="H814" s="63"/>
      <c r="I814">
        <f t="shared" si="51"/>
        <v>0</v>
      </c>
      <c r="J814" s="63"/>
      <c r="K814">
        <f t="shared" si="50"/>
        <v>0</v>
      </c>
      <c r="L814" s="63"/>
      <c r="O814" s="63"/>
      <c r="P814" s="63"/>
      <c r="Q814" s="175">
        <f t="shared" si="48"/>
        <v>0</v>
      </c>
      <c r="R814" s="284">
        <f t="shared" si="49"/>
        <v>0</v>
      </c>
      <c r="S814" s="5"/>
      <c r="T814" s="68"/>
      <c r="U814" s="5"/>
      <c r="V814" s="36"/>
      <c r="Y814" s="37"/>
      <c r="Z814" s="5"/>
    </row>
    <row r="815" spans="1:26" x14ac:dyDescent="0.25">
      <c r="A815" s="87"/>
      <c r="B815" s="56">
        <v>808</v>
      </c>
      <c r="C815" s="352"/>
      <c r="D815" s="170"/>
      <c r="E815" s="65"/>
      <c r="F815" s="65"/>
      <c r="G815" s="195"/>
      <c r="H815" s="63"/>
      <c r="I815">
        <f t="shared" si="51"/>
        <v>0</v>
      </c>
      <c r="J815" s="63"/>
      <c r="K815">
        <f t="shared" si="50"/>
        <v>0</v>
      </c>
      <c r="L815" s="63"/>
      <c r="O815" s="63"/>
      <c r="P815" s="63"/>
      <c r="Q815" s="175">
        <f t="shared" si="48"/>
        <v>0</v>
      </c>
      <c r="R815" s="284">
        <f t="shared" si="49"/>
        <v>0</v>
      </c>
      <c r="S815" s="5"/>
      <c r="T815" s="68"/>
      <c r="U815" s="5"/>
      <c r="V815" s="36"/>
      <c r="Y815" s="37"/>
      <c r="Z815" s="5"/>
    </row>
    <row r="816" spans="1:26" x14ac:dyDescent="0.25">
      <c r="A816" s="87"/>
      <c r="B816" s="56">
        <v>809</v>
      </c>
      <c r="C816" s="352"/>
      <c r="D816" s="170"/>
      <c r="E816" s="65"/>
      <c r="F816" s="65"/>
      <c r="G816" s="195"/>
      <c r="H816" s="63"/>
      <c r="I816">
        <f t="shared" si="51"/>
        <v>0</v>
      </c>
      <c r="J816" s="63"/>
      <c r="K816">
        <f t="shared" si="50"/>
        <v>0</v>
      </c>
      <c r="L816" s="63"/>
      <c r="O816" s="63"/>
      <c r="P816" s="63"/>
      <c r="Q816" s="175">
        <f t="shared" si="48"/>
        <v>0</v>
      </c>
      <c r="R816" s="284">
        <f t="shared" si="49"/>
        <v>0</v>
      </c>
      <c r="S816" s="5"/>
      <c r="T816" s="68"/>
      <c r="U816" s="5"/>
      <c r="V816" s="36"/>
      <c r="Y816" s="37"/>
      <c r="Z816" s="5"/>
    </row>
    <row r="817" spans="1:26" x14ac:dyDescent="0.25">
      <c r="A817" s="87"/>
      <c r="B817" s="56">
        <v>810</v>
      </c>
      <c r="C817" s="352"/>
      <c r="D817" s="170"/>
      <c r="E817" s="65"/>
      <c r="F817" s="65"/>
      <c r="G817" s="195"/>
      <c r="H817" s="63"/>
      <c r="I817">
        <f t="shared" si="51"/>
        <v>0</v>
      </c>
      <c r="J817" s="63"/>
      <c r="K817">
        <f t="shared" si="50"/>
        <v>0</v>
      </c>
      <c r="L817" s="63"/>
      <c r="O817" s="63"/>
      <c r="P817" s="63"/>
      <c r="Q817" s="175">
        <f t="shared" si="48"/>
        <v>0</v>
      </c>
      <c r="R817" s="284">
        <f t="shared" si="49"/>
        <v>0</v>
      </c>
      <c r="S817" s="5"/>
      <c r="T817" s="68"/>
      <c r="U817" s="5"/>
      <c r="V817" s="36"/>
      <c r="Y817" s="37"/>
      <c r="Z817" s="5"/>
    </row>
    <row r="818" spans="1:26" x14ac:dyDescent="0.25">
      <c r="A818" s="87"/>
      <c r="B818" s="56">
        <v>811</v>
      </c>
      <c r="C818" s="352"/>
      <c r="D818" s="170"/>
      <c r="E818" s="65"/>
      <c r="F818" s="65"/>
      <c r="G818" s="195"/>
      <c r="H818" s="63"/>
      <c r="I818">
        <f t="shared" si="51"/>
        <v>0</v>
      </c>
      <c r="J818" s="63"/>
      <c r="K818">
        <f t="shared" si="50"/>
        <v>0</v>
      </c>
      <c r="L818" s="63"/>
      <c r="O818" s="63"/>
      <c r="P818" s="63"/>
      <c r="Q818" s="175">
        <f t="shared" si="48"/>
        <v>0</v>
      </c>
      <c r="R818" s="284">
        <f t="shared" si="49"/>
        <v>0</v>
      </c>
      <c r="S818" s="5"/>
      <c r="T818" s="68"/>
      <c r="U818" s="5"/>
      <c r="V818" s="36"/>
      <c r="Y818" s="37"/>
      <c r="Z818" s="5"/>
    </row>
    <row r="819" spans="1:26" x14ac:dyDescent="0.25">
      <c r="A819" s="87"/>
      <c r="B819" s="56">
        <v>812</v>
      </c>
      <c r="C819" s="352"/>
      <c r="D819" s="170"/>
      <c r="E819" s="65"/>
      <c r="F819" s="65"/>
      <c r="G819" s="195"/>
      <c r="H819" s="63"/>
      <c r="I819">
        <f t="shared" si="51"/>
        <v>0</v>
      </c>
      <c r="J819" s="63"/>
      <c r="K819">
        <f t="shared" si="50"/>
        <v>0</v>
      </c>
      <c r="L819" s="63"/>
      <c r="O819" s="63"/>
      <c r="P819" s="63"/>
      <c r="Q819" s="175">
        <f t="shared" si="48"/>
        <v>0</v>
      </c>
      <c r="R819" s="284">
        <f t="shared" si="49"/>
        <v>0</v>
      </c>
      <c r="S819" s="5"/>
      <c r="T819" s="68"/>
      <c r="U819" s="5"/>
      <c r="V819" s="36"/>
      <c r="Y819" s="37"/>
      <c r="Z819" s="5"/>
    </row>
    <row r="820" spans="1:26" x14ac:dyDescent="0.25">
      <c r="A820" s="87"/>
      <c r="B820" s="56">
        <v>813</v>
      </c>
      <c r="C820" s="352"/>
      <c r="D820" s="170"/>
      <c r="E820" s="65"/>
      <c r="F820" s="65"/>
      <c r="G820" s="195"/>
      <c r="H820" s="63"/>
      <c r="I820">
        <f t="shared" si="51"/>
        <v>0</v>
      </c>
      <c r="J820" s="63"/>
      <c r="K820">
        <f t="shared" si="50"/>
        <v>0</v>
      </c>
      <c r="L820" s="63"/>
      <c r="O820" s="63"/>
      <c r="P820" s="63"/>
      <c r="Q820" s="175">
        <f t="shared" si="48"/>
        <v>0</v>
      </c>
      <c r="R820" s="284">
        <f t="shared" si="49"/>
        <v>0</v>
      </c>
      <c r="S820" s="5"/>
      <c r="T820" s="68"/>
      <c r="U820" s="5"/>
      <c r="V820" s="36"/>
      <c r="Y820" s="37"/>
      <c r="Z820" s="5"/>
    </row>
    <row r="821" spans="1:26" x14ac:dyDescent="0.25">
      <c r="A821" s="87"/>
      <c r="B821" s="56">
        <v>814</v>
      </c>
      <c r="C821" s="352"/>
      <c r="D821" s="170"/>
      <c r="E821" s="65"/>
      <c r="F821" s="65"/>
      <c r="G821" s="195"/>
      <c r="H821" s="63"/>
      <c r="I821">
        <f t="shared" si="51"/>
        <v>0</v>
      </c>
      <c r="J821" s="63"/>
      <c r="K821">
        <f t="shared" si="50"/>
        <v>0</v>
      </c>
      <c r="L821" s="63"/>
      <c r="O821" s="63"/>
      <c r="P821" s="63"/>
      <c r="Q821" s="175">
        <f t="shared" si="48"/>
        <v>0</v>
      </c>
      <c r="R821" s="284">
        <f t="shared" si="49"/>
        <v>0</v>
      </c>
      <c r="S821" s="5"/>
      <c r="T821" s="68"/>
      <c r="U821" s="5"/>
      <c r="V821" s="36"/>
      <c r="Y821" s="37"/>
      <c r="Z821" s="5"/>
    </row>
    <row r="822" spans="1:26" x14ac:dyDescent="0.25">
      <c r="A822" s="87"/>
      <c r="B822" s="56">
        <v>815</v>
      </c>
      <c r="C822" s="352"/>
      <c r="D822" s="170"/>
      <c r="E822" s="65"/>
      <c r="F822" s="65"/>
      <c r="G822" s="195"/>
      <c r="H822" s="63"/>
      <c r="I822">
        <f t="shared" si="51"/>
        <v>0</v>
      </c>
      <c r="J822" s="63"/>
      <c r="K822">
        <f t="shared" si="50"/>
        <v>0</v>
      </c>
      <c r="L822" s="63"/>
      <c r="O822" s="63"/>
      <c r="P822" s="63"/>
      <c r="Q822" s="175">
        <f t="shared" si="48"/>
        <v>0</v>
      </c>
      <c r="R822" s="284">
        <f t="shared" si="49"/>
        <v>0</v>
      </c>
      <c r="S822" s="5"/>
      <c r="T822" s="68"/>
      <c r="U822" s="5"/>
      <c r="V822" s="36"/>
      <c r="Y822" s="37"/>
      <c r="Z822" s="5"/>
    </row>
    <row r="823" spans="1:26" x14ac:dyDescent="0.25">
      <c r="A823" s="87"/>
      <c r="B823" s="56">
        <v>816</v>
      </c>
      <c r="C823" s="352"/>
      <c r="D823" s="170"/>
      <c r="E823" s="65"/>
      <c r="F823" s="65"/>
      <c r="G823" s="195"/>
      <c r="H823" s="63"/>
      <c r="I823">
        <f t="shared" si="51"/>
        <v>0</v>
      </c>
      <c r="J823" s="63"/>
      <c r="K823">
        <f t="shared" si="50"/>
        <v>0</v>
      </c>
      <c r="L823" s="63"/>
      <c r="O823" s="63"/>
      <c r="P823" s="63"/>
      <c r="Q823" s="175">
        <f t="shared" si="48"/>
        <v>0</v>
      </c>
      <c r="R823" s="284">
        <f t="shared" si="49"/>
        <v>0</v>
      </c>
      <c r="S823" s="5"/>
      <c r="T823" s="68"/>
      <c r="U823" s="5"/>
      <c r="V823" s="36"/>
      <c r="Y823" s="37"/>
      <c r="Z823" s="5"/>
    </row>
    <row r="824" spans="1:26" x14ac:dyDescent="0.25">
      <c r="A824" s="87"/>
      <c r="B824" s="56">
        <v>817</v>
      </c>
      <c r="C824" s="352"/>
      <c r="D824" s="170"/>
      <c r="E824" s="65"/>
      <c r="F824" s="65"/>
      <c r="G824" s="195"/>
      <c r="H824" s="63"/>
      <c r="I824">
        <f t="shared" si="51"/>
        <v>0</v>
      </c>
      <c r="J824" s="63"/>
      <c r="K824">
        <f t="shared" si="50"/>
        <v>0</v>
      </c>
      <c r="L824" s="63"/>
      <c r="O824" s="63"/>
      <c r="P824" s="63"/>
      <c r="Q824" s="175">
        <f t="shared" si="48"/>
        <v>0</v>
      </c>
      <c r="R824" s="284">
        <f t="shared" si="49"/>
        <v>0</v>
      </c>
      <c r="S824" s="5"/>
      <c r="T824" s="68"/>
      <c r="U824" s="5"/>
      <c r="V824" s="36"/>
      <c r="Y824" s="37"/>
      <c r="Z824" s="5"/>
    </row>
    <row r="825" spans="1:26" x14ac:dyDescent="0.25">
      <c r="A825" s="87"/>
      <c r="B825" s="56">
        <v>818</v>
      </c>
      <c r="C825" s="352"/>
      <c r="D825" s="170"/>
      <c r="E825" s="65"/>
      <c r="F825" s="65"/>
      <c r="G825" s="195"/>
      <c r="H825" s="63"/>
      <c r="I825">
        <f t="shared" si="51"/>
        <v>0</v>
      </c>
      <c r="J825" s="63"/>
      <c r="K825">
        <f t="shared" si="50"/>
        <v>0</v>
      </c>
      <c r="L825" s="63"/>
      <c r="O825" s="63"/>
      <c r="P825" s="63"/>
      <c r="Q825" s="175">
        <f t="shared" si="48"/>
        <v>0</v>
      </c>
      <c r="R825" s="284">
        <f t="shared" si="49"/>
        <v>0</v>
      </c>
      <c r="S825" s="5"/>
      <c r="T825" s="68"/>
      <c r="U825" s="5"/>
      <c r="V825" s="36"/>
      <c r="Y825" s="37"/>
      <c r="Z825" s="5"/>
    </row>
    <row r="826" spans="1:26" x14ac:dyDescent="0.25">
      <c r="A826" s="87"/>
      <c r="B826" s="56">
        <v>819</v>
      </c>
      <c r="C826" s="352"/>
      <c r="D826" s="170"/>
      <c r="E826" s="65"/>
      <c r="F826" s="65"/>
      <c r="G826" s="195"/>
      <c r="H826" s="63"/>
      <c r="I826">
        <f t="shared" si="51"/>
        <v>0</v>
      </c>
      <c r="J826" s="63"/>
      <c r="K826">
        <f t="shared" si="50"/>
        <v>0</v>
      </c>
      <c r="L826" s="63"/>
      <c r="O826" s="63"/>
      <c r="P826" s="63"/>
      <c r="Q826" s="175">
        <f t="shared" si="48"/>
        <v>0</v>
      </c>
      <c r="R826" s="284">
        <f t="shared" si="49"/>
        <v>0</v>
      </c>
      <c r="S826" s="5"/>
      <c r="T826" s="68"/>
      <c r="U826" s="5"/>
      <c r="V826" s="36"/>
      <c r="Y826" s="37"/>
      <c r="Z826" s="5"/>
    </row>
    <row r="827" spans="1:26" x14ac:dyDescent="0.25">
      <c r="A827" s="87"/>
      <c r="B827" s="56">
        <v>820</v>
      </c>
      <c r="C827" s="352"/>
      <c r="D827" s="170"/>
      <c r="E827" s="65"/>
      <c r="F827" s="65"/>
      <c r="G827" s="195"/>
      <c r="H827" s="63"/>
      <c r="I827">
        <f t="shared" si="51"/>
        <v>0</v>
      </c>
      <c r="J827" s="63"/>
      <c r="K827">
        <f t="shared" si="50"/>
        <v>0</v>
      </c>
      <c r="L827" s="63"/>
      <c r="O827" s="63"/>
      <c r="P827" s="63"/>
      <c r="Q827" s="175">
        <f t="shared" si="48"/>
        <v>0</v>
      </c>
      <c r="R827" s="284">
        <f t="shared" si="49"/>
        <v>0</v>
      </c>
      <c r="S827" s="5"/>
      <c r="T827" s="68"/>
      <c r="U827" s="5"/>
      <c r="V827" s="36"/>
      <c r="Y827" s="37"/>
      <c r="Z827" s="5"/>
    </row>
    <row r="828" spans="1:26" x14ac:dyDescent="0.25">
      <c r="A828" s="87"/>
      <c r="B828" s="56">
        <v>821</v>
      </c>
      <c r="C828" s="352"/>
      <c r="D828" s="170"/>
      <c r="E828" s="65"/>
      <c r="F828" s="65"/>
      <c r="G828" s="195"/>
      <c r="H828" s="63"/>
      <c r="I828">
        <f t="shared" si="51"/>
        <v>0</v>
      </c>
      <c r="J828" s="63"/>
      <c r="K828">
        <f t="shared" si="50"/>
        <v>0</v>
      </c>
      <c r="L828" s="63"/>
      <c r="O828" s="63"/>
      <c r="P828" s="63"/>
      <c r="Q828" s="175">
        <f t="shared" si="48"/>
        <v>0</v>
      </c>
      <c r="R828" s="284">
        <f t="shared" si="49"/>
        <v>0</v>
      </c>
      <c r="S828" s="5"/>
      <c r="T828" s="68"/>
      <c r="U828" s="5"/>
      <c r="V828" s="36"/>
      <c r="Y828" s="37"/>
      <c r="Z828" s="5"/>
    </row>
    <row r="829" spans="1:26" x14ac:dyDescent="0.25">
      <c r="A829" s="87"/>
      <c r="B829" s="56">
        <v>822</v>
      </c>
      <c r="C829" s="352"/>
      <c r="D829" s="170"/>
      <c r="E829" s="65"/>
      <c r="F829" s="65"/>
      <c r="G829" s="195"/>
      <c r="H829" s="63"/>
      <c r="I829">
        <f t="shared" si="51"/>
        <v>0</v>
      </c>
      <c r="J829" s="63"/>
      <c r="K829">
        <f t="shared" si="50"/>
        <v>0</v>
      </c>
      <c r="L829" s="63"/>
      <c r="O829" s="63"/>
      <c r="P829" s="63"/>
      <c r="Q829" s="175">
        <f t="shared" si="48"/>
        <v>0</v>
      </c>
      <c r="R829" s="284">
        <f t="shared" si="49"/>
        <v>0</v>
      </c>
      <c r="S829" s="5"/>
      <c r="T829" s="68"/>
      <c r="U829" s="5"/>
      <c r="V829" s="36"/>
      <c r="Y829" s="37"/>
      <c r="Z829" s="5"/>
    </row>
    <row r="830" spans="1:26" x14ac:dyDescent="0.25">
      <c r="A830" s="87"/>
      <c r="B830" s="56">
        <v>823</v>
      </c>
      <c r="C830" s="352"/>
      <c r="D830" s="170"/>
      <c r="E830" s="65"/>
      <c r="F830" s="65"/>
      <c r="G830" s="195"/>
      <c r="H830" s="63"/>
      <c r="I830">
        <f t="shared" si="51"/>
        <v>0</v>
      </c>
      <c r="J830" s="63"/>
      <c r="K830">
        <f t="shared" si="50"/>
        <v>0</v>
      </c>
      <c r="L830" s="63"/>
      <c r="O830" s="63"/>
      <c r="P830" s="63"/>
      <c r="Q830" s="175">
        <f t="shared" si="48"/>
        <v>0</v>
      </c>
      <c r="R830" s="284">
        <f t="shared" si="49"/>
        <v>0</v>
      </c>
      <c r="S830" s="5"/>
      <c r="T830" s="68"/>
      <c r="U830" s="5"/>
      <c r="V830" s="36"/>
      <c r="Y830" s="37"/>
      <c r="Z830" s="5"/>
    </row>
    <row r="831" spans="1:26" x14ac:dyDescent="0.25">
      <c r="A831" s="87"/>
      <c r="B831" s="56">
        <v>824</v>
      </c>
      <c r="C831" s="352"/>
      <c r="D831" s="170"/>
      <c r="E831" s="65"/>
      <c r="F831" s="65"/>
      <c r="G831" s="195"/>
      <c r="H831" s="63"/>
      <c r="I831">
        <f t="shared" si="51"/>
        <v>0</v>
      </c>
      <c r="J831" s="63"/>
      <c r="K831">
        <f t="shared" si="50"/>
        <v>0</v>
      </c>
      <c r="L831" s="63"/>
      <c r="O831" s="63"/>
      <c r="P831" s="63"/>
      <c r="Q831" s="175">
        <f t="shared" si="48"/>
        <v>0</v>
      </c>
      <c r="R831" s="284">
        <f t="shared" si="49"/>
        <v>0</v>
      </c>
      <c r="S831" s="5"/>
      <c r="T831" s="68"/>
      <c r="U831" s="5"/>
      <c r="V831" s="36"/>
      <c r="Y831" s="37"/>
      <c r="Z831" s="5"/>
    </row>
    <row r="832" spans="1:26" x14ac:dyDescent="0.25">
      <c r="A832" s="87"/>
      <c r="B832" s="56">
        <v>825</v>
      </c>
      <c r="C832" s="352"/>
      <c r="D832" s="170"/>
      <c r="E832" s="65"/>
      <c r="F832" s="65"/>
      <c r="G832" s="195"/>
      <c r="H832" s="63"/>
      <c r="I832">
        <f t="shared" si="51"/>
        <v>0</v>
      </c>
      <c r="J832" s="63"/>
      <c r="K832">
        <f t="shared" si="50"/>
        <v>0</v>
      </c>
      <c r="L832" s="63"/>
      <c r="O832" s="63"/>
      <c r="P832" s="63"/>
      <c r="Q832" s="175">
        <f t="shared" si="48"/>
        <v>0</v>
      </c>
      <c r="R832" s="284">
        <f t="shared" si="49"/>
        <v>0</v>
      </c>
      <c r="S832" s="5"/>
      <c r="T832" s="68"/>
      <c r="U832" s="5"/>
      <c r="V832" s="36"/>
      <c r="Y832" s="37"/>
      <c r="Z832" s="5"/>
    </row>
    <row r="833" spans="1:26" x14ac:dyDescent="0.25">
      <c r="A833" s="87"/>
      <c r="B833" s="56">
        <v>826</v>
      </c>
      <c r="C833" s="352"/>
      <c r="D833" s="170"/>
      <c r="E833" s="65"/>
      <c r="F833" s="65"/>
      <c r="G833" s="195"/>
      <c r="H833" s="63"/>
      <c r="I833">
        <f t="shared" si="51"/>
        <v>0</v>
      </c>
      <c r="J833" s="63"/>
      <c r="K833">
        <f t="shared" si="50"/>
        <v>0</v>
      </c>
      <c r="L833" s="63"/>
      <c r="O833" s="63"/>
      <c r="P833" s="63"/>
      <c r="Q833" s="175">
        <f t="shared" si="48"/>
        <v>0</v>
      </c>
      <c r="R833" s="284">
        <f t="shared" si="49"/>
        <v>0</v>
      </c>
      <c r="S833" s="5"/>
      <c r="T833" s="68"/>
      <c r="U833" s="5"/>
      <c r="V833" s="36"/>
      <c r="Y833" s="37"/>
      <c r="Z833" s="5"/>
    </row>
    <row r="834" spans="1:26" x14ac:dyDescent="0.25">
      <c r="A834" s="87"/>
      <c r="B834" s="56">
        <v>827</v>
      </c>
      <c r="C834" s="352"/>
      <c r="D834" s="170"/>
      <c r="E834" s="65"/>
      <c r="F834" s="65"/>
      <c r="G834" s="195"/>
      <c r="H834" s="63"/>
      <c r="I834">
        <f t="shared" si="51"/>
        <v>0</v>
      </c>
      <c r="J834" s="63"/>
      <c r="K834">
        <f t="shared" si="50"/>
        <v>0</v>
      </c>
      <c r="L834" s="63"/>
      <c r="O834" s="63"/>
      <c r="P834" s="63"/>
      <c r="Q834" s="175">
        <f t="shared" si="48"/>
        <v>0</v>
      </c>
      <c r="R834" s="284">
        <f t="shared" si="49"/>
        <v>0</v>
      </c>
      <c r="S834" s="5"/>
      <c r="T834" s="68"/>
      <c r="U834" s="5"/>
      <c r="V834" s="36"/>
      <c r="Y834" s="37"/>
      <c r="Z834" s="5"/>
    </row>
    <row r="835" spans="1:26" x14ac:dyDescent="0.25">
      <c r="A835" s="87"/>
      <c r="B835" s="56">
        <v>828</v>
      </c>
      <c r="C835" s="352"/>
      <c r="D835" s="170"/>
      <c r="E835" s="65"/>
      <c r="F835" s="65"/>
      <c r="G835" s="195"/>
      <c r="H835" s="63"/>
      <c r="I835">
        <f t="shared" si="51"/>
        <v>0</v>
      </c>
      <c r="J835" s="63"/>
      <c r="K835">
        <f t="shared" si="50"/>
        <v>0</v>
      </c>
      <c r="L835" s="63"/>
      <c r="O835" s="63"/>
      <c r="P835" s="63"/>
      <c r="Q835" s="175">
        <f t="shared" si="48"/>
        <v>0</v>
      </c>
      <c r="R835" s="284">
        <f t="shared" si="49"/>
        <v>0</v>
      </c>
      <c r="S835" s="5"/>
      <c r="T835" s="68"/>
      <c r="U835" s="5"/>
      <c r="V835" s="36"/>
      <c r="Y835" s="37"/>
      <c r="Z835" s="5"/>
    </row>
    <row r="836" spans="1:26" x14ac:dyDescent="0.25">
      <c r="A836" s="87"/>
      <c r="B836" s="56">
        <v>829</v>
      </c>
      <c r="C836" s="352"/>
      <c r="D836" s="170"/>
      <c r="E836" s="65"/>
      <c r="F836" s="65"/>
      <c r="G836" s="195"/>
      <c r="H836" s="63"/>
      <c r="I836">
        <f t="shared" si="51"/>
        <v>0</v>
      </c>
      <c r="J836" s="63"/>
      <c r="K836">
        <f t="shared" si="50"/>
        <v>0</v>
      </c>
      <c r="L836" s="63"/>
      <c r="O836" s="63"/>
      <c r="P836" s="63"/>
      <c r="Q836" s="175">
        <f t="shared" si="48"/>
        <v>0</v>
      </c>
      <c r="R836" s="284">
        <f t="shared" si="49"/>
        <v>0</v>
      </c>
      <c r="S836" s="5"/>
      <c r="T836" s="68"/>
      <c r="U836" s="5"/>
      <c r="V836" s="36"/>
      <c r="Y836" s="37"/>
      <c r="Z836" s="5"/>
    </row>
    <row r="837" spans="1:26" x14ac:dyDescent="0.25">
      <c r="A837" s="87"/>
      <c r="B837" s="56">
        <v>830</v>
      </c>
      <c r="C837" s="352"/>
      <c r="D837" s="170"/>
      <c r="E837" s="65"/>
      <c r="F837" s="65"/>
      <c r="G837" s="195"/>
      <c r="H837" s="63"/>
      <c r="I837">
        <f t="shared" si="51"/>
        <v>0</v>
      </c>
      <c r="J837" s="63"/>
      <c r="K837">
        <f t="shared" si="50"/>
        <v>0</v>
      </c>
      <c r="L837" s="63"/>
      <c r="O837" s="63"/>
      <c r="P837" s="63"/>
      <c r="Q837" s="175">
        <f t="shared" si="48"/>
        <v>0</v>
      </c>
      <c r="R837" s="284">
        <f t="shared" si="49"/>
        <v>0</v>
      </c>
      <c r="S837" s="5"/>
      <c r="T837" s="68"/>
      <c r="U837" s="5"/>
      <c r="V837" s="36"/>
      <c r="Y837" s="37"/>
      <c r="Z837" s="5"/>
    </row>
    <row r="838" spans="1:26" x14ac:dyDescent="0.25">
      <c r="A838" s="87"/>
      <c r="B838" s="56">
        <v>831</v>
      </c>
      <c r="C838" s="352"/>
      <c r="D838" s="170"/>
      <c r="E838" s="65"/>
      <c r="F838" s="65"/>
      <c r="G838" s="195"/>
      <c r="H838" s="63"/>
      <c r="I838">
        <f t="shared" si="51"/>
        <v>0</v>
      </c>
      <c r="J838" s="63"/>
      <c r="K838">
        <f t="shared" si="50"/>
        <v>0</v>
      </c>
      <c r="L838" s="63"/>
      <c r="O838" s="63"/>
      <c r="P838" s="63"/>
      <c r="Q838" s="175">
        <f t="shared" si="48"/>
        <v>0</v>
      </c>
      <c r="R838" s="284">
        <f t="shared" si="49"/>
        <v>0</v>
      </c>
      <c r="S838" s="5"/>
      <c r="T838" s="68"/>
      <c r="U838" s="5"/>
      <c r="V838" s="36"/>
      <c r="Y838" s="37"/>
      <c r="Z838" s="5"/>
    </row>
    <row r="839" spans="1:26" x14ac:dyDescent="0.25">
      <c r="A839" s="87"/>
      <c r="B839" s="56">
        <v>832</v>
      </c>
      <c r="C839" s="352"/>
      <c r="D839" s="170"/>
      <c r="E839" s="65"/>
      <c r="F839" s="65"/>
      <c r="G839" s="195"/>
      <c r="H839" s="63"/>
      <c r="I839">
        <f t="shared" si="51"/>
        <v>0</v>
      </c>
      <c r="J839" s="63"/>
      <c r="K839">
        <f t="shared" si="50"/>
        <v>0</v>
      </c>
      <c r="L839" s="63"/>
      <c r="O839" s="63"/>
      <c r="P839" s="63"/>
      <c r="Q839" s="175">
        <f t="shared" si="48"/>
        <v>0</v>
      </c>
      <c r="R839" s="284">
        <f t="shared" si="49"/>
        <v>0</v>
      </c>
      <c r="S839" s="5"/>
      <c r="T839" s="68"/>
      <c r="U839" s="5"/>
      <c r="V839" s="36"/>
      <c r="Y839" s="37"/>
      <c r="Z839" s="5"/>
    </row>
    <row r="840" spans="1:26" x14ac:dyDescent="0.25">
      <c r="A840" s="87"/>
      <c r="B840" s="56">
        <v>833</v>
      </c>
      <c r="C840" s="352"/>
      <c r="D840" s="170"/>
      <c r="E840" s="65"/>
      <c r="F840" s="65"/>
      <c r="G840" s="195"/>
      <c r="H840" s="63"/>
      <c r="I840">
        <f t="shared" si="51"/>
        <v>0</v>
      </c>
      <c r="J840" s="63"/>
      <c r="K840">
        <f t="shared" si="50"/>
        <v>0</v>
      </c>
      <c r="L840" s="63"/>
      <c r="O840" s="63"/>
      <c r="P840" s="63"/>
      <c r="Q840" s="175">
        <f t="shared" ref="Q840:Q903" si="52">G840</f>
        <v>0</v>
      </c>
      <c r="R840" s="284">
        <f t="shared" ref="R840:R903" si="53">G840*(-1)</f>
        <v>0</v>
      </c>
      <c r="S840" s="5"/>
      <c r="T840" s="68"/>
      <c r="U840" s="5"/>
      <c r="V840" s="36"/>
      <c r="Y840" s="37"/>
      <c r="Z840" s="5"/>
    </row>
    <row r="841" spans="1:26" x14ac:dyDescent="0.25">
      <c r="A841" s="87"/>
      <c r="B841" s="56">
        <v>834</v>
      </c>
      <c r="C841" s="352"/>
      <c r="D841" s="170"/>
      <c r="E841" s="65"/>
      <c r="F841" s="65"/>
      <c r="G841" s="195"/>
      <c r="H841" s="63"/>
      <c r="I841">
        <f t="shared" si="51"/>
        <v>0</v>
      </c>
      <c r="J841" s="63"/>
      <c r="K841">
        <f t="shared" ref="K841:K904" si="54">IFERROR(VALUE(LEFT(L841,4)),0)</f>
        <v>0</v>
      </c>
      <c r="L841" s="63"/>
      <c r="O841" s="63"/>
      <c r="P841" s="63"/>
      <c r="Q841" s="175">
        <f t="shared" si="52"/>
        <v>0</v>
      </c>
      <c r="R841" s="284">
        <f t="shared" si="53"/>
        <v>0</v>
      </c>
      <c r="S841" s="5"/>
      <c r="T841" s="68"/>
      <c r="U841" s="5"/>
      <c r="V841" s="36"/>
      <c r="Y841" s="37"/>
      <c r="Z841" s="5"/>
    </row>
    <row r="842" spans="1:26" x14ac:dyDescent="0.25">
      <c r="A842" s="87"/>
      <c r="B842" s="56">
        <v>835</v>
      </c>
      <c r="C842" s="352"/>
      <c r="D842" s="170"/>
      <c r="E842" s="65"/>
      <c r="F842" s="65"/>
      <c r="G842" s="195"/>
      <c r="H842" s="63"/>
      <c r="I842">
        <f t="shared" si="51"/>
        <v>0</v>
      </c>
      <c r="J842" s="63"/>
      <c r="K842">
        <f t="shared" si="54"/>
        <v>0</v>
      </c>
      <c r="L842" s="63"/>
      <c r="O842" s="63"/>
      <c r="P842" s="63"/>
      <c r="Q842" s="175">
        <f t="shared" si="52"/>
        <v>0</v>
      </c>
      <c r="R842" s="284">
        <f t="shared" si="53"/>
        <v>0</v>
      </c>
      <c r="S842" s="5"/>
      <c r="T842" s="68"/>
      <c r="U842" s="5"/>
      <c r="V842" s="36"/>
      <c r="Y842" s="37"/>
      <c r="Z842" s="5"/>
    </row>
    <row r="843" spans="1:26" x14ac:dyDescent="0.25">
      <c r="A843" s="87"/>
      <c r="B843" s="56">
        <v>836</v>
      </c>
      <c r="C843" s="352"/>
      <c r="D843" s="170"/>
      <c r="E843" s="65"/>
      <c r="F843" s="65"/>
      <c r="G843" s="195"/>
      <c r="H843" s="63"/>
      <c r="I843">
        <f t="shared" si="51"/>
        <v>0</v>
      </c>
      <c r="J843" s="63"/>
      <c r="K843">
        <f t="shared" si="54"/>
        <v>0</v>
      </c>
      <c r="L843" s="63"/>
      <c r="O843" s="63"/>
      <c r="P843" s="63"/>
      <c r="Q843" s="175">
        <f t="shared" si="52"/>
        <v>0</v>
      </c>
      <c r="R843" s="284">
        <f t="shared" si="53"/>
        <v>0</v>
      </c>
      <c r="S843" s="5"/>
      <c r="T843" s="68"/>
      <c r="U843" s="5"/>
      <c r="V843" s="36"/>
      <c r="Y843" s="37"/>
      <c r="Z843" s="5"/>
    </row>
    <row r="844" spans="1:26" x14ac:dyDescent="0.25">
      <c r="A844" s="87"/>
      <c r="B844" s="56">
        <v>837</v>
      </c>
      <c r="C844" s="352"/>
      <c r="D844" s="170"/>
      <c r="E844" s="65"/>
      <c r="F844" s="65"/>
      <c r="G844" s="195"/>
      <c r="H844" s="63"/>
      <c r="I844">
        <f t="shared" si="51"/>
        <v>0</v>
      </c>
      <c r="J844" s="63"/>
      <c r="K844">
        <f t="shared" si="54"/>
        <v>0</v>
      </c>
      <c r="L844" s="63"/>
      <c r="O844" s="63"/>
      <c r="P844" s="63"/>
      <c r="Q844" s="175">
        <f t="shared" si="52"/>
        <v>0</v>
      </c>
      <c r="R844" s="284">
        <f t="shared" si="53"/>
        <v>0</v>
      </c>
      <c r="S844" s="5"/>
      <c r="T844" s="68"/>
      <c r="U844" s="5"/>
      <c r="V844" s="36"/>
      <c r="Y844" s="37"/>
      <c r="Z844" s="5"/>
    </row>
    <row r="845" spans="1:26" x14ac:dyDescent="0.25">
      <c r="A845" s="87"/>
      <c r="B845" s="56">
        <v>838</v>
      </c>
      <c r="C845" s="352"/>
      <c r="D845" s="170"/>
      <c r="E845" s="65"/>
      <c r="F845" s="65"/>
      <c r="G845" s="195"/>
      <c r="H845" s="63"/>
      <c r="I845">
        <f t="shared" ref="I845:I908" si="55">IFERROR(VALUE(LEFT(J845,4)),0)</f>
        <v>0</v>
      </c>
      <c r="J845" s="63"/>
      <c r="K845">
        <f t="shared" si="54"/>
        <v>0</v>
      </c>
      <c r="L845" s="63"/>
      <c r="O845" s="63"/>
      <c r="P845" s="63"/>
      <c r="Q845" s="175">
        <f t="shared" si="52"/>
        <v>0</v>
      </c>
      <c r="R845" s="284">
        <f t="shared" si="53"/>
        <v>0</v>
      </c>
      <c r="S845" s="5"/>
      <c r="T845" s="68"/>
      <c r="U845" s="5"/>
      <c r="V845" s="36"/>
      <c r="Y845" s="37"/>
      <c r="Z845" s="5"/>
    </row>
    <row r="846" spans="1:26" x14ac:dyDescent="0.25">
      <c r="A846" s="87"/>
      <c r="B846" s="56">
        <v>839</v>
      </c>
      <c r="C846" s="352"/>
      <c r="D846" s="170"/>
      <c r="E846" s="65"/>
      <c r="F846" s="65"/>
      <c r="G846" s="195"/>
      <c r="H846" s="63"/>
      <c r="I846">
        <f t="shared" si="55"/>
        <v>0</v>
      </c>
      <c r="J846" s="63"/>
      <c r="K846">
        <f t="shared" si="54"/>
        <v>0</v>
      </c>
      <c r="L846" s="63"/>
      <c r="O846" s="63"/>
      <c r="P846" s="63"/>
      <c r="Q846" s="175">
        <f t="shared" si="52"/>
        <v>0</v>
      </c>
      <c r="R846" s="284">
        <f t="shared" si="53"/>
        <v>0</v>
      </c>
      <c r="S846" s="5"/>
      <c r="T846" s="68"/>
      <c r="U846" s="5"/>
      <c r="V846" s="36"/>
      <c r="Y846" s="37"/>
      <c r="Z846" s="5"/>
    </row>
    <row r="847" spans="1:26" x14ac:dyDescent="0.25">
      <c r="A847" s="87"/>
      <c r="B847" s="56">
        <v>840</v>
      </c>
      <c r="C847" s="352"/>
      <c r="D847" s="170"/>
      <c r="E847" s="65"/>
      <c r="F847" s="65"/>
      <c r="G847" s="195"/>
      <c r="H847" s="63"/>
      <c r="I847">
        <f t="shared" si="55"/>
        <v>0</v>
      </c>
      <c r="J847" s="63"/>
      <c r="K847">
        <f t="shared" si="54"/>
        <v>0</v>
      </c>
      <c r="L847" s="63"/>
      <c r="O847" s="63"/>
      <c r="P847" s="63"/>
      <c r="Q847" s="175">
        <f t="shared" si="52"/>
        <v>0</v>
      </c>
      <c r="R847" s="284">
        <f t="shared" si="53"/>
        <v>0</v>
      </c>
      <c r="S847" s="5"/>
      <c r="T847" s="68"/>
      <c r="U847" s="5"/>
      <c r="V847" s="36"/>
      <c r="Y847" s="37"/>
      <c r="Z847" s="5"/>
    </row>
    <row r="848" spans="1:26" x14ac:dyDescent="0.25">
      <c r="A848" s="87"/>
      <c r="B848" s="56">
        <v>841</v>
      </c>
      <c r="C848" s="352"/>
      <c r="D848" s="170"/>
      <c r="E848" s="65"/>
      <c r="F848" s="65"/>
      <c r="G848" s="195"/>
      <c r="H848" s="63"/>
      <c r="I848">
        <f t="shared" si="55"/>
        <v>0</v>
      </c>
      <c r="J848" s="63"/>
      <c r="K848">
        <f t="shared" si="54"/>
        <v>0</v>
      </c>
      <c r="L848" s="63"/>
      <c r="O848" s="63"/>
      <c r="P848" s="63"/>
      <c r="Q848" s="175">
        <f t="shared" si="52"/>
        <v>0</v>
      </c>
      <c r="R848" s="284">
        <f t="shared" si="53"/>
        <v>0</v>
      </c>
      <c r="S848" s="5"/>
      <c r="T848" s="68"/>
      <c r="U848" s="5"/>
      <c r="V848" s="36"/>
      <c r="Y848" s="37"/>
      <c r="Z848" s="5"/>
    </row>
    <row r="849" spans="1:26" x14ac:dyDescent="0.25">
      <c r="A849" s="87"/>
      <c r="B849" s="56">
        <v>842</v>
      </c>
      <c r="C849" s="352"/>
      <c r="D849" s="170"/>
      <c r="E849" s="65"/>
      <c r="F849" s="65"/>
      <c r="G849" s="195"/>
      <c r="H849" s="63"/>
      <c r="I849">
        <f t="shared" si="55"/>
        <v>0</v>
      </c>
      <c r="J849" s="63"/>
      <c r="K849">
        <f t="shared" si="54"/>
        <v>0</v>
      </c>
      <c r="L849" s="63"/>
      <c r="O849" s="63"/>
      <c r="P849" s="63"/>
      <c r="Q849" s="175">
        <f t="shared" si="52"/>
        <v>0</v>
      </c>
      <c r="R849" s="284">
        <f t="shared" si="53"/>
        <v>0</v>
      </c>
      <c r="S849" s="5"/>
      <c r="T849" s="68"/>
      <c r="U849" s="5"/>
      <c r="V849" s="36"/>
      <c r="Y849" s="37"/>
      <c r="Z849" s="5"/>
    </row>
    <row r="850" spans="1:26" x14ac:dyDescent="0.25">
      <c r="A850" s="87"/>
      <c r="B850" s="56">
        <v>843</v>
      </c>
      <c r="C850" s="352"/>
      <c r="D850" s="170"/>
      <c r="E850" s="65"/>
      <c r="F850" s="65"/>
      <c r="G850" s="195"/>
      <c r="H850" s="63"/>
      <c r="I850">
        <f t="shared" si="55"/>
        <v>0</v>
      </c>
      <c r="J850" s="63"/>
      <c r="K850">
        <f t="shared" si="54"/>
        <v>0</v>
      </c>
      <c r="L850" s="63"/>
      <c r="O850" s="63"/>
      <c r="P850" s="63"/>
      <c r="Q850" s="175">
        <f t="shared" si="52"/>
        <v>0</v>
      </c>
      <c r="R850" s="284">
        <f t="shared" si="53"/>
        <v>0</v>
      </c>
      <c r="S850" s="5"/>
      <c r="T850" s="68"/>
      <c r="U850" s="5"/>
      <c r="V850" s="36"/>
      <c r="Y850" s="37"/>
      <c r="Z850" s="5"/>
    </row>
    <row r="851" spans="1:26" x14ac:dyDescent="0.25">
      <c r="A851" s="87"/>
      <c r="B851" s="56">
        <v>844</v>
      </c>
      <c r="C851" s="352"/>
      <c r="D851" s="170"/>
      <c r="E851" s="65"/>
      <c r="F851" s="65"/>
      <c r="G851" s="195"/>
      <c r="H851" s="63"/>
      <c r="I851">
        <f t="shared" si="55"/>
        <v>0</v>
      </c>
      <c r="J851" s="63"/>
      <c r="K851">
        <f t="shared" si="54"/>
        <v>0</v>
      </c>
      <c r="L851" s="63"/>
      <c r="O851" s="63"/>
      <c r="P851" s="63"/>
      <c r="Q851" s="175">
        <f t="shared" si="52"/>
        <v>0</v>
      </c>
      <c r="R851" s="284">
        <f t="shared" si="53"/>
        <v>0</v>
      </c>
      <c r="S851" s="5"/>
      <c r="T851" s="68"/>
      <c r="U851" s="5"/>
      <c r="V851" s="36"/>
      <c r="Y851" s="37"/>
      <c r="Z851" s="5"/>
    </row>
    <row r="852" spans="1:26" x14ac:dyDescent="0.25">
      <c r="A852" s="87"/>
      <c r="B852" s="56">
        <v>845</v>
      </c>
      <c r="C852" s="352"/>
      <c r="D852" s="170"/>
      <c r="E852" s="65"/>
      <c r="F852" s="65"/>
      <c r="G852" s="195"/>
      <c r="H852" s="63"/>
      <c r="I852">
        <f t="shared" si="55"/>
        <v>0</v>
      </c>
      <c r="J852" s="63"/>
      <c r="K852">
        <f t="shared" si="54"/>
        <v>0</v>
      </c>
      <c r="L852" s="63"/>
      <c r="O852" s="63"/>
      <c r="P852" s="63"/>
      <c r="Q852" s="175">
        <f t="shared" si="52"/>
        <v>0</v>
      </c>
      <c r="R852" s="284">
        <f t="shared" si="53"/>
        <v>0</v>
      </c>
      <c r="S852" s="5"/>
      <c r="T852" s="68"/>
      <c r="U852" s="5"/>
      <c r="V852" s="36"/>
      <c r="Y852" s="37"/>
      <c r="Z852" s="5"/>
    </row>
    <row r="853" spans="1:26" x14ac:dyDescent="0.25">
      <c r="A853" s="87"/>
      <c r="B853" s="56">
        <v>846</v>
      </c>
      <c r="C853" s="352"/>
      <c r="D853" s="170"/>
      <c r="E853" s="65"/>
      <c r="F853" s="65"/>
      <c r="G853" s="195"/>
      <c r="H853" s="63"/>
      <c r="I853">
        <f t="shared" si="55"/>
        <v>0</v>
      </c>
      <c r="J853" s="63"/>
      <c r="K853">
        <f t="shared" si="54"/>
        <v>0</v>
      </c>
      <c r="L853" s="63"/>
      <c r="O853" s="63"/>
      <c r="P853" s="63"/>
      <c r="Q853" s="175">
        <f t="shared" si="52"/>
        <v>0</v>
      </c>
      <c r="R853" s="284">
        <f t="shared" si="53"/>
        <v>0</v>
      </c>
      <c r="S853" s="5"/>
      <c r="T853" s="68"/>
      <c r="U853" s="5"/>
      <c r="V853" s="36"/>
      <c r="Y853" s="37"/>
      <c r="Z853" s="5"/>
    </row>
    <row r="854" spans="1:26" x14ac:dyDescent="0.25">
      <c r="A854" s="87"/>
      <c r="B854" s="56">
        <v>847</v>
      </c>
      <c r="C854" s="352"/>
      <c r="D854" s="170"/>
      <c r="E854" s="65"/>
      <c r="F854" s="65"/>
      <c r="G854" s="195"/>
      <c r="H854" s="63"/>
      <c r="I854">
        <f t="shared" si="55"/>
        <v>0</v>
      </c>
      <c r="J854" s="63"/>
      <c r="K854">
        <f t="shared" si="54"/>
        <v>0</v>
      </c>
      <c r="L854" s="63"/>
      <c r="O854" s="63"/>
      <c r="P854" s="63"/>
      <c r="Q854" s="175">
        <f t="shared" si="52"/>
        <v>0</v>
      </c>
      <c r="R854" s="284">
        <f t="shared" si="53"/>
        <v>0</v>
      </c>
      <c r="S854" s="5"/>
      <c r="T854" s="68"/>
      <c r="U854" s="5"/>
      <c r="V854" s="36"/>
      <c r="Y854" s="37"/>
      <c r="Z854" s="5"/>
    </row>
    <row r="855" spans="1:26" x14ac:dyDescent="0.25">
      <c r="A855" s="87"/>
      <c r="B855" s="56">
        <v>848</v>
      </c>
      <c r="C855" s="352"/>
      <c r="D855" s="170"/>
      <c r="E855" s="65"/>
      <c r="F855" s="65"/>
      <c r="G855" s="195"/>
      <c r="H855" s="63"/>
      <c r="I855">
        <f t="shared" si="55"/>
        <v>0</v>
      </c>
      <c r="J855" s="63"/>
      <c r="K855">
        <f t="shared" si="54"/>
        <v>0</v>
      </c>
      <c r="L855" s="63"/>
      <c r="O855" s="63"/>
      <c r="P855" s="63"/>
      <c r="Q855" s="175">
        <f t="shared" si="52"/>
        <v>0</v>
      </c>
      <c r="R855" s="284">
        <f t="shared" si="53"/>
        <v>0</v>
      </c>
      <c r="S855" s="5"/>
      <c r="T855" s="68"/>
      <c r="U855" s="5"/>
      <c r="V855" s="36"/>
      <c r="Y855" s="37"/>
      <c r="Z855" s="5"/>
    </row>
    <row r="856" spans="1:26" x14ac:dyDescent="0.25">
      <c r="A856" s="87"/>
      <c r="B856" s="56">
        <v>849</v>
      </c>
      <c r="C856" s="352"/>
      <c r="D856" s="170"/>
      <c r="E856" s="65"/>
      <c r="F856" s="65"/>
      <c r="G856" s="195"/>
      <c r="H856" s="63"/>
      <c r="I856">
        <f t="shared" si="55"/>
        <v>0</v>
      </c>
      <c r="J856" s="63"/>
      <c r="K856">
        <f t="shared" si="54"/>
        <v>0</v>
      </c>
      <c r="L856" s="63"/>
      <c r="O856" s="63"/>
      <c r="P856" s="63"/>
      <c r="Q856" s="175">
        <f t="shared" si="52"/>
        <v>0</v>
      </c>
      <c r="R856" s="284">
        <f t="shared" si="53"/>
        <v>0</v>
      </c>
      <c r="S856" s="5"/>
      <c r="T856" s="68"/>
      <c r="U856" s="5"/>
      <c r="V856" s="36"/>
      <c r="Y856" s="37"/>
      <c r="Z856" s="5"/>
    </row>
    <row r="857" spans="1:26" x14ac:dyDescent="0.25">
      <c r="A857" s="87"/>
      <c r="B857" s="56">
        <v>850</v>
      </c>
      <c r="C857" s="352"/>
      <c r="D857" s="170"/>
      <c r="E857" s="65"/>
      <c r="F857" s="65"/>
      <c r="G857" s="195"/>
      <c r="H857" s="63"/>
      <c r="I857">
        <f t="shared" si="55"/>
        <v>0</v>
      </c>
      <c r="J857" s="63"/>
      <c r="K857">
        <f t="shared" si="54"/>
        <v>0</v>
      </c>
      <c r="L857" s="63"/>
      <c r="O857" s="63"/>
      <c r="P857" s="63"/>
      <c r="Q857" s="175">
        <f t="shared" si="52"/>
        <v>0</v>
      </c>
      <c r="R857" s="284">
        <f t="shared" si="53"/>
        <v>0</v>
      </c>
      <c r="S857" s="5"/>
      <c r="T857" s="68"/>
      <c r="U857" s="5"/>
      <c r="V857" s="36"/>
      <c r="Y857" s="37"/>
      <c r="Z857" s="5"/>
    </row>
    <row r="858" spans="1:26" x14ac:dyDescent="0.25">
      <c r="A858" s="87"/>
      <c r="B858" s="56">
        <v>851</v>
      </c>
      <c r="C858" s="352"/>
      <c r="D858" s="170"/>
      <c r="E858" s="65"/>
      <c r="F858" s="65"/>
      <c r="G858" s="195"/>
      <c r="H858" s="63"/>
      <c r="I858">
        <f t="shared" si="55"/>
        <v>0</v>
      </c>
      <c r="J858" s="63"/>
      <c r="K858">
        <f t="shared" si="54"/>
        <v>0</v>
      </c>
      <c r="L858" s="63"/>
      <c r="O858" s="63"/>
      <c r="P858" s="63"/>
      <c r="Q858" s="175">
        <f t="shared" si="52"/>
        <v>0</v>
      </c>
      <c r="R858" s="284">
        <f t="shared" si="53"/>
        <v>0</v>
      </c>
      <c r="S858" s="5"/>
      <c r="T858" s="68"/>
      <c r="U858" s="5"/>
      <c r="V858" s="36"/>
      <c r="Y858" s="37"/>
      <c r="Z858" s="5"/>
    </row>
    <row r="859" spans="1:26" x14ac:dyDescent="0.25">
      <c r="A859" s="87"/>
      <c r="B859" s="56">
        <v>852</v>
      </c>
      <c r="C859" s="352"/>
      <c r="D859" s="170"/>
      <c r="E859" s="65"/>
      <c r="F859" s="65"/>
      <c r="G859" s="195"/>
      <c r="H859" s="63"/>
      <c r="I859">
        <f t="shared" si="55"/>
        <v>0</v>
      </c>
      <c r="J859" s="63"/>
      <c r="K859">
        <f t="shared" si="54"/>
        <v>0</v>
      </c>
      <c r="L859" s="63"/>
      <c r="O859" s="63"/>
      <c r="P859" s="63"/>
      <c r="Q859" s="175">
        <f t="shared" si="52"/>
        <v>0</v>
      </c>
      <c r="R859" s="284">
        <f t="shared" si="53"/>
        <v>0</v>
      </c>
      <c r="S859" s="5"/>
      <c r="T859" s="68"/>
      <c r="U859" s="5"/>
      <c r="V859" s="36"/>
      <c r="Y859" s="37"/>
      <c r="Z859" s="5"/>
    </row>
    <row r="860" spans="1:26" x14ac:dyDescent="0.25">
      <c r="A860" s="87"/>
      <c r="B860" s="56">
        <v>853</v>
      </c>
      <c r="C860" s="352"/>
      <c r="D860" s="170"/>
      <c r="E860" s="65"/>
      <c r="F860" s="65"/>
      <c r="G860" s="195"/>
      <c r="H860" s="63"/>
      <c r="I860">
        <f t="shared" si="55"/>
        <v>0</v>
      </c>
      <c r="J860" s="63"/>
      <c r="K860">
        <f t="shared" si="54"/>
        <v>0</v>
      </c>
      <c r="L860" s="63"/>
      <c r="O860" s="63"/>
      <c r="P860" s="63"/>
      <c r="Q860" s="175">
        <f t="shared" si="52"/>
        <v>0</v>
      </c>
      <c r="R860" s="284">
        <f t="shared" si="53"/>
        <v>0</v>
      </c>
      <c r="S860" s="5"/>
      <c r="T860" s="68"/>
      <c r="U860" s="5"/>
      <c r="V860" s="36"/>
      <c r="Y860" s="37"/>
      <c r="Z860" s="5"/>
    </row>
    <row r="861" spans="1:26" x14ac:dyDescent="0.25">
      <c r="A861" s="87"/>
      <c r="B861" s="56">
        <v>854</v>
      </c>
      <c r="C861" s="352"/>
      <c r="D861" s="170"/>
      <c r="E861" s="65"/>
      <c r="F861" s="65"/>
      <c r="G861" s="195"/>
      <c r="H861" s="63"/>
      <c r="I861">
        <f t="shared" si="55"/>
        <v>0</v>
      </c>
      <c r="J861" s="63"/>
      <c r="K861">
        <f t="shared" si="54"/>
        <v>0</v>
      </c>
      <c r="L861" s="63"/>
      <c r="O861" s="63"/>
      <c r="P861" s="63"/>
      <c r="Q861" s="175">
        <f t="shared" si="52"/>
        <v>0</v>
      </c>
      <c r="R861" s="284">
        <f t="shared" si="53"/>
        <v>0</v>
      </c>
      <c r="S861" s="5"/>
      <c r="T861" s="68"/>
      <c r="U861" s="5"/>
      <c r="V861" s="36"/>
      <c r="Y861" s="37"/>
      <c r="Z861" s="5"/>
    </row>
    <row r="862" spans="1:26" x14ac:dyDescent="0.25">
      <c r="A862" s="87"/>
      <c r="B862" s="56">
        <v>855</v>
      </c>
      <c r="C862" s="352"/>
      <c r="D862" s="170"/>
      <c r="E862" s="65"/>
      <c r="F862" s="65"/>
      <c r="G862" s="195"/>
      <c r="H862" s="63"/>
      <c r="I862">
        <f t="shared" si="55"/>
        <v>0</v>
      </c>
      <c r="J862" s="63"/>
      <c r="K862">
        <f t="shared" si="54"/>
        <v>0</v>
      </c>
      <c r="L862" s="63"/>
      <c r="O862" s="63"/>
      <c r="P862" s="63"/>
      <c r="Q862" s="175">
        <f t="shared" si="52"/>
        <v>0</v>
      </c>
      <c r="R862" s="284">
        <f t="shared" si="53"/>
        <v>0</v>
      </c>
      <c r="S862" s="5"/>
      <c r="T862" s="68"/>
      <c r="U862" s="5"/>
      <c r="V862" s="36"/>
      <c r="Y862" s="37"/>
      <c r="Z862" s="5"/>
    </row>
    <row r="863" spans="1:26" x14ac:dyDescent="0.25">
      <c r="A863" s="87"/>
      <c r="B863" s="56">
        <v>856</v>
      </c>
      <c r="C863" s="352"/>
      <c r="D863" s="170"/>
      <c r="E863" s="65"/>
      <c r="F863" s="65"/>
      <c r="G863" s="195"/>
      <c r="H863" s="63"/>
      <c r="I863">
        <f t="shared" si="55"/>
        <v>0</v>
      </c>
      <c r="J863" s="63"/>
      <c r="K863">
        <f t="shared" si="54"/>
        <v>0</v>
      </c>
      <c r="L863" s="63"/>
      <c r="O863" s="63"/>
      <c r="P863" s="63"/>
      <c r="Q863" s="175">
        <f t="shared" si="52"/>
        <v>0</v>
      </c>
      <c r="R863" s="284">
        <f t="shared" si="53"/>
        <v>0</v>
      </c>
      <c r="S863" s="5"/>
      <c r="T863" s="68"/>
      <c r="U863" s="5"/>
      <c r="V863" s="36"/>
      <c r="Y863" s="37"/>
      <c r="Z863" s="5"/>
    </row>
    <row r="864" spans="1:26" x14ac:dyDescent="0.25">
      <c r="A864" s="87"/>
      <c r="B864" s="56">
        <v>857</v>
      </c>
      <c r="C864" s="352"/>
      <c r="D864" s="170"/>
      <c r="E864" s="65"/>
      <c r="F864" s="65"/>
      <c r="G864" s="195"/>
      <c r="H864" s="63"/>
      <c r="I864">
        <f t="shared" si="55"/>
        <v>0</v>
      </c>
      <c r="J864" s="63"/>
      <c r="K864">
        <f t="shared" si="54"/>
        <v>0</v>
      </c>
      <c r="L864" s="63"/>
      <c r="O864" s="63"/>
      <c r="P864" s="63"/>
      <c r="Q864" s="175">
        <f t="shared" si="52"/>
        <v>0</v>
      </c>
      <c r="R864" s="284">
        <f t="shared" si="53"/>
        <v>0</v>
      </c>
      <c r="S864" s="5"/>
      <c r="T864" s="68"/>
      <c r="U864" s="5"/>
      <c r="V864" s="36"/>
      <c r="Y864" s="37"/>
      <c r="Z864" s="5"/>
    </row>
    <row r="865" spans="1:26" x14ac:dyDescent="0.25">
      <c r="A865" s="87"/>
      <c r="B865" s="56">
        <v>858</v>
      </c>
      <c r="C865" s="352"/>
      <c r="D865" s="170"/>
      <c r="E865" s="65"/>
      <c r="F865" s="65"/>
      <c r="G865" s="195"/>
      <c r="H865" s="63"/>
      <c r="I865">
        <f t="shared" si="55"/>
        <v>0</v>
      </c>
      <c r="J865" s="63"/>
      <c r="K865">
        <f t="shared" si="54"/>
        <v>0</v>
      </c>
      <c r="L865" s="63"/>
      <c r="O865" s="63"/>
      <c r="P865" s="63"/>
      <c r="Q865" s="175">
        <f t="shared" si="52"/>
        <v>0</v>
      </c>
      <c r="R865" s="284">
        <f t="shared" si="53"/>
        <v>0</v>
      </c>
      <c r="S865" s="5"/>
      <c r="T865" s="68"/>
      <c r="U865" s="5"/>
      <c r="V865" s="36"/>
      <c r="Y865" s="37"/>
      <c r="Z865" s="5"/>
    </row>
    <row r="866" spans="1:26" x14ac:dyDescent="0.25">
      <c r="A866" s="87"/>
      <c r="B866" s="56">
        <v>859</v>
      </c>
      <c r="C866" s="352"/>
      <c r="D866" s="170"/>
      <c r="E866" s="65"/>
      <c r="F866" s="65"/>
      <c r="G866" s="195"/>
      <c r="H866" s="63"/>
      <c r="I866">
        <f t="shared" si="55"/>
        <v>0</v>
      </c>
      <c r="J866" s="63"/>
      <c r="K866">
        <f t="shared" si="54"/>
        <v>0</v>
      </c>
      <c r="L866" s="63"/>
      <c r="O866" s="63"/>
      <c r="P866" s="63"/>
      <c r="Q866" s="175">
        <f t="shared" si="52"/>
        <v>0</v>
      </c>
      <c r="R866" s="284">
        <f t="shared" si="53"/>
        <v>0</v>
      </c>
      <c r="S866" s="5"/>
      <c r="T866" s="68"/>
      <c r="U866" s="5"/>
      <c r="V866" s="36"/>
      <c r="Y866" s="37"/>
      <c r="Z866" s="5"/>
    </row>
    <row r="867" spans="1:26" x14ac:dyDescent="0.25">
      <c r="A867" s="87"/>
      <c r="B867" s="56">
        <v>860</v>
      </c>
      <c r="C867" s="352"/>
      <c r="D867" s="170"/>
      <c r="E867" s="65"/>
      <c r="F867" s="65"/>
      <c r="G867" s="195"/>
      <c r="H867" s="63"/>
      <c r="I867">
        <f t="shared" si="55"/>
        <v>0</v>
      </c>
      <c r="J867" s="63"/>
      <c r="K867">
        <f t="shared" si="54"/>
        <v>0</v>
      </c>
      <c r="L867" s="63"/>
      <c r="O867" s="63"/>
      <c r="P867" s="63"/>
      <c r="Q867" s="175">
        <f t="shared" si="52"/>
        <v>0</v>
      </c>
      <c r="R867" s="284">
        <f t="shared" si="53"/>
        <v>0</v>
      </c>
      <c r="S867" s="5"/>
      <c r="T867" s="68"/>
      <c r="U867" s="5"/>
      <c r="V867" s="36"/>
      <c r="Y867" s="37"/>
      <c r="Z867" s="5"/>
    </row>
    <row r="868" spans="1:26" x14ac:dyDescent="0.25">
      <c r="A868" s="87"/>
      <c r="B868" s="56">
        <v>861</v>
      </c>
      <c r="C868" s="352"/>
      <c r="D868" s="170"/>
      <c r="E868" s="65"/>
      <c r="F868" s="65"/>
      <c r="G868" s="195"/>
      <c r="H868" s="63"/>
      <c r="I868">
        <f t="shared" si="55"/>
        <v>0</v>
      </c>
      <c r="J868" s="63"/>
      <c r="K868">
        <f t="shared" si="54"/>
        <v>0</v>
      </c>
      <c r="L868" s="63"/>
      <c r="O868" s="63"/>
      <c r="P868" s="63"/>
      <c r="Q868" s="175">
        <f t="shared" si="52"/>
        <v>0</v>
      </c>
      <c r="R868" s="284">
        <f t="shared" si="53"/>
        <v>0</v>
      </c>
      <c r="S868" s="5"/>
      <c r="T868" s="68"/>
      <c r="U868" s="5"/>
      <c r="V868" s="36"/>
      <c r="Y868" s="37"/>
      <c r="Z868" s="5"/>
    </row>
    <row r="869" spans="1:26" x14ac:dyDescent="0.25">
      <c r="A869" s="87"/>
      <c r="B869" s="56">
        <v>862</v>
      </c>
      <c r="C869" s="352"/>
      <c r="D869" s="170"/>
      <c r="E869" s="65"/>
      <c r="F869" s="65"/>
      <c r="G869" s="195"/>
      <c r="H869" s="63"/>
      <c r="I869">
        <f t="shared" si="55"/>
        <v>0</v>
      </c>
      <c r="J869" s="63"/>
      <c r="K869">
        <f t="shared" si="54"/>
        <v>0</v>
      </c>
      <c r="L869" s="63"/>
      <c r="O869" s="63"/>
      <c r="P869" s="63"/>
      <c r="Q869" s="175">
        <f t="shared" si="52"/>
        <v>0</v>
      </c>
      <c r="R869" s="284">
        <f t="shared" si="53"/>
        <v>0</v>
      </c>
      <c r="S869" s="5"/>
      <c r="T869" s="68"/>
      <c r="U869" s="5"/>
      <c r="V869" s="36"/>
      <c r="Y869" s="37"/>
      <c r="Z869" s="5"/>
    </row>
    <row r="870" spans="1:26" x14ac:dyDescent="0.25">
      <c r="A870" s="87"/>
      <c r="B870" s="56">
        <v>863</v>
      </c>
      <c r="C870" s="352"/>
      <c r="D870" s="170"/>
      <c r="E870" s="65"/>
      <c r="F870" s="65"/>
      <c r="G870" s="195"/>
      <c r="H870" s="63"/>
      <c r="I870">
        <f t="shared" si="55"/>
        <v>0</v>
      </c>
      <c r="J870" s="63"/>
      <c r="K870">
        <f t="shared" si="54"/>
        <v>0</v>
      </c>
      <c r="L870" s="63"/>
      <c r="O870" s="63"/>
      <c r="P870" s="63"/>
      <c r="Q870" s="175">
        <f t="shared" si="52"/>
        <v>0</v>
      </c>
      <c r="R870" s="284">
        <f t="shared" si="53"/>
        <v>0</v>
      </c>
      <c r="S870" s="5"/>
      <c r="T870" s="68"/>
      <c r="U870" s="5"/>
      <c r="V870" s="36"/>
      <c r="Y870" s="37"/>
      <c r="Z870" s="5"/>
    </row>
    <row r="871" spans="1:26" x14ac:dyDescent="0.25">
      <c r="A871" s="87"/>
      <c r="B871" s="56">
        <v>864</v>
      </c>
      <c r="C871" s="352"/>
      <c r="D871" s="170"/>
      <c r="E871" s="65"/>
      <c r="F871" s="65"/>
      <c r="G871" s="195"/>
      <c r="H871" s="63"/>
      <c r="I871">
        <f t="shared" si="55"/>
        <v>0</v>
      </c>
      <c r="J871" s="63"/>
      <c r="K871">
        <f t="shared" si="54"/>
        <v>0</v>
      </c>
      <c r="L871" s="63"/>
      <c r="O871" s="63"/>
      <c r="P871" s="63"/>
      <c r="Q871" s="175">
        <f t="shared" si="52"/>
        <v>0</v>
      </c>
      <c r="R871" s="284">
        <f t="shared" si="53"/>
        <v>0</v>
      </c>
      <c r="S871" s="5"/>
      <c r="T871" s="68"/>
      <c r="U871" s="5"/>
      <c r="V871" s="36"/>
      <c r="Y871" s="37"/>
      <c r="Z871" s="5"/>
    </row>
    <row r="872" spans="1:26" x14ac:dyDescent="0.25">
      <c r="A872" s="87"/>
      <c r="B872" s="56">
        <v>865</v>
      </c>
      <c r="C872" s="352"/>
      <c r="D872" s="170"/>
      <c r="E872" s="65"/>
      <c r="F872" s="65"/>
      <c r="G872" s="195"/>
      <c r="H872" s="63"/>
      <c r="I872">
        <f t="shared" si="55"/>
        <v>0</v>
      </c>
      <c r="J872" s="63"/>
      <c r="K872">
        <f t="shared" si="54"/>
        <v>0</v>
      </c>
      <c r="L872" s="63"/>
      <c r="O872" s="63"/>
      <c r="P872" s="63"/>
      <c r="Q872" s="175">
        <f t="shared" si="52"/>
        <v>0</v>
      </c>
      <c r="R872" s="284">
        <f t="shared" si="53"/>
        <v>0</v>
      </c>
      <c r="S872" s="5"/>
      <c r="T872" s="68"/>
      <c r="U872" s="5"/>
      <c r="V872" s="36"/>
      <c r="Y872" s="37"/>
      <c r="Z872" s="5"/>
    </row>
    <row r="873" spans="1:26" x14ac:dyDescent="0.25">
      <c r="A873" s="87"/>
      <c r="B873" s="56">
        <v>866</v>
      </c>
      <c r="C873" s="352"/>
      <c r="D873" s="170"/>
      <c r="E873" s="65"/>
      <c r="F873" s="65"/>
      <c r="G873" s="195"/>
      <c r="H873" s="63"/>
      <c r="I873">
        <f t="shared" si="55"/>
        <v>0</v>
      </c>
      <c r="J873" s="63"/>
      <c r="K873">
        <f t="shared" si="54"/>
        <v>0</v>
      </c>
      <c r="L873" s="63"/>
      <c r="O873" s="63"/>
      <c r="P873" s="63"/>
      <c r="Q873" s="175">
        <f t="shared" si="52"/>
        <v>0</v>
      </c>
      <c r="R873" s="284">
        <f t="shared" si="53"/>
        <v>0</v>
      </c>
      <c r="S873" s="5"/>
      <c r="T873" s="68"/>
      <c r="U873" s="5"/>
      <c r="V873" s="36"/>
      <c r="Y873" s="37"/>
      <c r="Z873" s="5"/>
    </row>
    <row r="874" spans="1:26" x14ac:dyDescent="0.25">
      <c r="A874" s="87"/>
      <c r="B874" s="56">
        <v>867</v>
      </c>
      <c r="C874" s="352"/>
      <c r="D874" s="170"/>
      <c r="E874" s="65"/>
      <c r="F874" s="65"/>
      <c r="G874" s="195"/>
      <c r="H874" s="63"/>
      <c r="I874">
        <f t="shared" si="55"/>
        <v>0</v>
      </c>
      <c r="J874" s="63"/>
      <c r="K874">
        <f t="shared" si="54"/>
        <v>0</v>
      </c>
      <c r="L874" s="63"/>
      <c r="O874" s="63"/>
      <c r="P874" s="63"/>
      <c r="Q874" s="175">
        <f t="shared" si="52"/>
        <v>0</v>
      </c>
      <c r="R874" s="284">
        <f t="shared" si="53"/>
        <v>0</v>
      </c>
      <c r="S874" s="5"/>
      <c r="T874" s="68"/>
      <c r="U874" s="5"/>
      <c r="V874" s="36"/>
      <c r="Y874" s="37"/>
      <c r="Z874" s="5"/>
    </row>
    <row r="875" spans="1:26" x14ac:dyDescent="0.25">
      <c r="A875" s="87"/>
      <c r="B875" s="56">
        <v>868</v>
      </c>
      <c r="C875" s="352"/>
      <c r="D875" s="170"/>
      <c r="E875" s="65"/>
      <c r="F875" s="65"/>
      <c r="G875" s="195"/>
      <c r="H875" s="63"/>
      <c r="I875">
        <f t="shared" si="55"/>
        <v>0</v>
      </c>
      <c r="J875" s="63"/>
      <c r="K875">
        <f t="shared" si="54"/>
        <v>0</v>
      </c>
      <c r="L875" s="63"/>
      <c r="O875" s="63"/>
      <c r="P875" s="63"/>
      <c r="Q875" s="175">
        <f t="shared" si="52"/>
        <v>0</v>
      </c>
      <c r="R875" s="284">
        <f t="shared" si="53"/>
        <v>0</v>
      </c>
      <c r="S875" s="5"/>
      <c r="T875" s="68"/>
      <c r="U875" s="5"/>
      <c r="V875" s="36"/>
      <c r="Y875" s="37"/>
      <c r="Z875" s="5"/>
    </row>
    <row r="876" spans="1:26" x14ac:dyDescent="0.25">
      <c r="A876" s="87"/>
      <c r="B876" s="56">
        <v>869</v>
      </c>
      <c r="C876" s="352"/>
      <c r="D876" s="170"/>
      <c r="E876" s="65"/>
      <c r="F876" s="65"/>
      <c r="G876" s="195"/>
      <c r="H876" s="63"/>
      <c r="I876">
        <f t="shared" si="55"/>
        <v>0</v>
      </c>
      <c r="J876" s="63"/>
      <c r="K876">
        <f t="shared" si="54"/>
        <v>0</v>
      </c>
      <c r="L876" s="63"/>
      <c r="O876" s="63"/>
      <c r="P876" s="63"/>
      <c r="Q876" s="175">
        <f t="shared" si="52"/>
        <v>0</v>
      </c>
      <c r="R876" s="284">
        <f t="shared" si="53"/>
        <v>0</v>
      </c>
      <c r="S876" s="5"/>
      <c r="T876" s="68"/>
      <c r="U876" s="5"/>
      <c r="V876" s="36"/>
      <c r="Y876" s="37"/>
      <c r="Z876" s="5"/>
    </row>
    <row r="877" spans="1:26" x14ac:dyDescent="0.25">
      <c r="A877" s="87"/>
      <c r="B877" s="56">
        <v>870</v>
      </c>
      <c r="C877" s="352"/>
      <c r="D877" s="170"/>
      <c r="E877" s="65"/>
      <c r="F877" s="65"/>
      <c r="G877" s="195"/>
      <c r="H877" s="63"/>
      <c r="I877">
        <f t="shared" si="55"/>
        <v>0</v>
      </c>
      <c r="J877" s="63"/>
      <c r="K877">
        <f t="shared" si="54"/>
        <v>0</v>
      </c>
      <c r="L877" s="63"/>
      <c r="O877" s="63"/>
      <c r="P877" s="63"/>
      <c r="Q877" s="175">
        <f t="shared" si="52"/>
        <v>0</v>
      </c>
      <c r="R877" s="284">
        <f t="shared" si="53"/>
        <v>0</v>
      </c>
      <c r="S877" s="5"/>
      <c r="T877" s="68"/>
      <c r="U877" s="5"/>
      <c r="V877" s="36"/>
      <c r="Y877" s="37"/>
      <c r="Z877" s="5"/>
    </row>
    <row r="878" spans="1:26" x14ac:dyDescent="0.25">
      <c r="A878" s="87"/>
      <c r="B878" s="56">
        <v>871</v>
      </c>
      <c r="C878" s="352"/>
      <c r="D878" s="170"/>
      <c r="E878" s="65"/>
      <c r="F878" s="65"/>
      <c r="G878" s="195"/>
      <c r="H878" s="63"/>
      <c r="I878">
        <f t="shared" si="55"/>
        <v>0</v>
      </c>
      <c r="J878" s="63"/>
      <c r="K878">
        <f t="shared" si="54"/>
        <v>0</v>
      </c>
      <c r="L878" s="63"/>
      <c r="O878" s="63"/>
      <c r="P878" s="63"/>
      <c r="Q878" s="175">
        <f t="shared" si="52"/>
        <v>0</v>
      </c>
      <c r="R878" s="284">
        <f t="shared" si="53"/>
        <v>0</v>
      </c>
      <c r="S878" s="5"/>
      <c r="T878" s="68"/>
      <c r="U878" s="5"/>
      <c r="V878" s="36"/>
      <c r="Y878" s="37"/>
      <c r="Z878" s="5"/>
    </row>
    <row r="879" spans="1:26" x14ac:dyDescent="0.25">
      <c r="A879" s="87"/>
      <c r="B879" s="56">
        <v>872</v>
      </c>
      <c r="C879" s="352"/>
      <c r="D879" s="170"/>
      <c r="E879" s="65"/>
      <c r="F879" s="65"/>
      <c r="G879" s="195"/>
      <c r="H879" s="63"/>
      <c r="I879">
        <f t="shared" si="55"/>
        <v>0</v>
      </c>
      <c r="J879" s="63"/>
      <c r="K879">
        <f t="shared" si="54"/>
        <v>0</v>
      </c>
      <c r="L879" s="63"/>
      <c r="O879" s="63"/>
      <c r="P879" s="63"/>
      <c r="Q879" s="175">
        <f t="shared" si="52"/>
        <v>0</v>
      </c>
      <c r="R879" s="284">
        <f t="shared" si="53"/>
        <v>0</v>
      </c>
      <c r="S879" s="5"/>
      <c r="T879" s="68"/>
      <c r="U879" s="5"/>
      <c r="V879" s="36"/>
      <c r="Y879" s="37"/>
      <c r="Z879" s="5"/>
    </row>
    <row r="880" spans="1:26" x14ac:dyDescent="0.25">
      <c r="A880" s="87"/>
      <c r="B880" s="56">
        <v>873</v>
      </c>
      <c r="C880" s="352"/>
      <c r="D880" s="170"/>
      <c r="E880" s="65"/>
      <c r="F880" s="65"/>
      <c r="G880" s="195"/>
      <c r="H880" s="63"/>
      <c r="I880">
        <f t="shared" si="55"/>
        <v>0</v>
      </c>
      <c r="J880" s="63"/>
      <c r="K880">
        <f t="shared" si="54"/>
        <v>0</v>
      </c>
      <c r="L880" s="63"/>
      <c r="O880" s="63"/>
      <c r="P880" s="63"/>
      <c r="Q880" s="175">
        <f t="shared" si="52"/>
        <v>0</v>
      </c>
      <c r="R880" s="284">
        <f t="shared" si="53"/>
        <v>0</v>
      </c>
      <c r="S880" s="5"/>
      <c r="T880" s="68"/>
      <c r="U880" s="5"/>
      <c r="V880" s="36"/>
      <c r="Y880" s="37"/>
      <c r="Z880" s="5"/>
    </row>
    <row r="881" spans="1:26" x14ac:dyDescent="0.25">
      <c r="A881" s="87"/>
      <c r="B881" s="56">
        <v>874</v>
      </c>
      <c r="C881" s="352"/>
      <c r="D881" s="170"/>
      <c r="E881" s="65"/>
      <c r="F881" s="65"/>
      <c r="G881" s="195"/>
      <c r="H881" s="63"/>
      <c r="I881">
        <f t="shared" si="55"/>
        <v>0</v>
      </c>
      <c r="J881" s="63"/>
      <c r="K881">
        <f t="shared" si="54"/>
        <v>0</v>
      </c>
      <c r="L881" s="63"/>
      <c r="O881" s="63"/>
      <c r="P881" s="63"/>
      <c r="Q881" s="175">
        <f t="shared" si="52"/>
        <v>0</v>
      </c>
      <c r="R881" s="284">
        <f t="shared" si="53"/>
        <v>0</v>
      </c>
      <c r="S881" s="5"/>
      <c r="T881" s="68"/>
      <c r="U881" s="5"/>
      <c r="V881" s="36"/>
      <c r="Y881" s="37"/>
      <c r="Z881" s="5"/>
    </row>
    <row r="882" spans="1:26" x14ac:dyDescent="0.25">
      <c r="A882" s="87"/>
      <c r="B882" s="56">
        <v>875</v>
      </c>
      <c r="C882" s="352"/>
      <c r="D882" s="170"/>
      <c r="E882" s="65"/>
      <c r="F882" s="65"/>
      <c r="G882" s="195"/>
      <c r="H882" s="63"/>
      <c r="I882">
        <f t="shared" si="55"/>
        <v>0</v>
      </c>
      <c r="J882" s="63"/>
      <c r="K882">
        <f t="shared" si="54"/>
        <v>0</v>
      </c>
      <c r="L882" s="63"/>
      <c r="O882" s="63"/>
      <c r="P882" s="63"/>
      <c r="Q882" s="175">
        <f t="shared" si="52"/>
        <v>0</v>
      </c>
      <c r="R882" s="284">
        <f t="shared" si="53"/>
        <v>0</v>
      </c>
      <c r="S882" s="5"/>
      <c r="T882" s="68"/>
      <c r="U882" s="5"/>
      <c r="V882" s="36"/>
      <c r="Y882" s="37"/>
      <c r="Z882" s="5"/>
    </row>
    <row r="883" spans="1:26" x14ac:dyDescent="0.25">
      <c r="A883" s="87"/>
      <c r="B883" s="56">
        <v>876</v>
      </c>
      <c r="C883" s="352"/>
      <c r="D883" s="170"/>
      <c r="E883" s="65"/>
      <c r="F883" s="65"/>
      <c r="G883" s="195"/>
      <c r="H883" s="63"/>
      <c r="I883">
        <f t="shared" si="55"/>
        <v>0</v>
      </c>
      <c r="J883" s="63"/>
      <c r="K883">
        <f t="shared" si="54"/>
        <v>0</v>
      </c>
      <c r="L883" s="63"/>
      <c r="O883" s="63"/>
      <c r="P883" s="63"/>
      <c r="Q883" s="175">
        <f t="shared" si="52"/>
        <v>0</v>
      </c>
      <c r="R883" s="284">
        <f t="shared" si="53"/>
        <v>0</v>
      </c>
      <c r="S883" s="5"/>
      <c r="T883" s="68"/>
      <c r="U883" s="5"/>
      <c r="V883" s="36"/>
      <c r="Y883" s="37"/>
      <c r="Z883" s="5"/>
    </row>
    <row r="884" spans="1:26" x14ac:dyDescent="0.25">
      <c r="A884" s="87"/>
      <c r="B884" s="56">
        <v>877</v>
      </c>
      <c r="C884" s="352"/>
      <c r="D884" s="170"/>
      <c r="E884" s="65"/>
      <c r="F884" s="65"/>
      <c r="G884" s="195"/>
      <c r="H884" s="63"/>
      <c r="I884">
        <f t="shared" si="55"/>
        <v>0</v>
      </c>
      <c r="J884" s="63"/>
      <c r="K884">
        <f t="shared" si="54"/>
        <v>0</v>
      </c>
      <c r="L884" s="63"/>
      <c r="O884" s="63"/>
      <c r="P884" s="63"/>
      <c r="Q884" s="175">
        <f t="shared" si="52"/>
        <v>0</v>
      </c>
      <c r="R884" s="284">
        <f t="shared" si="53"/>
        <v>0</v>
      </c>
      <c r="S884" s="5"/>
      <c r="T884" s="68"/>
      <c r="U884" s="5"/>
      <c r="V884" s="36"/>
      <c r="Y884" s="37"/>
      <c r="Z884" s="5"/>
    </row>
    <row r="885" spans="1:26" x14ac:dyDescent="0.25">
      <c r="A885" s="87"/>
      <c r="B885" s="56">
        <v>878</v>
      </c>
      <c r="C885" s="352"/>
      <c r="D885" s="170"/>
      <c r="E885" s="65"/>
      <c r="F885" s="65"/>
      <c r="G885" s="195"/>
      <c r="H885" s="63"/>
      <c r="I885">
        <f t="shared" si="55"/>
        <v>0</v>
      </c>
      <c r="J885" s="63"/>
      <c r="K885">
        <f t="shared" si="54"/>
        <v>0</v>
      </c>
      <c r="L885" s="63"/>
      <c r="O885" s="63"/>
      <c r="P885" s="63"/>
      <c r="Q885" s="175">
        <f t="shared" si="52"/>
        <v>0</v>
      </c>
      <c r="R885" s="284">
        <f t="shared" si="53"/>
        <v>0</v>
      </c>
      <c r="S885" s="5"/>
      <c r="T885" s="68"/>
      <c r="U885" s="5"/>
      <c r="V885" s="36"/>
      <c r="Y885" s="37"/>
      <c r="Z885" s="5"/>
    </row>
    <row r="886" spans="1:26" x14ac:dyDescent="0.25">
      <c r="A886" s="87"/>
      <c r="B886" s="56">
        <v>879</v>
      </c>
      <c r="C886" s="352"/>
      <c r="D886" s="170"/>
      <c r="E886" s="65"/>
      <c r="F886" s="65"/>
      <c r="G886" s="195"/>
      <c r="H886" s="63"/>
      <c r="I886">
        <f t="shared" si="55"/>
        <v>0</v>
      </c>
      <c r="J886" s="63"/>
      <c r="K886">
        <f t="shared" si="54"/>
        <v>0</v>
      </c>
      <c r="L886" s="63"/>
      <c r="O886" s="63"/>
      <c r="P886" s="63"/>
      <c r="Q886" s="175">
        <f t="shared" si="52"/>
        <v>0</v>
      </c>
      <c r="R886" s="284">
        <f t="shared" si="53"/>
        <v>0</v>
      </c>
      <c r="S886" s="5"/>
      <c r="T886" s="68"/>
      <c r="U886" s="5"/>
      <c r="V886" s="36"/>
      <c r="Y886" s="37"/>
      <c r="Z886" s="5"/>
    </row>
    <row r="887" spans="1:26" x14ac:dyDescent="0.25">
      <c r="A887" s="87"/>
      <c r="B887" s="56">
        <v>880</v>
      </c>
      <c r="C887" s="352"/>
      <c r="D887" s="170"/>
      <c r="E887" s="65"/>
      <c r="F887" s="65"/>
      <c r="G887" s="195"/>
      <c r="H887" s="63"/>
      <c r="I887">
        <f t="shared" si="55"/>
        <v>0</v>
      </c>
      <c r="J887" s="63"/>
      <c r="K887">
        <f t="shared" si="54"/>
        <v>0</v>
      </c>
      <c r="L887" s="63"/>
      <c r="O887" s="63"/>
      <c r="P887" s="63"/>
      <c r="Q887" s="175">
        <f t="shared" si="52"/>
        <v>0</v>
      </c>
      <c r="R887" s="284">
        <f t="shared" si="53"/>
        <v>0</v>
      </c>
      <c r="S887" s="5"/>
      <c r="T887" s="68"/>
      <c r="U887" s="5"/>
      <c r="V887" s="36"/>
      <c r="Y887" s="37"/>
      <c r="Z887" s="5"/>
    </row>
    <row r="888" spans="1:26" x14ac:dyDescent="0.25">
      <c r="A888" s="87"/>
      <c r="B888" s="56">
        <v>881</v>
      </c>
      <c r="C888" s="352"/>
      <c r="D888" s="170"/>
      <c r="E888" s="65"/>
      <c r="F888" s="65"/>
      <c r="G888" s="195"/>
      <c r="H888" s="63"/>
      <c r="I888">
        <f t="shared" si="55"/>
        <v>0</v>
      </c>
      <c r="J888" s="63"/>
      <c r="K888">
        <f t="shared" si="54"/>
        <v>0</v>
      </c>
      <c r="L888" s="63"/>
      <c r="O888" s="63"/>
      <c r="P888" s="63"/>
      <c r="Q888" s="175">
        <f t="shared" si="52"/>
        <v>0</v>
      </c>
      <c r="R888" s="284">
        <f t="shared" si="53"/>
        <v>0</v>
      </c>
      <c r="S888" s="5"/>
      <c r="T888" s="68"/>
      <c r="U888" s="5"/>
      <c r="V888" s="36"/>
      <c r="Y888" s="37"/>
      <c r="Z888" s="5"/>
    </row>
    <row r="889" spans="1:26" x14ac:dyDescent="0.25">
      <c r="A889" s="87"/>
      <c r="B889" s="56">
        <v>882</v>
      </c>
      <c r="C889" s="352"/>
      <c r="D889" s="170"/>
      <c r="E889" s="65"/>
      <c r="F889" s="65"/>
      <c r="G889" s="195"/>
      <c r="H889" s="63"/>
      <c r="I889">
        <f t="shared" si="55"/>
        <v>0</v>
      </c>
      <c r="J889" s="63"/>
      <c r="K889">
        <f t="shared" si="54"/>
        <v>0</v>
      </c>
      <c r="L889" s="63"/>
      <c r="O889" s="63"/>
      <c r="P889" s="63"/>
      <c r="Q889" s="175">
        <f t="shared" si="52"/>
        <v>0</v>
      </c>
      <c r="R889" s="284">
        <f t="shared" si="53"/>
        <v>0</v>
      </c>
      <c r="S889" s="5"/>
      <c r="T889" s="68"/>
      <c r="U889" s="5"/>
      <c r="V889" s="36"/>
      <c r="Y889" s="37"/>
      <c r="Z889" s="5"/>
    </row>
    <row r="890" spans="1:26" x14ac:dyDescent="0.25">
      <c r="A890" s="87"/>
      <c r="B890" s="56">
        <v>883</v>
      </c>
      <c r="C890" s="352"/>
      <c r="D890" s="170"/>
      <c r="E890" s="65"/>
      <c r="F890" s="65"/>
      <c r="G890" s="195"/>
      <c r="H890" s="63"/>
      <c r="I890">
        <f t="shared" si="55"/>
        <v>0</v>
      </c>
      <c r="J890" s="63"/>
      <c r="K890">
        <f t="shared" si="54"/>
        <v>0</v>
      </c>
      <c r="L890" s="63"/>
      <c r="O890" s="63"/>
      <c r="P890" s="63"/>
      <c r="Q890" s="175">
        <f t="shared" si="52"/>
        <v>0</v>
      </c>
      <c r="R890" s="284">
        <f t="shared" si="53"/>
        <v>0</v>
      </c>
      <c r="S890" s="5"/>
      <c r="T890" s="68"/>
      <c r="U890" s="5"/>
      <c r="V890" s="36"/>
      <c r="Y890" s="37"/>
      <c r="Z890" s="5"/>
    </row>
    <row r="891" spans="1:26" x14ac:dyDescent="0.25">
      <c r="A891" s="87"/>
      <c r="B891" s="56">
        <v>884</v>
      </c>
      <c r="C891" s="352"/>
      <c r="D891" s="170"/>
      <c r="E891" s="65"/>
      <c r="F891" s="65"/>
      <c r="G891" s="195"/>
      <c r="H891" s="63"/>
      <c r="I891">
        <f t="shared" si="55"/>
        <v>0</v>
      </c>
      <c r="J891" s="63"/>
      <c r="K891">
        <f t="shared" si="54"/>
        <v>0</v>
      </c>
      <c r="L891" s="63"/>
      <c r="O891" s="63"/>
      <c r="P891" s="63"/>
      <c r="Q891" s="175">
        <f t="shared" si="52"/>
        <v>0</v>
      </c>
      <c r="R891" s="284">
        <f t="shared" si="53"/>
        <v>0</v>
      </c>
      <c r="S891" s="5"/>
      <c r="T891" s="68"/>
      <c r="U891" s="5"/>
      <c r="V891" s="36"/>
      <c r="Y891" s="37"/>
      <c r="Z891" s="5"/>
    </row>
    <row r="892" spans="1:26" x14ac:dyDescent="0.25">
      <c r="A892" s="87"/>
      <c r="B892" s="56">
        <v>885</v>
      </c>
      <c r="C892" s="352"/>
      <c r="D892" s="170"/>
      <c r="E892" s="65"/>
      <c r="F892" s="65"/>
      <c r="G892" s="195"/>
      <c r="H892" s="63"/>
      <c r="I892">
        <f t="shared" si="55"/>
        <v>0</v>
      </c>
      <c r="J892" s="63"/>
      <c r="K892">
        <f t="shared" si="54"/>
        <v>0</v>
      </c>
      <c r="L892" s="63"/>
      <c r="O892" s="63"/>
      <c r="P892" s="63"/>
      <c r="Q892" s="175">
        <f t="shared" si="52"/>
        <v>0</v>
      </c>
      <c r="R892" s="284">
        <f t="shared" si="53"/>
        <v>0</v>
      </c>
      <c r="S892" s="5"/>
      <c r="T892" s="68"/>
      <c r="U892" s="5"/>
      <c r="V892" s="36"/>
      <c r="Y892" s="37"/>
      <c r="Z892" s="5"/>
    </row>
    <row r="893" spans="1:26" x14ac:dyDescent="0.25">
      <c r="A893" s="87"/>
      <c r="B893" s="56">
        <v>886</v>
      </c>
      <c r="C893" s="352"/>
      <c r="D893" s="170"/>
      <c r="E893" s="65"/>
      <c r="F893" s="65"/>
      <c r="G893" s="195"/>
      <c r="H893" s="63"/>
      <c r="I893">
        <f t="shared" si="55"/>
        <v>0</v>
      </c>
      <c r="J893" s="63"/>
      <c r="K893">
        <f t="shared" si="54"/>
        <v>0</v>
      </c>
      <c r="L893" s="63"/>
      <c r="O893" s="63"/>
      <c r="P893" s="63"/>
      <c r="Q893" s="175">
        <f t="shared" si="52"/>
        <v>0</v>
      </c>
      <c r="R893" s="284">
        <f t="shared" si="53"/>
        <v>0</v>
      </c>
      <c r="S893" s="5"/>
      <c r="T893" s="68"/>
      <c r="U893" s="5"/>
      <c r="V893" s="36"/>
      <c r="Y893" s="37"/>
      <c r="Z893" s="5"/>
    </row>
    <row r="894" spans="1:26" x14ac:dyDescent="0.25">
      <c r="A894" s="87"/>
      <c r="B894" s="56">
        <v>887</v>
      </c>
      <c r="C894" s="352"/>
      <c r="D894" s="170"/>
      <c r="E894" s="65"/>
      <c r="F894" s="65"/>
      <c r="G894" s="195"/>
      <c r="H894" s="63"/>
      <c r="I894">
        <f t="shared" si="55"/>
        <v>0</v>
      </c>
      <c r="J894" s="63"/>
      <c r="K894">
        <f t="shared" si="54"/>
        <v>0</v>
      </c>
      <c r="L894" s="63"/>
      <c r="O894" s="63"/>
      <c r="P894" s="63"/>
      <c r="Q894" s="175">
        <f t="shared" si="52"/>
        <v>0</v>
      </c>
      <c r="R894" s="284">
        <f t="shared" si="53"/>
        <v>0</v>
      </c>
      <c r="S894" s="5"/>
      <c r="T894" s="68"/>
      <c r="U894" s="5"/>
      <c r="V894" s="36"/>
      <c r="Y894" s="37"/>
      <c r="Z894" s="5"/>
    </row>
    <row r="895" spans="1:26" x14ac:dyDescent="0.25">
      <c r="A895" s="87"/>
      <c r="B895" s="56">
        <v>888</v>
      </c>
      <c r="C895" s="352"/>
      <c r="D895" s="170"/>
      <c r="E895" s="65"/>
      <c r="F895" s="65"/>
      <c r="G895" s="195"/>
      <c r="H895" s="63"/>
      <c r="I895">
        <f t="shared" si="55"/>
        <v>0</v>
      </c>
      <c r="J895" s="63"/>
      <c r="K895">
        <f t="shared" si="54"/>
        <v>0</v>
      </c>
      <c r="L895" s="63"/>
      <c r="O895" s="63"/>
      <c r="P895" s="63"/>
      <c r="Q895" s="175">
        <f t="shared" si="52"/>
        <v>0</v>
      </c>
      <c r="R895" s="284">
        <f t="shared" si="53"/>
        <v>0</v>
      </c>
      <c r="S895" s="5"/>
      <c r="T895" s="68"/>
      <c r="U895" s="5"/>
      <c r="V895" s="36"/>
      <c r="Y895" s="37"/>
      <c r="Z895" s="5"/>
    </row>
    <row r="896" spans="1:26" x14ac:dyDescent="0.25">
      <c r="A896" s="87"/>
      <c r="B896" s="56">
        <v>889</v>
      </c>
      <c r="C896" s="352"/>
      <c r="D896" s="170"/>
      <c r="E896" s="65"/>
      <c r="F896" s="65"/>
      <c r="G896" s="195"/>
      <c r="H896" s="63"/>
      <c r="I896">
        <f t="shared" si="55"/>
        <v>0</v>
      </c>
      <c r="J896" s="63"/>
      <c r="K896">
        <f t="shared" si="54"/>
        <v>0</v>
      </c>
      <c r="L896" s="63"/>
      <c r="O896" s="63"/>
      <c r="P896" s="63"/>
      <c r="Q896" s="175">
        <f t="shared" si="52"/>
        <v>0</v>
      </c>
      <c r="R896" s="284">
        <f t="shared" si="53"/>
        <v>0</v>
      </c>
      <c r="S896" s="5"/>
      <c r="T896" s="68"/>
      <c r="U896" s="5"/>
      <c r="V896" s="36"/>
      <c r="Y896" s="37"/>
      <c r="Z896" s="5"/>
    </row>
    <row r="897" spans="1:26" x14ac:dyDescent="0.25">
      <c r="A897" s="87"/>
      <c r="B897" s="56">
        <v>890</v>
      </c>
      <c r="C897" s="352"/>
      <c r="D897" s="170"/>
      <c r="E897" s="65"/>
      <c r="F897" s="65"/>
      <c r="G897" s="195"/>
      <c r="H897" s="63"/>
      <c r="I897">
        <f t="shared" si="55"/>
        <v>0</v>
      </c>
      <c r="J897" s="63"/>
      <c r="K897">
        <f t="shared" si="54"/>
        <v>0</v>
      </c>
      <c r="L897" s="63"/>
      <c r="O897" s="63"/>
      <c r="P897" s="63"/>
      <c r="Q897" s="175">
        <f t="shared" si="52"/>
        <v>0</v>
      </c>
      <c r="R897" s="284">
        <f t="shared" si="53"/>
        <v>0</v>
      </c>
      <c r="S897" s="5"/>
      <c r="T897" s="68"/>
      <c r="U897" s="5"/>
      <c r="V897" s="36"/>
      <c r="Y897" s="37"/>
      <c r="Z897" s="5"/>
    </row>
    <row r="898" spans="1:26" x14ac:dyDescent="0.25">
      <c r="A898" s="87"/>
      <c r="B898" s="56">
        <v>891</v>
      </c>
      <c r="C898" s="352"/>
      <c r="D898" s="170"/>
      <c r="E898" s="65"/>
      <c r="F898" s="65"/>
      <c r="G898" s="195"/>
      <c r="H898" s="63"/>
      <c r="I898">
        <f t="shared" si="55"/>
        <v>0</v>
      </c>
      <c r="J898" s="63"/>
      <c r="K898">
        <f t="shared" si="54"/>
        <v>0</v>
      </c>
      <c r="L898" s="63"/>
      <c r="O898" s="63"/>
      <c r="P898" s="63"/>
      <c r="Q898" s="175">
        <f t="shared" si="52"/>
        <v>0</v>
      </c>
      <c r="R898" s="284">
        <f t="shared" si="53"/>
        <v>0</v>
      </c>
      <c r="S898" s="5"/>
      <c r="T898" s="68"/>
      <c r="U898" s="5"/>
      <c r="V898" s="36"/>
      <c r="Y898" s="37"/>
      <c r="Z898" s="5"/>
    </row>
    <row r="899" spans="1:26" x14ac:dyDescent="0.25">
      <c r="A899" s="87"/>
      <c r="B899" s="56">
        <v>892</v>
      </c>
      <c r="C899" s="352"/>
      <c r="D899" s="170"/>
      <c r="E899" s="65"/>
      <c r="F899" s="65"/>
      <c r="G899" s="195"/>
      <c r="H899" s="63"/>
      <c r="I899">
        <f t="shared" si="55"/>
        <v>0</v>
      </c>
      <c r="J899" s="63"/>
      <c r="K899">
        <f t="shared" si="54"/>
        <v>0</v>
      </c>
      <c r="L899" s="63"/>
      <c r="O899" s="63"/>
      <c r="P899" s="63"/>
      <c r="Q899" s="175">
        <f t="shared" si="52"/>
        <v>0</v>
      </c>
      <c r="R899" s="284">
        <f t="shared" si="53"/>
        <v>0</v>
      </c>
      <c r="S899" s="5"/>
      <c r="T899" s="68"/>
      <c r="U899" s="5"/>
      <c r="V899" s="36"/>
      <c r="Y899" s="37"/>
      <c r="Z899" s="5"/>
    </row>
    <row r="900" spans="1:26" x14ac:dyDescent="0.25">
      <c r="A900" s="87"/>
      <c r="B900" s="56">
        <v>893</v>
      </c>
      <c r="C900" s="352"/>
      <c r="D900" s="170"/>
      <c r="E900" s="65"/>
      <c r="F900" s="65"/>
      <c r="G900" s="195"/>
      <c r="H900" s="63"/>
      <c r="I900">
        <f t="shared" si="55"/>
        <v>0</v>
      </c>
      <c r="J900" s="63"/>
      <c r="K900">
        <f t="shared" si="54"/>
        <v>0</v>
      </c>
      <c r="L900" s="63"/>
      <c r="O900" s="63"/>
      <c r="P900" s="63"/>
      <c r="Q900" s="175">
        <f t="shared" si="52"/>
        <v>0</v>
      </c>
      <c r="R900" s="284">
        <f t="shared" si="53"/>
        <v>0</v>
      </c>
      <c r="S900" s="5"/>
      <c r="T900" s="68"/>
      <c r="U900" s="5"/>
      <c r="V900" s="36"/>
      <c r="Y900" s="37"/>
      <c r="Z900" s="5"/>
    </row>
    <row r="901" spans="1:26" x14ac:dyDescent="0.25">
      <c r="A901" s="87"/>
      <c r="B901" s="56">
        <v>894</v>
      </c>
      <c r="C901" s="352"/>
      <c r="D901" s="170"/>
      <c r="E901" s="65"/>
      <c r="F901" s="65"/>
      <c r="G901" s="195"/>
      <c r="H901" s="63"/>
      <c r="I901">
        <f t="shared" si="55"/>
        <v>0</v>
      </c>
      <c r="J901" s="63"/>
      <c r="K901">
        <f t="shared" si="54"/>
        <v>0</v>
      </c>
      <c r="L901" s="63"/>
      <c r="O901" s="63"/>
      <c r="P901" s="63"/>
      <c r="Q901" s="175">
        <f t="shared" si="52"/>
        <v>0</v>
      </c>
      <c r="R901" s="284">
        <f t="shared" si="53"/>
        <v>0</v>
      </c>
      <c r="S901" s="5"/>
      <c r="T901" s="68"/>
      <c r="U901" s="5"/>
      <c r="V901" s="36"/>
      <c r="Y901" s="37"/>
      <c r="Z901" s="5"/>
    </row>
    <row r="902" spans="1:26" x14ac:dyDescent="0.25">
      <c r="A902" s="87"/>
      <c r="B902" s="56">
        <v>895</v>
      </c>
      <c r="C902" s="352"/>
      <c r="D902" s="170"/>
      <c r="E902" s="65"/>
      <c r="F902" s="65"/>
      <c r="G902" s="195"/>
      <c r="H902" s="63"/>
      <c r="I902">
        <f t="shared" si="55"/>
        <v>0</v>
      </c>
      <c r="J902" s="63"/>
      <c r="K902">
        <f t="shared" si="54"/>
        <v>0</v>
      </c>
      <c r="L902" s="63"/>
      <c r="O902" s="63"/>
      <c r="P902" s="63"/>
      <c r="Q902" s="175">
        <f t="shared" si="52"/>
        <v>0</v>
      </c>
      <c r="R902" s="284">
        <f t="shared" si="53"/>
        <v>0</v>
      </c>
      <c r="S902" s="5"/>
      <c r="T902" s="68"/>
      <c r="U902" s="5"/>
      <c r="V902" s="36"/>
      <c r="Y902" s="37"/>
      <c r="Z902" s="5"/>
    </row>
    <row r="903" spans="1:26" x14ac:dyDescent="0.25">
      <c r="A903" s="87"/>
      <c r="B903" s="56">
        <v>896</v>
      </c>
      <c r="C903" s="352"/>
      <c r="D903" s="170"/>
      <c r="E903" s="65"/>
      <c r="F903" s="65"/>
      <c r="G903" s="195"/>
      <c r="H903" s="63"/>
      <c r="I903">
        <f t="shared" si="55"/>
        <v>0</v>
      </c>
      <c r="J903" s="63"/>
      <c r="K903">
        <f t="shared" si="54"/>
        <v>0</v>
      </c>
      <c r="L903" s="63"/>
      <c r="O903" s="63"/>
      <c r="P903" s="63"/>
      <c r="Q903" s="175">
        <f t="shared" si="52"/>
        <v>0</v>
      </c>
      <c r="R903" s="284">
        <f t="shared" si="53"/>
        <v>0</v>
      </c>
      <c r="S903" s="5"/>
      <c r="T903" s="68"/>
      <c r="U903" s="5"/>
      <c r="V903" s="36"/>
      <c r="Y903" s="37"/>
      <c r="Z903" s="5"/>
    </row>
    <row r="904" spans="1:26" x14ac:dyDescent="0.25">
      <c r="A904" s="87"/>
      <c r="B904" s="56">
        <v>897</v>
      </c>
      <c r="C904" s="352"/>
      <c r="D904" s="170"/>
      <c r="E904" s="65"/>
      <c r="F904" s="65"/>
      <c r="G904" s="195"/>
      <c r="H904" s="63"/>
      <c r="I904">
        <f t="shared" si="55"/>
        <v>0</v>
      </c>
      <c r="J904" s="63"/>
      <c r="K904">
        <f t="shared" si="54"/>
        <v>0</v>
      </c>
      <c r="L904" s="63"/>
      <c r="O904" s="63"/>
      <c r="P904" s="63"/>
      <c r="Q904" s="175">
        <f t="shared" ref="Q904:Q967" si="56">G904</f>
        <v>0</v>
      </c>
      <c r="R904" s="284">
        <f t="shared" ref="R904:R967" si="57">G904*(-1)</f>
        <v>0</v>
      </c>
      <c r="S904" s="5"/>
      <c r="T904" s="68"/>
      <c r="U904" s="5"/>
      <c r="V904" s="36"/>
      <c r="Y904" s="37"/>
      <c r="Z904" s="5"/>
    </row>
    <row r="905" spans="1:26" x14ac:dyDescent="0.25">
      <c r="A905" s="87"/>
      <c r="B905" s="56">
        <v>898</v>
      </c>
      <c r="C905" s="352"/>
      <c r="D905" s="170"/>
      <c r="E905" s="65"/>
      <c r="F905" s="65"/>
      <c r="G905" s="195"/>
      <c r="H905" s="63"/>
      <c r="I905">
        <f t="shared" si="55"/>
        <v>0</v>
      </c>
      <c r="J905" s="63"/>
      <c r="K905">
        <f t="shared" ref="K905:K968" si="58">IFERROR(VALUE(LEFT(L905,4)),0)</f>
        <v>0</v>
      </c>
      <c r="L905" s="63"/>
      <c r="O905" s="63"/>
      <c r="P905" s="63"/>
      <c r="Q905" s="175">
        <f t="shared" si="56"/>
        <v>0</v>
      </c>
      <c r="R905" s="284">
        <f t="shared" si="57"/>
        <v>0</v>
      </c>
      <c r="S905" s="5"/>
      <c r="T905" s="68"/>
      <c r="U905" s="5"/>
      <c r="V905" s="36"/>
      <c r="Y905" s="37"/>
      <c r="Z905" s="5"/>
    </row>
    <row r="906" spans="1:26" x14ac:dyDescent="0.25">
      <c r="A906" s="87"/>
      <c r="B906" s="56">
        <v>899</v>
      </c>
      <c r="C906" s="352"/>
      <c r="D906" s="170"/>
      <c r="E906" s="65"/>
      <c r="F906" s="65"/>
      <c r="G906" s="195"/>
      <c r="H906" s="63"/>
      <c r="I906">
        <f t="shared" si="55"/>
        <v>0</v>
      </c>
      <c r="J906" s="63"/>
      <c r="K906">
        <f t="shared" si="58"/>
        <v>0</v>
      </c>
      <c r="L906" s="63"/>
      <c r="O906" s="63"/>
      <c r="P906" s="63"/>
      <c r="Q906" s="175">
        <f t="shared" si="56"/>
        <v>0</v>
      </c>
      <c r="R906" s="284">
        <f t="shared" si="57"/>
        <v>0</v>
      </c>
      <c r="S906" s="5"/>
      <c r="T906" s="68"/>
      <c r="U906" s="5"/>
      <c r="V906" s="36"/>
      <c r="Y906" s="37"/>
      <c r="Z906" s="5"/>
    </row>
    <row r="907" spans="1:26" x14ac:dyDescent="0.25">
      <c r="A907" s="87"/>
      <c r="B907" s="56">
        <v>900</v>
      </c>
      <c r="C907" s="352"/>
      <c r="D907" s="170"/>
      <c r="E907" s="65"/>
      <c r="F907" s="65"/>
      <c r="G907" s="195"/>
      <c r="H907" s="63"/>
      <c r="I907">
        <f t="shared" si="55"/>
        <v>0</v>
      </c>
      <c r="J907" s="63"/>
      <c r="K907">
        <f t="shared" si="58"/>
        <v>0</v>
      </c>
      <c r="L907" s="63"/>
      <c r="O907" s="63"/>
      <c r="P907" s="63"/>
      <c r="Q907" s="175">
        <f t="shared" si="56"/>
        <v>0</v>
      </c>
      <c r="R907" s="284">
        <f t="shared" si="57"/>
        <v>0</v>
      </c>
      <c r="S907" s="5"/>
      <c r="T907" s="68"/>
      <c r="U907" s="5"/>
      <c r="V907" s="36"/>
      <c r="Y907" s="37"/>
      <c r="Z907" s="5"/>
    </row>
    <row r="908" spans="1:26" x14ac:dyDescent="0.25">
      <c r="A908" s="87"/>
      <c r="B908" s="56">
        <v>901</v>
      </c>
      <c r="C908" s="352"/>
      <c r="D908" s="170"/>
      <c r="E908" s="65"/>
      <c r="F908" s="65"/>
      <c r="G908" s="195"/>
      <c r="H908" s="63"/>
      <c r="I908">
        <f t="shared" si="55"/>
        <v>0</v>
      </c>
      <c r="J908" s="63"/>
      <c r="K908">
        <f t="shared" si="58"/>
        <v>0</v>
      </c>
      <c r="L908" s="63"/>
      <c r="O908" s="63"/>
      <c r="P908" s="63"/>
      <c r="Q908" s="175">
        <f t="shared" si="56"/>
        <v>0</v>
      </c>
      <c r="R908" s="284">
        <f t="shared" si="57"/>
        <v>0</v>
      </c>
      <c r="S908" s="5"/>
      <c r="T908" s="68"/>
      <c r="U908" s="5"/>
      <c r="V908" s="36"/>
      <c r="Y908" s="37"/>
      <c r="Z908" s="5"/>
    </row>
    <row r="909" spans="1:26" x14ac:dyDescent="0.25">
      <c r="A909" s="87"/>
      <c r="B909" s="56">
        <v>902</v>
      </c>
      <c r="C909" s="352"/>
      <c r="D909" s="170"/>
      <c r="E909" s="65"/>
      <c r="F909" s="65"/>
      <c r="G909" s="195"/>
      <c r="H909" s="63"/>
      <c r="I909">
        <f t="shared" ref="I909:I972" si="59">IFERROR(VALUE(LEFT(J909,4)),0)</f>
        <v>0</v>
      </c>
      <c r="J909" s="63"/>
      <c r="K909">
        <f t="shared" si="58"/>
        <v>0</v>
      </c>
      <c r="L909" s="63"/>
      <c r="O909" s="63"/>
      <c r="P909" s="63"/>
      <c r="Q909" s="175">
        <f t="shared" si="56"/>
        <v>0</v>
      </c>
      <c r="R909" s="284">
        <f t="shared" si="57"/>
        <v>0</v>
      </c>
      <c r="S909" s="5"/>
      <c r="T909" s="68"/>
      <c r="U909" s="5"/>
      <c r="V909" s="36"/>
      <c r="Y909" s="37"/>
      <c r="Z909" s="5"/>
    </row>
    <row r="910" spans="1:26" x14ac:dyDescent="0.25">
      <c r="A910" s="87"/>
      <c r="B910" s="56">
        <v>903</v>
      </c>
      <c r="C910" s="352"/>
      <c r="D910" s="170"/>
      <c r="E910" s="65"/>
      <c r="F910" s="65"/>
      <c r="G910" s="195"/>
      <c r="H910" s="63"/>
      <c r="I910">
        <f t="shared" si="59"/>
        <v>0</v>
      </c>
      <c r="J910" s="63"/>
      <c r="K910">
        <f t="shared" si="58"/>
        <v>0</v>
      </c>
      <c r="L910" s="63"/>
      <c r="O910" s="63"/>
      <c r="P910" s="63"/>
      <c r="Q910" s="175">
        <f t="shared" si="56"/>
        <v>0</v>
      </c>
      <c r="R910" s="284">
        <f t="shared" si="57"/>
        <v>0</v>
      </c>
      <c r="S910" s="5"/>
      <c r="T910" s="68"/>
      <c r="U910" s="5"/>
      <c r="V910" s="36"/>
      <c r="Y910" s="37"/>
      <c r="Z910" s="5"/>
    </row>
    <row r="911" spans="1:26" x14ac:dyDescent="0.25">
      <c r="A911" s="87"/>
      <c r="B911" s="56">
        <v>904</v>
      </c>
      <c r="C911" s="352"/>
      <c r="D911" s="170"/>
      <c r="E911" s="65"/>
      <c r="F911" s="65"/>
      <c r="G911" s="195"/>
      <c r="H911" s="63"/>
      <c r="I911">
        <f t="shared" si="59"/>
        <v>0</v>
      </c>
      <c r="J911" s="63"/>
      <c r="K911">
        <f t="shared" si="58"/>
        <v>0</v>
      </c>
      <c r="L911" s="63"/>
      <c r="O911" s="63"/>
      <c r="P911" s="63"/>
      <c r="Q911" s="175">
        <f t="shared" si="56"/>
        <v>0</v>
      </c>
      <c r="R911" s="284">
        <f t="shared" si="57"/>
        <v>0</v>
      </c>
      <c r="S911" s="5"/>
      <c r="T911" s="68"/>
      <c r="U911" s="5"/>
      <c r="V911" s="36"/>
      <c r="Y911" s="37"/>
      <c r="Z911" s="5"/>
    </row>
    <row r="912" spans="1:26" x14ac:dyDescent="0.25">
      <c r="A912" s="87"/>
      <c r="B912" s="56">
        <v>905</v>
      </c>
      <c r="C912" s="352"/>
      <c r="D912" s="170"/>
      <c r="E912" s="65"/>
      <c r="F912" s="65"/>
      <c r="G912" s="195"/>
      <c r="H912" s="63"/>
      <c r="I912">
        <f t="shared" si="59"/>
        <v>0</v>
      </c>
      <c r="J912" s="63"/>
      <c r="K912">
        <f t="shared" si="58"/>
        <v>0</v>
      </c>
      <c r="L912" s="63"/>
      <c r="O912" s="63"/>
      <c r="P912" s="63"/>
      <c r="Q912" s="175">
        <f t="shared" si="56"/>
        <v>0</v>
      </c>
      <c r="R912" s="284">
        <f t="shared" si="57"/>
        <v>0</v>
      </c>
      <c r="S912" s="5"/>
      <c r="T912" s="68"/>
      <c r="U912" s="5"/>
      <c r="V912" s="36"/>
      <c r="Y912" s="37"/>
      <c r="Z912" s="5"/>
    </row>
    <row r="913" spans="1:26" x14ac:dyDescent="0.25">
      <c r="A913" s="87"/>
      <c r="B913" s="56">
        <v>906</v>
      </c>
      <c r="C913" s="352"/>
      <c r="D913" s="170"/>
      <c r="E913" s="65"/>
      <c r="F913" s="65"/>
      <c r="G913" s="195"/>
      <c r="H913" s="63"/>
      <c r="I913">
        <f t="shared" si="59"/>
        <v>0</v>
      </c>
      <c r="J913" s="63"/>
      <c r="K913">
        <f t="shared" si="58"/>
        <v>0</v>
      </c>
      <c r="L913" s="63"/>
      <c r="O913" s="63"/>
      <c r="P913" s="63"/>
      <c r="Q913" s="175">
        <f t="shared" si="56"/>
        <v>0</v>
      </c>
      <c r="R913" s="284">
        <f t="shared" si="57"/>
        <v>0</v>
      </c>
      <c r="S913" s="5"/>
      <c r="T913" s="68"/>
      <c r="U913" s="5"/>
      <c r="V913" s="36"/>
      <c r="Y913" s="37"/>
      <c r="Z913" s="5"/>
    </row>
    <row r="914" spans="1:26" x14ac:dyDescent="0.25">
      <c r="A914" s="87"/>
      <c r="B914" s="56">
        <v>907</v>
      </c>
      <c r="C914" s="352"/>
      <c r="D914" s="170"/>
      <c r="E914" s="65"/>
      <c r="F914" s="65"/>
      <c r="G914" s="195"/>
      <c r="H914" s="63"/>
      <c r="I914">
        <f t="shared" si="59"/>
        <v>0</v>
      </c>
      <c r="J914" s="63"/>
      <c r="K914">
        <f t="shared" si="58"/>
        <v>0</v>
      </c>
      <c r="L914" s="63"/>
      <c r="O914" s="63"/>
      <c r="P914" s="63"/>
      <c r="Q914" s="175">
        <f t="shared" si="56"/>
        <v>0</v>
      </c>
      <c r="R914" s="284">
        <f t="shared" si="57"/>
        <v>0</v>
      </c>
      <c r="S914" s="5"/>
      <c r="T914" s="68"/>
      <c r="U914" s="5"/>
      <c r="V914" s="36"/>
      <c r="Y914" s="37"/>
      <c r="Z914" s="5"/>
    </row>
    <row r="915" spans="1:26" x14ac:dyDescent="0.25">
      <c r="A915" s="87"/>
      <c r="B915" s="56">
        <v>908</v>
      </c>
      <c r="C915" s="352"/>
      <c r="D915" s="170"/>
      <c r="E915" s="65"/>
      <c r="F915" s="65"/>
      <c r="G915" s="195"/>
      <c r="H915" s="63"/>
      <c r="I915">
        <f t="shared" si="59"/>
        <v>0</v>
      </c>
      <c r="J915" s="63"/>
      <c r="K915">
        <f t="shared" si="58"/>
        <v>0</v>
      </c>
      <c r="L915" s="63"/>
      <c r="O915" s="63"/>
      <c r="P915" s="63"/>
      <c r="Q915" s="175">
        <f t="shared" si="56"/>
        <v>0</v>
      </c>
      <c r="R915" s="284">
        <f t="shared" si="57"/>
        <v>0</v>
      </c>
      <c r="S915" s="5"/>
      <c r="T915" s="68"/>
      <c r="U915" s="5"/>
      <c r="V915" s="36"/>
      <c r="Y915" s="37"/>
      <c r="Z915" s="5"/>
    </row>
    <row r="916" spans="1:26" x14ac:dyDescent="0.25">
      <c r="A916" s="87"/>
      <c r="B916" s="56">
        <v>909</v>
      </c>
      <c r="C916" s="352"/>
      <c r="D916" s="170"/>
      <c r="E916" s="65"/>
      <c r="F916" s="65"/>
      <c r="G916" s="195"/>
      <c r="H916" s="63"/>
      <c r="I916">
        <f t="shared" si="59"/>
        <v>0</v>
      </c>
      <c r="J916" s="63"/>
      <c r="K916">
        <f t="shared" si="58"/>
        <v>0</v>
      </c>
      <c r="L916" s="63"/>
      <c r="O916" s="63"/>
      <c r="P916" s="63"/>
      <c r="Q916" s="175">
        <f t="shared" si="56"/>
        <v>0</v>
      </c>
      <c r="R916" s="284">
        <f t="shared" si="57"/>
        <v>0</v>
      </c>
      <c r="S916" s="5"/>
      <c r="T916" s="68"/>
      <c r="U916" s="5"/>
      <c r="V916" s="36"/>
      <c r="Y916" s="37"/>
      <c r="Z916" s="5"/>
    </row>
    <row r="917" spans="1:26" x14ac:dyDescent="0.25">
      <c r="A917" s="87"/>
      <c r="B917" s="56">
        <v>910</v>
      </c>
      <c r="C917" s="352"/>
      <c r="D917" s="170"/>
      <c r="E917" s="65"/>
      <c r="F917" s="65"/>
      <c r="G917" s="195"/>
      <c r="H917" s="63"/>
      <c r="I917">
        <f t="shared" si="59"/>
        <v>0</v>
      </c>
      <c r="J917" s="63"/>
      <c r="K917">
        <f t="shared" si="58"/>
        <v>0</v>
      </c>
      <c r="L917" s="63"/>
      <c r="O917" s="63"/>
      <c r="P917" s="63"/>
      <c r="Q917" s="175">
        <f t="shared" si="56"/>
        <v>0</v>
      </c>
      <c r="R917" s="284">
        <f t="shared" si="57"/>
        <v>0</v>
      </c>
      <c r="S917" s="5"/>
      <c r="T917" s="68"/>
      <c r="U917" s="5"/>
      <c r="V917" s="36"/>
      <c r="Y917" s="37"/>
      <c r="Z917" s="5"/>
    </row>
    <row r="918" spans="1:26" x14ac:dyDescent="0.25">
      <c r="A918" s="87"/>
      <c r="B918" s="56">
        <v>911</v>
      </c>
      <c r="C918" s="352"/>
      <c r="D918" s="170"/>
      <c r="E918" s="65"/>
      <c r="F918" s="65"/>
      <c r="G918" s="195"/>
      <c r="H918" s="63"/>
      <c r="I918">
        <f t="shared" si="59"/>
        <v>0</v>
      </c>
      <c r="J918" s="63"/>
      <c r="K918">
        <f t="shared" si="58"/>
        <v>0</v>
      </c>
      <c r="L918" s="63"/>
      <c r="O918" s="63"/>
      <c r="P918" s="63"/>
      <c r="Q918" s="175">
        <f t="shared" si="56"/>
        <v>0</v>
      </c>
      <c r="R918" s="284">
        <f t="shared" si="57"/>
        <v>0</v>
      </c>
      <c r="S918" s="5"/>
      <c r="T918" s="68"/>
      <c r="U918" s="5"/>
      <c r="V918" s="36"/>
      <c r="Y918" s="37"/>
      <c r="Z918" s="5"/>
    </row>
    <row r="919" spans="1:26" x14ac:dyDescent="0.25">
      <c r="A919" s="87"/>
      <c r="B919" s="56">
        <v>912</v>
      </c>
      <c r="C919" s="352"/>
      <c r="D919" s="170"/>
      <c r="E919" s="65"/>
      <c r="F919" s="65"/>
      <c r="G919" s="195"/>
      <c r="H919" s="63"/>
      <c r="I919">
        <f t="shared" si="59"/>
        <v>0</v>
      </c>
      <c r="J919" s="63"/>
      <c r="K919">
        <f t="shared" si="58"/>
        <v>0</v>
      </c>
      <c r="L919" s="63"/>
      <c r="O919" s="63"/>
      <c r="P919" s="63"/>
      <c r="Q919" s="175">
        <f t="shared" si="56"/>
        <v>0</v>
      </c>
      <c r="R919" s="284">
        <f t="shared" si="57"/>
        <v>0</v>
      </c>
      <c r="S919" s="5"/>
      <c r="T919" s="68"/>
      <c r="U919" s="5"/>
      <c r="V919" s="36"/>
      <c r="Y919" s="37"/>
      <c r="Z919" s="5"/>
    </row>
    <row r="920" spans="1:26" x14ac:dyDescent="0.25">
      <c r="A920" s="87"/>
      <c r="B920" s="56">
        <v>913</v>
      </c>
      <c r="C920" s="352"/>
      <c r="D920" s="170"/>
      <c r="E920" s="65"/>
      <c r="F920" s="65"/>
      <c r="G920" s="195"/>
      <c r="H920" s="63"/>
      <c r="I920">
        <f t="shared" si="59"/>
        <v>0</v>
      </c>
      <c r="J920" s="63"/>
      <c r="K920">
        <f t="shared" si="58"/>
        <v>0</v>
      </c>
      <c r="L920" s="63"/>
      <c r="O920" s="63"/>
      <c r="P920" s="63"/>
      <c r="Q920" s="175">
        <f t="shared" si="56"/>
        <v>0</v>
      </c>
      <c r="R920" s="284">
        <f t="shared" si="57"/>
        <v>0</v>
      </c>
      <c r="S920" s="5"/>
      <c r="T920" s="68"/>
      <c r="U920" s="5"/>
      <c r="V920" s="36"/>
      <c r="Y920" s="37"/>
      <c r="Z920" s="5"/>
    </row>
    <row r="921" spans="1:26" x14ac:dyDescent="0.25">
      <c r="A921" s="87"/>
      <c r="B921" s="56">
        <v>914</v>
      </c>
      <c r="C921" s="352"/>
      <c r="D921" s="170"/>
      <c r="E921" s="65"/>
      <c r="F921" s="65"/>
      <c r="G921" s="195"/>
      <c r="H921" s="63"/>
      <c r="I921">
        <f t="shared" si="59"/>
        <v>0</v>
      </c>
      <c r="J921" s="63"/>
      <c r="K921">
        <f t="shared" si="58"/>
        <v>0</v>
      </c>
      <c r="L921" s="63"/>
      <c r="O921" s="63"/>
      <c r="P921" s="63"/>
      <c r="Q921" s="175">
        <f t="shared" si="56"/>
        <v>0</v>
      </c>
      <c r="R921" s="284">
        <f t="shared" si="57"/>
        <v>0</v>
      </c>
      <c r="S921" s="5"/>
      <c r="T921" s="68"/>
      <c r="U921" s="5"/>
      <c r="V921" s="36"/>
      <c r="Y921" s="37"/>
      <c r="Z921" s="5"/>
    </row>
    <row r="922" spans="1:26" x14ac:dyDescent="0.25">
      <c r="A922" s="87"/>
      <c r="B922" s="56">
        <v>915</v>
      </c>
      <c r="C922" s="352"/>
      <c r="D922" s="170"/>
      <c r="E922" s="65"/>
      <c r="F922" s="65"/>
      <c r="G922" s="195"/>
      <c r="H922" s="63"/>
      <c r="I922">
        <f t="shared" si="59"/>
        <v>0</v>
      </c>
      <c r="J922" s="63"/>
      <c r="K922">
        <f t="shared" si="58"/>
        <v>0</v>
      </c>
      <c r="L922" s="63"/>
      <c r="O922" s="63"/>
      <c r="P922" s="63"/>
      <c r="Q922" s="175">
        <f t="shared" si="56"/>
        <v>0</v>
      </c>
      <c r="R922" s="284">
        <f t="shared" si="57"/>
        <v>0</v>
      </c>
      <c r="S922" s="5"/>
      <c r="T922" s="68"/>
      <c r="U922" s="5"/>
      <c r="V922" s="36"/>
      <c r="Y922" s="37"/>
      <c r="Z922" s="5"/>
    </row>
    <row r="923" spans="1:26" x14ac:dyDescent="0.25">
      <c r="A923" s="87"/>
      <c r="B923" s="56">
        <v>916</v>
      </c>
      <c r="C923" s="352"/>
      <c r="D923" s="170"/>
      <c r="E923" s="65"/>
      <c r="F923" s="65"/>
      <c r="G923" s="195"/>
      <c r="H923" s="63"/>
      <c r="I923">
        <f t="shared" si="59"/>
        <v>0</v>
      </c>
      <c r="J923" s="63"/>
      <c r="K923">
        <f t="shared" si="58"/>
        <v>0</v>
      </c>
      <c r="L923" s="63"/>
      <c r="O923" s="63"/>
      <c r="P923" s="63"/>
      <c r="Q923" s="175">
        <f t="shared" si="56"/>
        <v>0</v>
      </c>
      <c r="R923" s="284">
        <f t="shared" si="57"/>
        <v>0</v>
      </c>
      <c r="S923" s="5"/>
      <c r="T923" s="68"/>
      <c r="U923" s="5"/>
      <c r="V923" s="36"/>
      <c r="Y923" s="37"/>
      <c r="Z923" s="5"/>
    </row>
    <row r="924" spans="1:26" x14ac:dyDescent="0.25">
      <c r="A924" s="87"/>
      <c r="B924" s="56">
        <v>917</v>
      </c>
      <c r="C924" s="352"/>
      <c r="D924" s="170"/>
      <c r="E924" s="65"/>
      <c r="F924" s="65"/>
      <c r="G924" s="195"/>
      <c r="H924" s="63"/>
      <c r="I924">
        <f t="shared" si="59"/>
        <v>0</v>
      </c>
      <c r="J924" s="63"/>
      <c r="K924">
        <f t="shared" si="58"/>
        <v>0</v>
      </c>
      <c r="L924" s="63"/>
      <c r="O924" s="63"/>
      <c r="P924" s="63"/>
      <c r="Q924" s="175">
        <f t="shared" si="56"/>
        <v>0</v>
      </c>
      <c r="R924" s="284">
        <f t="shared" si="57"/>
        <v>0</v>
      </c>
      <c r="S924" s="5"/>
      <c r="T924" s="68"/>
      <c r="U924" s="5"/>
      <c r="V924" s="36"/>
      <c r="Y924" s="37"/>
      <c r="Z924" s="5"/>
    </row>
    <row r="925" spans="1:26" x14ac:dyDescent="0.25">
      <c r="A925" s="87"/>
      <c r="B925" s="56">
        <v>918</v>
      </c>
      <c r="C925" s="352"/>
      <c r="D925" s="170"/>
      <c r="E925" s="65"/>
      <c r="F925" s="65"/>
      <c r="G925" s="195"/>
      <c r="H925" s="63"/>
      <c r="I925">
        <f t="shared" si="59"/>
        <v>0</v>
      </c>
      <c r="J925" s="63"/>
      <c r="K925">
        <f t="shared" si="58"/>
        <v>0</v>
      </c>
      <c r="L925" s="63"/>
      <c r="O925" s="63"/>
      <c r="P925" s="63"/>
      <c r="Q925" s="175">
        <f t="shared" si="56"/>
        <v>0</v>
      </c>
      <c r="R925" s="284">
        <f t="shared" si="57"/>
        <v>0</v>
      </c>
      <c r="S925" s="5"/>
      <c r="T925" s="68"/>
      <c r="U925" s="5"/>
      <c r="V925" s="36"/>
      <c r="Y925" s="37"/>
      <c r="Z925" s="5"/>
    </row>
    <row r="926" spans="1:26" x14ac:dyDescent="0.25">
      <c r="A926" s="87"/>
      <c r="B926" s="56">
        <v>919</v>
      </c>
      <c r="C926" s="352"/>
      <c r="D926" s="170"/>
      <c r="E926" s="65"/>
      <c r="F926" s="65"/>
      <c r="G926" s="195"/>
      <c r="H926" s="63"/>
      <c r="I926">
        <f t="shared" si="59"/>
        <v>0</v>
      </c>
      <c r="J926" s="63"/>
      <c r="K926">
        <f t="shared" si="58"/>
        <v>0</v>
      </c>
      <c r="L926" s="63"/>
      <c r="O926" s="63"/>
      <c r="P926" s="63"/>
      <c r="Q926" s="175">
        <f t="shared" si="56"/>
        <v>0</v>
      </c>
      <c r="R926" s="284">
        <f t="shared" si="57"/>
        <v>0</v>
      </c>
      <c r="S926" s="5"/>
      <c r="T926" s="68"/>
      <c r="U926" s="5"/>
      <c r="V926" s="36"/>
      <c r="Y926" s="37"/>
      <c r="Z926" s="5"/>
    </row>
    <row r="927" spans="1:26" x14ac:dyDescent="0.25">
      <c r="A927" s="87"/>
      <c r="B927" s="56">
        <v>920</v>
      </c>
      <c r="C927" s="352"/>
      <c r="D927" s="170"/>
      <c r="E927" s="65"/>
      <c r="F927" s="65"/>
      <c r="G927" s="195"/>
      <c r="H927" s="63"/>
      <c r="I927">
        <f t="shared" si="59"/>
        <v>0</v>
      </c>
      <c r="J927" s="63"/>
      <c r="K927">
        <f t="shared" si="58"/>
        <v>0</v>
      </c>
      <c r="L927" s="63"/>
      <c r="O927" s="63"/>
      <c r="P927" s="63"/>
      <c r="Q927" s="175">
        <f t="shared" si="56"/>
        <v>0</v>
      </c>
      <c r="R927" s="284">
        <f t="shared" si="57"/>
        <v>0</v>
      </c>
      <c r="S927" s="5"/>
      <c r="T927" s="68"/>
      <c r="U927" s="5"/>
      <c r="V927" s="36"/>
      <c r="Y927" s="37"/>
      <c r="Z927" s="5"/>
    </row>
    <row r="928" spans="1:26" x14ac:dyDescent="0.25">
      <c r="A928" s="87"/>
      <c r="B928" s="56">
        <v>921</v>
      </c>
      <c r="C928" s="352"/>
      <c r="D928" s="170"/>
      <c r="E928" s="65"/>
      <c r="F928" s="65"/>
      <c r="G928" s="195"/>
      <c r="H928" s="63"/>
      <c r="I928">
        <f t="shared" si="59"/>
        <v>0</v>
      </c>
      <c r="J928" s="63"/>
      <c r="K928">
        <f t="shared" si="58"/>
        <v>0</v>
      </c>
      <c r="L928" s="63"/>
      <c r="O928" s="63"/>
      <c r="P928" s="63"/>
      <c r="Q928" s="175">
        <f t="shared" si="56"/>
        <v>0</v>
      </c>
      <c r="R928" s="284">
        <f t="shared" si="57"/>
        <v>0</v>
      </c>
      <c r="S928" s="5"/>
      <c r="T928" s="68"/>
      <c r="U928" s="5"/>
      <c r="V928" s="36"/>
      <c r="Y928" s="37"/>
      <c r="Z928" s="5"/>
    </row>
    <row r="929" spans="1:26" x14ac:dyDescent="0.25">
      <c r="A929" s="87"/>
      <c r="B929" s="56">
        <v>922</v>
      </c>
      <c r="C929" s="352"/>
      <c r="D929" s="170"/>
      <c r="E929" s="65"/>
      <c r="F929" s="65"/>
      <c r="G929" s="195"/>
      <c r="H929" s="63"/>
      <c r="I929">
        <f t="shared" si="59"/>
        <v>0</v>
      </c>
      <c r="J929" s="63"/>
      <c r="K929">
        <f t="shared" si="58"/>
        <v>0</v>
      </c>
      <c r="L929" s="63"/>
      <c r="O929" s="63"/>
      <c r="P929" s="63"/>
      <c r="Q929" s="175">
        <f t="shared" si="56"/>
        <v>0</v>
      </c>
      <c r="R929" s="284">
        <f t="shared" si="57"/>
        <v>0</v>
      </c>
      <c r="S929" s="5"/>
      <c r="T929" s="68"/>
      <c r="U929" s="5"/>
      <c r="V929" s="36"/>
      <c r="Y929" s="37"/>
      <c r="Z929" s="5"/>
    </row>
    <row r="930" spans="1:26" x14ac:dyDescent="0.25">
      <c r="A930" s="87"/>
      <c r="B930" s="56">
        <v>923</v>
      </c>
      <c r="C930" s="352"/>
      <c r="D930" s="170"/>
      <c r="E930" s="65"/>
      <c r="F930" s="65"/>
      <c r="G930" s="195"/>
      <c r="H930" s="63"/>
      <c r="I930">
        <f t="shared" si="59"/>
        <v>0</v>
      </c>
      <c r="J930" s="63"/>
      <c r="K930">
        <f t="shared" si="58"/>
        <v>0</v>
      </c>
      <c r="L930" s="63"/>
      <c r="O930" s="63"/>
      <c r="P930" s="63"/>
      <c r="Q930" s="175">
        <f t="shared" si="56"/>
        <v>0</v>
      </c>
      <c r="R930" s="284">
        <f t="shared" si="57"/>
        <v>0</v>
      </c>
      <c r="S930" s="5"/>
      <c r="T930" s="68"/>
      <c r="U930" s="5"/>
      <c r="V930" s="36"/>
      <c r="Y930" s="37"/>
      <c r="Z930" s="5"/>
    </row>
    <row r="931" spans="1:26" x14ac:dyDescent="0.25">
      <c r="A931" s="87"/>
      <c r="B931" s="56">
        <v>924</v>
      </c>
      <c r="C931" s="352"/>
      <c r="D931" s="170"/>
      <c r="E931" s="65"/>
      <c r="F931" s="65"/>
      <c r="G931" s="195"/>
      <c r="H931" s="63"/>
      <c r="I931">
        <f t="shared" si="59"/>
        <v>0</v>
      </c>
      <c r="J931" s="63"/>
      <c r="K931">
        <f t="shared" si="58"/>
        <v>0</v>
      </c>
      <c r="L931" s="63"/>
      <c r="O931" s="63"/>
      <c r="P931" s="63"/>
      <c r="Q931" s="175">
        <f t="shared" si="56"/>
        <v>0</v>
      </c>
      <c r="R931" s="284">
        <f t="shared" si="57"/>
        <v>0</v>
      </c>
      <c r="S931" s="5"/>
      <c r="T931" s="68"/>
      <c r="U931" s="5"/>
      <c r="V931" s="36"/>
      <c r="Y931" s="37"/>
      <c r="Z931" s="5"/>
    </row>
    <row r="932" spans="1:26" x14ac:dyDescent="0.25">
      <c r="A932" s="87"/>
      <c r="B932" s="56">
        <v>925</v>
      </c>
      <c r="C932" s="352"/>
      <c r="D932" s="170"/>
      <c r="E932" s="65"/>
      <c r="F932" s="65"/>
      <c r="G932" s="195"/>
      <c r="H932" s="63"/>
      <c r="I932">
        <f t="shared" si="59"/>
        <v>0</v>
      </c>
      <c r="J932" s="63"/>
      <c r="K932">
        <f t="shared" si="58"/>
        <v>0</v>
      </c>
      <c r="L932" s="63"/>
      <c r="O932" s="63"/>
      <c r="P932" s="63"/>
      <c r="Q932" s="175">
        <f t="shared" si="56"/>
        <v>0</v>
      </c>
      <c r="R932" s="284">
        <f t="shared" si="57"/>
        <v>0</v>
      </c>
      <c r="S932" s="5"/>
      <c r="T932" s="68"/>
      <c r="U932" s="5"/>
      <c r="V932" s="36"/>
      <c r="Y932" s="37"/>
      <c r="Z932" s="5"/>
    </row>
    <row r="933" spans="1:26" x14ac:dyDescent="0.25">
      <c r="A933" s="87"/>
      <c r="B933" s="56">
        <v>926</v>
      </c>
      <c r="C933" s="352"/>
      <c r="D933" s="170"/>
      <c r="E933" s="65"/>
      <c r="F933" s="65"/>
      <c r="G933" s="195"/>
      <c r="H933" s="63"/>
      <c r="I933">
        <f t="shared" si="59"/>
        <v>0</v>
      </c>
      <c r="J933" s="63"/>
      <c r="K933">
        <f t="shared" si="58"/>
        <v>0</v>
      </c>
      <c r="L933" s="63"/>
      <c r="O933" s="63"/>
      <c r="P933" s="63"/>
      <c r="Q933" s="175">
        <f t="shared" si="56"/>
        <v>0</v>
      </c>
      <c r="R933" s="284">
        <f t="shared" si="57"/>
        <v>0</v>
      </c>
      <c r="S933" s="5"/>
      <c r="T933" s="68"/>
      <c r="U933" s="5"/>
      <c r="V933" s="36"/>
      <c r="Y933" s="37"/>
      <c r="Z933" s="5"/>
    </row>
    <row r="934" spans="1:26" x14ac:dyDescent="0.25">
      <c r="A934" s="87"/>
      <c r="B934" s="56">
        <v>927</v>
      </c>
      <c r="C934" s="352"/>
      <c r="D934" s="170"/>
      <c r="E934" s="65"/>
      <c r="F934" s="65"/>
      <c r="G934" s="195"/>
      <c r="H934" s="63"/>
      <c r="I934">
        <f t="shared" si="59"/>
        <v>0</v>
      </c>
      <c r="J934" s="63"/>
      <c r="K934">
        <f t="shared" si="58"/>
        <v>0</v>
      </c>
      <c r="L934" s="63"/>
      <c r="O934" s="63"/>
      <c r="P934" s="63"/>
      <c r="Q934" s="175">
        <f t="shared" si="56"/>
        <v>0</v>
      </c>
      <c r="R934" s="284">
        <f t="shared" si="57"/>
        <v>0</v>
      </c>
      <c r="S934" s="5"/>
      <c r="T934" s="68"/>
      <c r="U934" s="5"/>
      <c r="V934" s="36"/>
      <c r="Y934" s="37"/>
      <c r="Z934" s="5"/>
    </row>
    <row r="935" spans="1:26" x14ac:dyDescent="0.25">
      <c r="A935" s="87"/>
      <c r="B935" s="56">
        <v>928</v>
      </c>
      <c r="C935" s="352"/>
      <c r="D935" s="170"/>
      <c r="E935" s="65"/>
      <c r="F935" s="65"/>
      <c r="G935" s="195"/>
      <c r="H935" s="63"/>
      <c r="I935">
        <f t="shared" si="59"/>
        <v>0</v>
      </c>
      <c r="J935" s="63"/>
      <c r="K935">
        <f t="shared" si="58"/>
        <v>0</v>
      </c>
      <c r="L935" s="63"/>
      <c r="O935" s="63"/>
      <c r="P935" s="63"/>
      <c r="Q935" s="175">
        <f t="shared" si="56"/>
        <v>0</v>
      </c>
      <c r="R935" s="284">
        <f t="shared" si="57"/>
        <v>0</v>
      </c>
      <c r="S935" s="5"/>
      <c r="T935" s="68"/>
      <c r="U935" s="5"/>
      <c r="V935" s="36"/>
      <c r="Y935" s="37"/>
      <c r="Z935" s="5"/>
    </row>
    <row r="936" spans="1:26" x14ac:dyDescent="0.25">
      <c r="A936" s="87"/>
      <c r="B936" s="56">
        <v>929</v>
      </c>
      <c r="C936" s="352"/>
      <c r="D936" s="170"/>
      <c r="E936" s="65"/>
      <c r="F936" s="65"/>
      <c r="G936" s="195"/>
      <c r="H936" s="63"/>
      <c r="I936">
        <f t="shared" si="59"/>
        <v>0</v>
      </c>
      <c r="J936" s="63"/>
      <c r="K936">
        <f t="shared" si="58"/>
        <v>0</v>
      </c>
      <c r="L936" s="63"/>
      <c r="O936" s="63"/>
      <c r="P936" s="63"/>
      <c r="Q936" s="175">
        <f t="shared" si="56"/>
        <v>0</v>
      </c>
      <c r="R936" s="284">
        <f t="shared" si="57"/>
        <v>0</v>
      </c>
      <c r="S936" s="5"/>
      <c r="T936" s="68"/>
      <c r="U936" s="5"/>
      <c r="V936" s="36"/>
      <c r="Y936" s="37"/>
      <c r="Z936" s="5"/>
    </row>
    <row r="937" spans="1:26" x14ac:dyDescent="0.25">
      <c r="A937" s="87"/>
      <c r="B937" s="56">
        <v>930</v>
      </c>
      <c r="C937" s="352"/>
      <c r="D937" s="170"/>
      <c r="E937" s="65"/>
      <c r="F937" s="65"/>
      <c r="G937" s="195"/>
      <c r="H937" s="63"/>
      <c r="I937">
        <f t="shared" si="59"/>
        <v>0</v>
      </c>
      <c r="J937" s="63"/>
      <c r="K937">
        <f t="shared" si="58"/>
        <v>0</v>
      </c>
      <c r="L937" s="63"/>
      <c r="O937" s="63"/>
      <c r="P937" s="63"/>
      <c r="Q937" s="175">
        <f t="shared" si="56"/>
        <v>0</v>
      </c>
      <c r="R937" s="284">
        <f t="shared" si="57"/>
        <v>0</v>
      </c>
      <c r="S937" s="5"/>
      <c r="T937" s="68"/>
      <c r="U937" s="5"/>
      <c r="V937" s="36"/>
      <c r="Y937" s="37"/>
      <c r="Z937" s="5"/>
    </row>
    <row r="938" spans="1:26" x14ac:dyDescent="0.25">
      <c r="A938" s="87"/>
      <c r="B938" s="56">
        <v>931</v>
      </c>
      <c r="C938" s="352"/>
      <c r="D938" s="170"/>
      <c r="E938" s="65"/>
      <c r="F938" s="65"/>
      <c r="G938" s="195"/>
      <c r="H938" s="63"/>
      <c r="I938">
        <f t="shared" si="59"/>
        <v>0</v>
      </c>
      <c r="J938" s="63"/>
      <c r="K938">
        <f t="shared" si="58"/>
        <v>0</v>
      </c>
      <c r="L938" s="63"/>
      <c r="O938" s="63"/>
      <c r="P938" s="63"/>
      <c r="Q938" s="175">
        <f t="shared" si="56"/>
        <v>0</v>
      </c>
      <c r="R938" s="284">
        <f t="shared" si="57"/>
        <v>0</v>
      </c>
      <c r="S938" s="5"/>
      <c r="T938" s="68"/>
      <c r="U938" s="5"/>
      <c r="V938" s="36"/>
      <c r="Y938" s="37"/>
      <c r="Z938" s="5"/>
    </row>
    <row r="939" spans="1:26" x14ac:dyDescent="0.25">
      <c r="A939" s="87"/>
      <c r="B939" s="56">
        <v>932</v>
      </c>
      <c r="C939" s="352"/>
      <c r="D939" s="170"/>
      <c r="E939" s="65"/>
      <c r="F939" s="65"/>
      <c r="G939" s="195"/>
      <c r="H939" s="63"/>
      <c r="I939">
        <f t="shared" si="59"/>
        <v>0</v>
      </c>
      <c r="J939" s="63"/>
      <c r="K939">
        <f t="shared" si="58"/>
        <v>0</v>
      </c>
      <c r="L939" s="63"/>
      <c r="O939" s="63"/>
      <c r="P939" s="63"/>
      <c r="Q939" s="175">
        <f t="shared" si="56"/>
        <v>0</v>
      </c>
      <c r="R939" s="284">
        <f t="shared" si="57"/>
        <v>0</v>
      </c>
      <c r="S939" s="5"/>
      <c r="T939" s="68"/>
      <c r="U939" s="5"/>
      <c r="V939" s="36"/>
      <c r="Y939" s="37"/>
      <c r="Z939" s="5"/>
    </row>
    <row r="940" spans="1:26" x14ac:dyDescent="0.25">
      <c r="A940" s="87"/>
      <c r="B940" s="56">
        <v>933</v>
      </c>
      <c r="C940" s="352"/>
      <c r="D940" s="170"/>
      <c r="E940" s="65"/>
      <c r="F940" s="65"/>
      <c r="G940" s="195"/>
      <c r="H940" s="63"/>
      <c r="I940">
        <f t="shared" si="59"/>
        <v>0</v>
      </c>
      <c r="J940" s="63"/>
      <c r="K940">
        <f t="shared" si="58"/>
        <v>0</v>
      </c>
      <c r="L940" s="63"/>
      <c r="O940" s="63"/>
      <c r="P940" s="63"/>
      <c r="Q940" s="175">
        <f t="shared" si="56"/>
        <v>0</v>
      </c>
      <c r="R940" s="284">
        <f t="shared" si="57"/>
        <v>0</v>
      </c>
      <c r="S940" s="5"/>
      <c r="T940" s="68"/>
      <c r="U940" s="5"/>
      <c r="V940" s="36"/>
      <c r="Y940" s="37"/>
      <c r="Z940" s="5"/>
    </row>
    <row r="941" spans="1:26" x14ac:dyDescent="0.25">
      <c r="A941" s="87"/>
      <c r="B941" s="56">
        <v>934</v>
      </c>
      <c r="C941" s="352"/>
      <c r="D941" s="170"/>
      <c r="E941" s="65"/>
      <c r="F941" s="65"/>
      <c r="G941" s="195"/>
      <c r="H941" s="63"/>
      <c r="I941">
        <f t="shared" si="59"/>
        <v>0</v>
      </c>
      <c r="J941" s="63"/>
      <c r="K941">
        <f t="shared" si="58"/>
        <v>0</v>
      </c>
      <c r="L941" s="63"/>
      <c r="O941" s="63"/>
      <c r="P941" s="63"/>
      <c r="Q941" s="175">
        <f t="shared" si="56"/>
        <v>0</v>
      </c>
      <c r="R941" s="284">
        <f t="shared" si="57"/>
        <v>0</v>
      </c>
      <c r="S941" s="5"/>
      <c r="T941" s="68"/>
      <c r="U941" s="5"/>
      <c r="V941" s="36"/>
      <c r="Y941" s="37"/>
      <c r="Z941" s="5"/>
    </row>
    <row r="942" spans="1:26" x14ac:dyDescent="0.25">
      <c r="A942" s="87"/>
      <c r="B942" s="56">
        <v>935</v>
      </c>
      <c r="C942" s="352"/>
      <c r="D942" s="170"/>
      <c r="E942" s="65"/>
      <c r="F942" s="65"/>
      <c r="G942" s="195"/>
      <c r="H942" s="63"/>
      <c r="I942">
        <f t="shared" si="59"/>
        <v>0</v>
      </c>
      <c r="J942" s="63"/>
      <c r="K942">
        <f t="shared" si="58"/>
        <v>0</v>
      </c>
      <c r="L942" s="63"/>
      <c r="O942" s="63"/>
      <c r="P942" s="63"/>
      <c r="Q942" s="175">
        <f t="shared" si="56"/>
        <v>0</v>
      </c>
      <c r="R942" s="284">
        <f t="shared" si="57"/>
        <v>0</v>
      </c>
      <c r="S942" s="5"/>
      <c r="T942" s="68"/>
      <c r="U942" s="5"/>
      <c r="V942" s="36"/>
      <c r="Y942" s="37"/>
      <c r="Z942" s="5"/>
    </row>
    <row r="943" spans="1:26" x14ac:dyDescent="0.25">
      <c r="A943" s="87"/>
      <c r="B943" s="56">
        <v>936</v>
      </c>
      <c r="C943" s="352"/>
      <c r="D943" s="170"/>
      <c r="E943" s="65"/>
      <c r="F943" s="65"/>
      <c r="G943" s="195"/>
      <c r="H943" s="63"/>
      <c r="I943">
        <f t="shared" si="59"/>
        <v>0</v>
      </c>
      <c r="J943" s="63"/>
      <c r="K943">
        <f t="shared" si="58"/>
        <v>0</v>
      </c>
      <c r="L943" s="63"/>
      <c r="O943" s="63"/>
      <c r="P943" s="63"/>
      <c r="Q943" s="175">
        <f t="shared" si="56"/>
        <v>0</v>
      </c>
      <c r="R943" s="284">
        <f t="shared" si="57"/>
        <v>0</v>
      </c>
      <c r="S943" s="5"/>
      <c r="T943" s="68"/>
      <c r="U943" s="5"/>
      <c r="V943" s="36"/>
      <c r="Y943" s="37"/>
      <c r="Z943" s="5"/>
    </row>
    <row r="944" spans="1:26" x14ac:dyDescent="0.25">
      <c r="A944" s="87"/>
      <c r="B944" s="56">
        <v>937</v>
      </c>
      <c r="C944" s="352"/>
      <c r="D944" s="170"/>
      <c r="E944" s="65"/>
      <c r="F944" s="65"/>
      <c r="G944" s="195"/>
      <c r="H944" s="63"/>
      <c r="I944">
        <f t="shared" si="59"/>
        <v>0</v>
      </c>
      <c r="J944" s="63"/>
      <c r="K944">
        <f t="shared" si="58"/>
        <v>0</v>
      </c>
      <c r="L944" s="63"/>
      <c r="O944" s="63"/>
      <c r="P944" s="63"/>
      <c r="Q944" s="175">
        <f t="shared" si="56"/>
        <v>0</v>
      </c>
      <c r="R944" s="284">
        <f t="shared" si="57"/>
        <v>0</v>
      </c>
      <c r="S944" s="5"/>
      <c r="T944" s="68"/>
      <c r="U944" s="5"/>
      <c r="V944" s="36"/>
      <c r="Y944" s="37"/>
      <c r="Z944" s="5"/>
    </row>
    <row r="945" spans="1:26" x14ac:dyDescent="0.25">
      <c r="A945" s="87"/>
      <c r="B945" s="56">
        <v>938</v>
      </c>
      <c r="C945" s="352"/>
      <c r="D945" s="170"/>
      <c r="E945" s="65"/>
      <c r="F945" s="65"/>
      <c r="G945" s="195"/>
      <c r="H945" s="63"/>
      <c r="I945">
        <f t="shared" si="59"/>
        <v>0</v>
      </c>
      <c r="J945" s="63"/>
      <c r="K945">
        <f t="shared" si="58"/>
        <v>0</v>
      </c>
      <c r="L945" s="63"/>
      <c r="O945" s="63"/>
      <c r="P945" s="63"/>
      <c r="Q945" s="175">
        <f t="shared" si="56"/>
        <v>0</v>
      </c>
      <c r="R945" s="284">
        <f t="shared" si="57"/>
        <v>0</v>
      </c>
      <c r="S945" s="5"/>
      <c r="T945" s="68"/>
      <c r="U945" s="5"/>
      <c r="V945" s="36"/>
      <c r="Y945" s="37"/>
      <c r="Z945" s="5"/>
    </row>
    <row r="946" spans="1:26" x14ac:dyDescent="0.25">
      <c r="A946" s="87"/>
      <c r="B946" s="56">
        <v>939</v>
      </c>
      <c r="C946" s="352"/>
      <c r="D946" s="170"/>
      <c r="E946" s="65"/>
      <c r="F946" s="65"/>
      <c r="G946" s="195"/>
      <c r="H946" s="63"/>
      <c r="I946">
        <f t="shared" si="59"/>
        <v>0</v>
      </c>
      <c r="J946" s="63"/>
      <c r="K946">
        <f t="shared" si="58"/>
        <v>0</v>
      </c>
      <c r="L946" s="63"/>
      <c r="O946" s="63"/>
      <c r="P946" s="63"/>
      <c r="Q946" s="175">
        <f t="shared" si="56"/>
        <v>0</v>
      </c>
      <c r="R946" s="284">
        <f t="shared" si="57"/>
        <v>0</v>
      </c>
      <c r="S946" s="5"/>
      <c r="T946" s="68"/>
      <c r="U946" s="5"/>
      <c r="V946" s="36"/>
      <c r="Y946" s="37"/>
      <c r="Z946" s="5"/>
    </row>
    <row r="947" spans="1:26" x14ac:dyDescent="0.25">
      <c r="A947" s="87"/>
      <c r="B947" s="56">
        <v>940</v>
      </c>
      <c r="C947" s="352"/>
      <c r="D947" s="170"/>
      <c r="E947" s="65"/>
      <c r="F947" s="65"/>
      <c r="G947" s="195"/>
      <c r="H947" s="63"/>
      <c r="I947">
        <f t="shared" si="59"/>
        <v>0</v>
      </c>
      <c r="J947" s="63"/>
      <c r="K947">
        <f t="shared" si="58"/>
        <v>0</v>
      </c>
      <c r="L947" s="63"/>
      <c r="O947" s="63"/>
      <c r="P947" s="63"/>
      <c r="Q947" s="175">
        <f t="shared" si="56"/>
        <v>0</v>
      </c>
      <c r="R947" s="284">
        <f t="shared" si="57"/>
        <v>0</v>
      </c>
      <c r="S947" s="5"/>
      <c r="T947" s="68"/>
      <c r="U947" s="5"/>
      <c r="V947" s="36"/>
      <c r="Y947" s="37"/>
      <c r="Z947" s="5"/>
    </row>
    <row r="948" spans="1:26" x14ac:dyDescent="0.25">
      <c r="A948" s="87"/>
      <c r="B948" s="56">
        <v>941</v>
      </c>
      <c r="C948" s="352"/>
      <c r="D948" s="170"/>
      <c r="E948" s="65"/>
      <c r="F948" s="65"/>
      <c r="G948" s="195"/>
      <c r="H948" s="63"/>
      <c r="I948">
        <f t="shared" si="59"/>
        <v>0</v>
      </c>
      <c r="J948" s="63"/>
      <c r="K948">
        <f t="shared" si="58"/>
        <v>0</v>
      </c>
      <c r="L948" s="63"/>
      <c r="O948" s="63"/>
      <c r="P948" s="63"/>
      <c r="Q948" s="175">
        <f t="shared" si="56"/>
        <v>0</v>
      </c>
      <c r="R948" s="284">
        <f t="shared" si="57"/>
        <v>0</v>
      </c>
      <c r="S948" s="5"/>
      <c r="T948" s="68"/>
      <c r="U948" s="5"/>
      <c r="V948" s="36"/>
      <c r="Y948" s="37"/>
      <c r="Z948" s="5"/>
    </row>
    <row r="949" spans="1:26" x14ac:dyDescent="0.25">
      <c r="A949" s="87"/>
      <c r="B949" s="56">
        <v>942</v>
      </c>
      <c r="C949" s="352"/>
      <c r="D949" s="170"/>
      <c r="E949" s="65"/>
      <c r="F949" s="65"/>
      <c r="G949" s="195"/>
      <c r="H949" s="63"/>
      <c r="I949">
        <f t="shared" si="59"/>
        <v>0</v>
      </c>
      <c r="J949" s="63"/>
      <c r="K949">
        <f t="shared" si="58"/>
        <v>0</v>
      </c>
      <c r="L949" s="63"/>
      <c r="O949" s="63"/>
      <c r="P949" s="63"/>
      <c r="Q949" s="175">
        <f t="shared" si="56"/>
        <v>0</v>
      </c>
      <c r="R949" s="284">
        <f t="shared" si="57"/>
        <v>0</v>
      </c>
      <c r="S949" s="5"/>
      <c r="T949" s="68"/>
      <c r="U949" s="5"/>
      <c r="V949" s="36"/>
      <c r="Y949" s="37"/>
      <c r="Z949" s="5"/>
    </row>
    <row r="950" spans="1:26" x14ac:dyDescent="0.25">
      <c r="A950" s="87"/>
      <c r="B950" s="56">
        <v>943</v>
      </c>
      <c r="C950" s="352"/>
      <c r="D950" s="170"/>
      <c r="E950" s="65"/>
      <c r="F950" s="65"/>
      <c r="G950" s="195"/>
      <c r="H950" s="63"/>
      <c r="I950">
        <f t="shared" si="59"/>
        <v>0</v>
      </c>
      <c r="J950" s="63"/>
      <c r="K950">
        <f t="shared" si="58"/>
        <v>0</v>
      </c>
      <c r="L950" s="63"/>
      <c r="O950" s="63"/>
      <c r="P950" s="63"/>
      <c r="Q950" s="175">
        <f t="shared" si="56"/>
        <v>0</v>
      </c>
      <c r="R950" s="284">
        <f t="shared" si="57"/>
        <v>0</v>
      </c>
      <c r="S950" s="5"/>
      <c r="T950" s="68"/>
      <c r="U950" s="5"/>
      <c r="V950" s="36"/>
      <c r="Y950" s="37"/>
      <c r="Z950" s="5"/>
    </row>
    <row r="951" spans="1:26" x14ac:dyDescent="0.25">
      <c r="A951" s="87"/>
      <c r="B951" s="56">
        <v>944</v>
      </c>
      <c r="C951" s="352"/>
      <c r="D951" s="170"/>
      <c r="E951" s="65"/>
      <c r="F951" s="65"/>
      <c r="G951" s="195"/>
      <c r="H951" s="63"/>
      <c r="I951">
        <f t="shared" si="59"/>
        <v>0</v>
      </c>
      <c r="J951" s="63"/>
      <c r="K951">
        <f t="shared" si="58"/>
        <v>0</v>
      </c>
      <c r="L951" s="63"/>
      <c r="O951" s="63"/>
      <c r="P951" s="63"/>
      <c r="Q951" s="175">
        <f t="shared" si="56"/>
        <v>0</v>
      </c>
      <c r="R951" s="284">
        <f t="shared" si="57"/>
        <v>0</v>
      </c>
      <c r="S951" s="5"/>
      <c r="T951" s="68"/>
      <c r="U951" s="5"/>
      <c r="V951" s="36"/>
      <c r="Y951" s="37"/>
      <c r="Z951" s="5"/>
    </row>
    <row r="952" spans="1:26" x14ac:dyDescent="0.25">
      <c r="A952" s="87"/>
      <c r="B952" s="56">
        <v>945</v>
      </c>
      <c r="C952" s="352"/>
      <c r="D952" s="170"/>
      <c r="E952" s="65"/>
      <c r="F952" s="65"/>
      <c r="G952" s="195"/>
      <c r="H952" s="63"/>
      <c r="I952">
        <f t="shared" si="59"/>
        <v>0</v>
      </c>
      <c r="J952" s="63"/>
      <c r="K952">
        <f t="shared" si="58"/>
        <v>0</v>
      </c>
      <c r="L952" s="63"/>
      <c r="O952" s="63"/>
      <c r="P952" s="63"/>
      <c r="Q952" s="175">
        <f t="shared" si="56"/>
        <v>0</v>
      </c>
      <c r="R952" s="284">
        <f t="shared" si="57"/>
        <v>0</v>
      </c>
      <c r="S952" s="5"/>
      <c r="T952" s="68"/>
      <c r="U952" s="5"/>
      <c r="V952" s="36"/>
      <c r="Y952" s="37"/>
      <c r="Z952" s="5"/>
    </row>
    <row r="953" spans="1:26" x14ac:dyDescent="0.25">
      <c r="A953" s="87"/>
      <c r="B953" s="56">
        <v>946</v>
      </c>
      <c r="C953" s="352"/>
      <c r="D953" s="170"/>
      <c r="E953" s="65"/>
      <c r="F953" s="65"/>
      <c r="G953" s="195"/>
      <c r="H953" s="63"/>
      <c r="I953">
        <f t="shared" si="59"/>
        <v>0</v>
      </c>
      <c r="J953" s="63"/>
      <c r="K953">
        <f t="shared" si="58"/>
        <v>0</v>
      </c>
      <c r="L953" s="63"/>
      <c r="O953" s="63"/>
      <c r="P953" s="63"/>
      <c r="Q953" s="175">
        <f t="shared" si="56"/>
        <v>0</v>
      </c>
      <c r="R953" s="284">
        <f t="shared" si="57"/>
        <v>0</v>
      </c>
      <c r="S953" s="5"/>
      <c r="T953" s="68"/>
      <c r="U953" s="5"/>
      <c r="V953" s="36"/>
      <c r="Y953" s="37"/>
      <c r="Z953" s="5"/>
    </row>
    <row r="954" spans="1:26" x14ac:dyDescent="0.25">
      <c r="A954" s="87"/>
      <c r="B954" s="56">
        <v>947</v>
      </c>
      <c r="C954" s="352"/>
      <c r="D954" s="170"/>
      <c r="E954" s="65"/>
      <c r="F954" s="65"/>
      <c r="G954" s="195"/>
      <c r="H954" s="63"/>
      <c r="I954">
        <f t="shared" si="59"/>
        <v>0</v>
      </c>
      <c r="J954" s="63"/>
      <c r="K954">
        <f t="shared" si="58"/>
        <v>0</v>
      </c>
      <c r="L954" s="63"/>
      <c r="O954" s="63"/>
      <c r="P954" s="63"/>
      <c r="Q954" s="175">
        <f t="shared" si="56"/>
        <v>0</v>
      </c>
      <c r="R954" s="284">
        <f t="shared" si="57"/>
        <v>0</v>
      </c>
      <c r="S954" s="5"/>
      <c r="T954" s="68"/>
      <c r="U954" s="5"/>
      <c r="V954" s="36"/>
      <c r="Y954" s="37"/>
      <c r="Z954" s="5"/>
    </row>
    <row r="955" spans="1:26" x14ac:dyDescent="0.25">
      <c r="A955" s="87"/>
      <c r="B955" s="56">
        <v>948</v>
      </c>
      <c r="C955" s="352"/>
      <c r="D955" s="170"/>
      <c r="E955" s="65"/>
      <c r="F955" s="65"/>
      <c r="G955" s="195"/>
      <c r="H955" s="63"/>
      <c r="I955">
        <f t="shared" si="59"/>
        <v>0</v>
      </c>
      <c r="J955" s="63"/>
      <c r="K955">
        <f t="shared" si="58"/>
        <v>0</v>
      </c>
      <c r="L955" s="63"/>
      <c r="O955" s="63"/>
      <c r="P955" s="63"/>
      <c r="Q955" s="175">
        <f t="shared" si="56"/>
        <v>0</v>
      </c>
      <c r="R955" s="284">
        <f t="shared" si="57"/>
        <v>0</v>
      </c>
      <c r="S955" s="5"/>
      <c r="T955" s="68"/>
      <c r="U955" s="5"/>
      <c r="V955" s="36"/>
      <c r="Y955" s="37"/>
      <c r="Z955" s="5"/>
    </row>
    <row r="956" spans="1:26" x14ac:dyDescent="0.25">
      <c r="A956" s="87"/>
      <c r="B956" s="56">
        <v>949</v>
      </c>
      <c r="C956" s="352"/>
      <c r="D956" s="170"/>
      <c r="E956" s="65"/>
      <c r="F956" s="65"/>
      <c r="G956" s="195"/>
      <c r="H956" s="63"/>
      <c r="I956">
        <f t="shared" si="59"/>
        <v>0</v>
      </c>
      <c r="J956" s="63"/>
      <c r="K956">
        <f t="shared" si="58"/>
        <v>0</v>
      </c>
      <c r="L956" s="63"/>
      <c r="O956" s="63"/>
      <c r="P956" s="63"/>
      <c r="Q956" s="175">
        <f t="shared" si="56"/>
        <v>0</v>
      </c>
      <c r="R956" s="284">
        <f t="shared" si="57"/>
        <v>0</v>
      </c>
      <c r="S956" s="5"/>
      <c r="T956" s="68"/>
      <c r="U956" s="5"/>
      <c r="V956" s="36"/>
      <c r="Y956" s="37"/>
      <c r="Z956" s="5"/>
    </row>
    <row r="957" spans="1:26" x14ac:dyDescent="0.25">
      <c r="A957" s="87"/>
      <c r="B957" s="56">
        <v>950</v>
      </c>
      <c r="C957" s="352"/>
      <c r="D957" s="170"/>
      <c r="E957" s="65"/>
      <c r="F957" s="65"/>
      <c r="G957" s="195"/>
      <c r="H957" s="63"/>
      <c r="I957">
        <f t="shared" si="59"/>
        <v>0</v>
      </c>
      <c r="J957" s="63"/>
      <c r="K957">
        <f t="shared" si="58"/>
        <v>0</v>
      </c>
      <c r="L957" s="63"/>
      <c r="O957" s="63"/>
      <c r="P957" s="63"/>
      <c r="Q957" s="175">
        <f t="shared" si="56"/>
        <v>0</v>
      </c>
      <c r="R957" s="284">
        <f t="shared" si="57"/>
        <v>0</v>
      </c>
      <c r="S957" s="5"/>
      <c r="T957" s="68"/>
      <c r="U957" s="5"/>
      <c r="V957" s="36"/>
      <c r="Y957" s="37"/>
      <c r="Z957" s="5"/>
    </row>
    <row r="958" spans="1:26" x14ac:dyDescent="0.25">
      <c r="A958" s="87"/>
      <c r="B958" s="56">
        <v>951</v>
      </c>
      <c r="C958" s="352"/>
      <c r="D958" s="170"/>
      <c r="E958" s="65"/>
      <c r="F958" s="65"/>
      <c r="G958" s="195"/>
      <c r="H958" s="63"/>
      <c r="I958">
        <f t="shared" si="59"/>
        <v>0</v>
      </c>
      <c r="J958" s="63"/>
      <c r="K958">
        <f t="shared" si="58"/>
        <v>0</v>
      </c>
      <c r="L958" s="63"/>
      <c r="O958" s="63"/>
      <c r="P958" s="63"/>
      <c r="Q958" s="175">
        <f t="shared" si="56"/>
        <v>0</v>
      </c>
      <c r="R958" s="284">
        <f t="shared" si="57"/>
        <v>0</v>
      </c>
      <c r="S958" s="5"/>
      <c r="T958" s="68"/>
      <c r="U958" s="5"/>
      <c r="V958" s="36"/>
      <c r="Y958" s="37"/>
      <c r="Z958" s="5"/>
    </row>
    <row r="959" spans="1:26" x14ac:dyDescent="0.25">
      <c r="A959" s="87"/>
      <c r="B959" s="56">
        <v>952</v>
      </c>
      <c r="C959" s="352"/>
      <c r="D959" s="170"/>
      <c r="E959" s="65"/>
      <c r="F959" s="65"/>
      <c r="G959" s="195"/>
      <c r="H959" s="63"/>
      <c r="I959">
        <f t="shared" si="59"/>
        <v>0</v>
      </c>
      <c r="J959" s="63"/>
      <c r="K959">
        <f t="shared" si="58"/>
        <v>0</v>
      </c>
      <c r="L959" s="63"/>
      <c r="O959" s="63"/>
      <c r="P959" s="63"/>
      <c r="Q959" s="175">
        <f t="shared" si="56"/>
        <v>0</v>
      </c>
      <c r="R959" s="284">
        <f t="shared" si="57"/>
        <v>0</v>
      </c>
      <c r="S959" s="5"/>
      <c r="T959" s="68"/>
      <c r="U959" s="5"/>
      <c r="V959" s="36"/>
      <c r="Y959" s="37"/>
      <c r="Z959" s="5"/>
    </row>
    <row r="960" spans="1:26" x14ac:dyDescent="0.25">
      <c r="A960" s="87"/>
      <c r="B960" s="56">
        <v>953</v>
      </c>
      <c r="C960" s="352"/>
      <c r="D960" s="170"/>
      <c r="E960" s="65"/>
      <c r="F960" s="65"/>
      <c r="G960" s="195"/>
      <c r="H960" s="63"/>
      <c r="I960">
        <f t="shared" si="59"/>
        <v>0</v>
      </c>
      <c r="J960" s="63"/>
      <c r="K960">
        <f t="shared" si="58"/>
        <v>0</v>
      </c>
      <c r="L960" s="63"/>
      <c r="O960" s="63"/>
      <c r="P960" s="63"/>
      <c r="Q960" s="175">
        <f t="shared" si="56"/>
        <v>0</v>
      </c>
      <c r="R960" s="284">
        <f t="shared" si="57"/>
        <v>0</v>
      </c>
      <c r="S960" s="5"/>
      <c r="T960" s="68"/>
      <c r="U960" s="5"/>
      <c r="V960" s="36"/>
      <c r="Y960" s="37"/>
      <c r="Z960" s="5"/>
    </row>
    <row r="961" spans="1:26" x14ac:dyDescent="0.25">
      <c r="A961" s="87"/>
      <c r="B961" s="56">
        <v>954</v>
      </c>
      <c r="C961" s="352"/>
      <c r="D961" s="170"/>
      <c r="E961" s="65"/>
      <c r="F961" s="65"/>
      <c r="G961" s="195"/>
      <c r="H961" s="63"/>
      <c r="I961">
        <f t="shared" si="59"/>
        <v>0</v>
      </c>
      <c r="J961" s="63"/>
      <c r="K961">
        <f t="shared" si="58"/>
        <v>0</v>
      </c>
      <c r="L961" s="63"/>
      <c r="O961" s="63"/>
      <c r="P961" s="63"/>
      <c r="Q961" s="175">
        <f t="shared" si="56"/>
        <v>0</v>
      </c>
      <c r="R961" s="284">
        <f t="shared" si="57"/>
        <v>0</v>
      </c>
      <c r="S961" s="5"/>
      <c r="T961" s="68"/>
      <c r="U961" s="5"/>
      <c r="V961" s="36"/>
      <c r="Y961" s="37"/>
      <c r="Z961" s="5"/>
    </row>
    <row r="962" spans="1:26" x14ac:dyDescent="0.25">
      <c r="A962" s="87"/>
      <c r="B962" s="56">
        <v>955</v>
      </c>
      <c r="C962" s="352"/>
      <c r="D962" s="170"/>
      <c r="E962" s="65"/>
      <c r="F962" s="65"/>
      <c r="G962" s="195"/>
      <c r="H962" s="63"/>
      <c r="I962">
        <f t="shared" si="59"/>
        <v>0</v>
      </c>
      <c r="J962" s="63"/>
      <c r="K962">
        <f t="shared" si="58"/>
        <v>0</v>
      </c>
      <c r="L962" s="63"/>
      <c r="O962" s="63"/>
      <c r="P962" s="63"/>
      <c r="Q962" s="175">
        <f t="shared" si="56"/>
        <v>0</v>
      </c>
      <c r="R962" s="284">
        <f t="shared" si="57"/>
        <v>0</v>
      </c>
      <c r="S962" s="5"/>
      <c r="T962" s="68"/>
      <c r="U962" s="5"/>
      <c r="V962" s="36"/>
      <c r="Y962" s="37"/>
      <c r="Z962" s="5"/>
    </row>
    <row r="963" spans="1:26" x14ac:dyDescent="0.25">
      <c r="A963" s="87"/>
      <c r="B963" s="56">
        <v>956</v>
      </c>
      <c r="C963" s="352"/>
      <c r="D963" s="170"/>
      <c r="E963" s="65"/>
      <c r="F963" s="65"/>
      <c r="G963" s="195"/>
      <c r="H963" s="63"/>
      <c r="I963">
        <f t="shared" si="59"/>
        <v>0</v>
      </c>
      <c r="J963" s="63"/>
      <c r="K963">
        <f t="shared" si="58"/>
        <v>0</v>
      </c>
      <c r="L963" s="63"/>
      <c r="O963" s="63"/>
      <c r="P963" s="63"/>
      <c r="Q963" s="175">
        <f t="shared" si="56"/>
        <v>0</v>
      </c>
      <c r="R963" s="284">
        <f t="shared" si="57"/>
        <v>0</v>
      </c>
      <c r="S963" s="5"/>
      <c r="T963" s="68"/>
      <c r="U963" s="5"/>
      <c r="V963" s="36"/>
      <c r="Y963" s="37"/>
      <c r="Z963" s="5"/>
    </row>
    <row r="964" spans="1:26" x14ac:dyDescent="0.25">
      <c r="A964" s="87"/>
      <c r="B964" s="56">
        <v>957</v>
      </c>
      <c r="C964" s="352"/>
      <c r="D964" s="170"/>
      <c r="E964" s="65"/>
      <c r="F964" s="65"/>
      <c r="G964" s="195"/>
      <c r="H964" s="63"/>
      <c r="I964">
        <f t="shared" si="59"/>
        <v>0</v>
      </c>
      <c r="J964" s="63"/>
      <c r="K964">
        <f t="shared" si="58"/>
        <v>0</v>
      </c>
      <c r="L964" s="63"/>
      <c r="O964" s="63"/>
      <c r="P964" s="63"/>
      <c r="Q964" s="175">
        <f t="shared" si="56"/>
        <v>0</v>
      </c>
      <c r="R964" s="284">
        <f t="shared" si="57"/>
        <v>0</v>
      </c>
      <c r="S964" s="5"/>
      <c r="T964" s="68"/>
      <c r="U964" s="5"/>
      <c r="V964" s="36"/>
      <c r="Y964" s="37"/>
      <c r="Z964" s="5"/>
    </row>
    <row r="965" spans="1:26" x14ac:dyDescent="0.25">
      <c r="A965" s="87"/>
      <c r="B965" s="56">
        <v>958</v>
      </c>
      <c r="C965" s="352"/>
      <c r="D965" s="170"/>
      <c r="E965" s="65"/>
      <c r="F965" s="65"/>
      <c r="G965" s="195"/>
      <c r="H965" s="63"/>
      <c r="I965">
        <f t="shared" si="59"/>
        <v>0</v>
      </c>
      <c r="J965" s="63"/>
      <c r="K965">
        <f t="shared" si="58"/>
        <v>0</v>
      </c>
      <c r="L965" s="63"/>
      <c r="O965" s="63"/>
      <c r="P965" s="63"/>
      <c r="Q965" s="175">
        <f t="shared" si="56"/>
        <v>0</v>
      </c>
      <c r="R965" s="284">
        <f t="shared" si="57"/>
        <v>0</v>
      </c>
      <c r="S965" s="5"/>
      <c r="T965" s="68"/>
      <c r="U965" s="5"/>
      <c r="V965" s="36"/>
      <c r="Y965" s="37"/>
      <c r="Z965" s="5"/>
    </row>
    <row r="966" spans="1:26" x14ac:dyDescent="0.25">
      <c r="A966" s="87"/>
      <c r="B966" s="56">
        <v>959</v>
      </c>
      <c r="C966" s="352"/>
      <c r="D966" s="170"/>
      <c r="E966" s="65"/>
      <c r="F966" s="65"/>
      <c r="G966" s="195"/>
      <c r="H966" s="63"/>
      <c r="I966">
        <f t="shared" si="59"/>
        <v>0</v>
      </c>
      <c r="J966" s="63"/>
      <c r="K966">
        <f t="shared" si="58"/>
        <v>0</v>
      </c>
      <c r="L966" s="63"/>
      <c r="O966" s="63"/>
      <c r="P966" s="63"/>
      <c r="Q966" s="175">
        <f t="shared" si="56"/>
        <v>0</v>
      </c>
      <c r="R966" s="284">
        <f t="shared" si="57"/>
        <v>0</v>
      </c>
      <c r="S966" s="5"/>
      <c r="T966" s="68"/>
      <c r="U966" s="5"/>
      <c r="V966" s="36"/>
      <c r="Y966" s="37"/>
      <c r="Z966" s="5"/>
    </row>
    <row r="967" spans="1:26" x14ac:dyDescent="0.25">
      <c r="A967" s="87"/>
      <c r="B967" s="56">
        <v>960</v>
      </c>
      <c r="C967" s="352"/>
      <c r="D967" s="170"/>
      <c r="E967" s="65"/>
      <c r="F967" s="65"/>
      <c r="G967" s="195"/>
      <c r="H967" s="63"/>
      <c r="I967">
        <f t="shared" si="59"/>
        <v>0</v>
      </c>
      <c r="J967" s="63"/>
      <c r="K967">
        <f t="shared" si="58"/>
        <v>0</v>
      </c>
      <c r="L967" s="63"/>
      <c r="O967" s="63"/>
      <c r="P967" s="63"/>
      <c r="Q967" s="175">
        <f t="shared" si="56"/>
        <v>0</v>
      </c>
      <c r="R967" s="284">
        <f t="shared" si="57"/>
        <v>0</v>
      </c>
      <c r="S967" s="5"/>
      <c r="T967" s="68"/>
      <c r="U967" s="5"/>
      <c r="V967" s="36"/>
      <c r="Y967" s="37"/>
      <c r="Z967" s="5"/>
    </row>
    <row r="968" spans="1:26" x14ac:dyDescent="0.25">
      <c r="A968" s="87"/>
      <c r="B968" s="56">
        <v>961</v>
      </c>
      <c r="C968" s="352"/>
      <c r="D968" s="170"/>
      <c r="E968" s="65"/>
      <c r="F968" s="65"/>
      <c r="G968" s="195"/>
      <c r="H968" s="63"/>
      <c r="I968">
        <f t="shared" si="59"/>
        <v>0</v>
      </c>
      <c r="J968" s="63"/>
      <c r="K968">
        <f t="shared" si="58"/>
        <v>0</v>
      </c>
      <c r="L968" s="63"/>
      <c r="O968" s="63"/>
      <c r="P968" s="63"/>
      <c r="Q968" s="175">
        <f t="shared" ref="Q968:Q1006" si="60">G968</f>
        <v>0</v>
      </c>
      <c r="R968" s="284">
        <f t="shared" ref="R968:R1006" si="61">G968*(-1)</f>
        <v>0</v>
      </c>
      <c r="S968" s="5"/>
      <c r="T968" s="68"/>
      <c r="U968" s="5"/>
      <c r="V968" s="36"/>
      <c r="Y968" s="37"/>
      <c r="Z968" s="5"/>
    </row>
    <row r="969" spans="1:26" x14ac:dyDescent="0.25">
      <c r="A969" s="87"/>
      <c r="B969" s="56">
        <v>962</v>
      </c>
      <c r="C969" s="352"/>
      <c r="D969" s="170"/>
      <c r="E969" s="65"/>
      <c r="F969" s="65"/>
      <c r="G969" s="195"/>
      <c r="H969" s="63"/>
      <c r="I969">
        <f t="shared" si="59"/>
        <v>0</v>
      </c>
      <c r="J969" s="63"/>
      <c r="K969">
        <f t="shared" ref="K969:K1006" si="62">IFERROR(VALUE(LEFT(L969,4)),0)</f>
        <v>0</v>
      </c>
      <c r="L969" s="63"/>
      <c r="O969" s="63"/>
      <c r="P969" s="63"/>
      <c r="Q969" s="175">
        <f t="shared" si="60"/>
        <v>0</v>
      </c>
      <c r="R969" s="284">
        <f t="shared" si="61"/>
        <v>0</v>
      </c>
      <c r="S969" s="5"/>
      <c r="T969" s="68"/>
      <c r="U969" s="5"/>
      <c r="V969" s="36"/>
      <c r="Y969" s="37"/>
      <c r="Z969" s="5"/>
    </row>
    <row r="970" spans="1:26" x14ac:dyDescent="0.25">
      <c r="A970" s="87"/>
      <c r="B970" s="56">
        <v>963</v>
      </c>
      <c r="C970" s="352"/>
      <c r="D970" s="170"/>
      <c r="E970" s="65"/>
      <c r="F970" s="65"/>
      <c r="G970" s="195"/>
      <c r="H970" s="63"/>
      <c r="I970">
        <f t="shared" si="59"/>
        <v>0</v>
      </c>
      <c r="J970" s="63"/>
      <c r="K970">
        <f t="shared" si="62"/>
        <v>0</v>
      </c>
      <c r="L970" s="63"/>
      <c r="O970" s="63"/>
      <c r="P970" s="63"/>
      <c r="Q970" s="175">
        <f t="shared" si="60"/>
        <v>0</v>
      </c>
      <c r="R970" s="284">
        <f t="shared" si="61"/>
        <v>0</v>
      </c>
      <c r="S970" s="5"/>
      <c r="T970" s="68"/>
      <c r="U970" s="5"/>
      <c r="V970" s="36"/>
      <c r="Y970" s="37"/>
      <c r="Z970" s="5"/>
    </row>
    <row r="971" spans="1:26" x14ac:dyDescent="0.25">
      <c r="A971" s="87"/>
      <c r="B971" s="56">
        <v>964</v>
      </c>
      <c r="C971" s="352"/>
      <c r="D971" s="170"/>
      <c r="E971" s="65"/>
      <c r="F971" s="65"/>
      <c r="G971" s="195"/>
      <c r="H971" s="63"/>
      <c r="I971">
        <f t="shared" si="59"/>
        <v>0</v>
      </c>
      <c r="J971" s="63"/>
      <c r="K971">
        <f t="shared" si="62"/>
        <v>0</v>
      </c>
      <c r="L971" s="63"/>
      <c r="O971" s="63"/>
      <c r="P971" s="63"/>
      <c r="Q971" s="175">
        <f t="shared" si="60"/>
        <v>0</v>
      </c>
      <c r="R971" s="284">
        <f t="shared" si="61"/>
        <v>0</v>
      </c>
      <c r="S971" s="5"/>
      <c r="T971" s="68"/>
      <c r="U971" s="5"/>
      <c r="V971" s="36"/>
      <c r="Y971" s="37"/>
      <c r="Z971" s="5"/>
    </row>
    <row r="972" spans="1:26" x14ac:dyDescent="0.25">
      <c r="A972" s="87"/>
      <c r="B972" s="56">
        <v>965</v>
      </c>
      <c r="C972" s="352"/>
      <c r="D972" s="170"/>
      <c r="E972" s="65"/>
      <c r="F972" s="65"/>
      <c r="G972" s="195"/>
      <c r="H972" s="63"/>
      <c r="I972">
        <f t="shared" si="59"/>
        <v>0</v>
      </c>
      <c r="J972" s="63"/>
      <c r="K972">
        <f t="shared" si="62"/>
        <v>0</v>
      </c>
      <c r="L972" s="63"/>
      <c r="O972" s="63"/>
      <c r="P972" s="63"/>
      <c r="Q972" s="175">
        <f t="shared" si="60"/>
        <v>0</v>
      </c>
      <c r="R972" s="284">
        <f t="shared" si="61"/>
        <v>0</v>
      </c>
      <c r="S972" s="5"/>
      <c r="T972" s="68"/>
      <c r="U972" s="5"/>
      <c r="V972" s="36"/>
      <c r="Y972" s="37"/>
      <c r="Z972" s="5"/>
    </row>
    <row r="973" spans="1:26" x14ac:dyDescent="0.25">
      <c r="A973" s="87"/>
      <c r="B973" s="56">
        <v>966</v>
      </c>
      <c r="C973" s="352"/>
      <c r="D973" s="170"/>
      <c r="E973" s="65"/>
      <c r="F973" s="65"/>
      <c r="G973" s="195"/>
      <c r="H973" s="63"/>
      <c r="I973">
        <f t="shared" ref="I973:I1006" si="63">IFERROR(VALUE(LEFT(J973,4)),0)</f>
        <v>0</v>
      </c>
      <c r="J973" s="63"/>
      <c r="K973">
        <f t="shared" si="62"/>
        <v>0</v>
      </c>
      <c r="L973" s="63"/>
      <c r="O973" s="63"/>
      <c r="P973" s="63"/>
      <c r="Q973" s="175">
        <f t="shared" si="60"/>
        <v>0</v>
      </c>
      <c r="R973" s="284">
        <f t="shared" si="61"/>
        <v>0</v>
      </c>
      <c r="S973" s="5"/>
      <c r="T973" s="68"/>
      <c r="U973" s="5"/>
      <c r="V973" s="36"/>
      <c r="Y973" s="37"/>
      <c r="Z973" s="5"/>
    </row>
    <row r="974" spans="1:26" x14ac:dyDescent="0.25">
      <c r="A974" s="87"/>
      <c r="B974" s="56">
        <v>967</v>
      </c>
      <c r="C974" s="352"/>
      <c r="D974" s="170"/>
      <c r="E974" s="65"/>
      <c r="F974" s="65"/>
      <c r="G974" s="195"/>
      <c r="H974" s="63"/>
      <c r="I974">
        <f t="shared" si="63"/>
        <v>0</v>
      </c>
      <c r="J974" s="63"/>
      <c r="K974">
        <f t="shared" si="62"/>
        <v>0</v>
      </c>
      <c r="L974" s="63"/>
      <c r="O974" s="63"/>
      <c r="P974" s="63"/>
      <c r="Q974" s="175">
        <f t="shared" si="60"/>
        <v>0</v>
      </c>
      <c r="R974" s="284">
        <f t="shared" si="61"/>
        <v>0</v>
      </c>
      <c r="S974" s="5"/>
      <c r="T974" s="68"/>
      <c r="U974" s="5"/>
      <c r="V974" s="36"/>
      <c r="Y974" s="37"/>
      <c r="Z974" s="5"/>
    </row>
    <row r="975" spans="1:26" x14ac:dyDescent="0.25">
      <c r="A975" s="87"/>
      <c r="B975" s="56">
        <v>968</v>
      </c>
      <c r="C975" s="352"/>
      <c r="D975" s="170"/>
      <c r="E975" s="65"/>
      <c r="F975" s="65"/>
      <c r="G975" s="195"/>
      <c r="H975" s="63"/>
      <c r="I975">
        <f t="shared" si="63"/>
        <v>0</v>
      </c>
      <c r="J975" s="63"/>
      <c r="K975">
        <f t="shared" si="62"/>
        <v>0</v>
      </c>
      <c r="L975" s="63"/>
      <c r="O975" s="63"/>
      <c r="P975" s="63"/>
      <c r="Q975" s="175">
        <f t="shared" si="60"/>
        <v>0</v>
      </c>
      <c r="R975" s="284">
        <f t="shared" si="61"/>
        <v>0</v>
      </c>
      <c r="S975" s="5"/>
      <c r="T975" s="68"/>
      <c r="U975" s="5"/>
      <c r="V975" s="36"/>
      <c r="Y975" s="37"/>
      <c r="Z975" s="5"/>
    </row>
    <row r="976" spans="1:26" x14ac:dyDescent="0.25">
      <c r="A976" s="87"/>
      <c r="B976" s="56">
        <v>969</v>
      </c>
      <c r="C976" s="352"/>
      <c r="D976" s="170"/>
      <c r="E976" s="65"/>
      <c r="F976" s="65"/>
      <c r="G976" s="195"/>
      <c r="H976" s="63"/>
      <c r="I976">
        <f t="shared" si="63"/>
        <v>0</v>
      </c>
      <c r="J976" s="63"/>
      <c r="K976">
        <f t="shared" si="62"/>
        <v>0</v>
      </c>
      <c r="L976" s="63"/>
      <c r="O976" s="63"/>
      <c r="P976" s="63"/>
      <c r="Q976" s="175">
        <f t="shared" si="60"/>
        <v>0</v>
      </c>
      <c r="R976" s="284">
        <f t="shared" si="61"/>
        <v>0</v>
      </c>
      <c r="S976" s="5"/>
      <c r="T976" s="68"/>
      <c r="U976" s="5"/>
      <c r="V976" s="36"/>
      <c r="Y976" s="37"/>
      <c r="Z976" s="5"/>
    </row>
    <row r="977" spans="1:26" x14ac:dyDescent="0.25">
      <c r="A977" s="87"/>
      <c r="B977" s="56">
        <v>970</v>
      </c>
      <c r="C977" s="352"/>
      <c r="D977" s="170"/>
      <c r="E977" s="65"/>
      <c r="F977" s="65"/>
      <c r="G977" s="195"/>
      <c r="H977" s="63"/>
      <c r="I977">
        <f t="shared" si="63"/>
        <v>0</v>
      </c>
      <c r="J977" s="63"/>
      <c r="K977">
        <f t="shared" si="62"/>
        <v>0</v>
      </c>
      <c r="L977" s="63"/>
      <c r="O977" s="63"/>
      <c r="P977" s="63"/>
      <c r="Q977" s="175">
        <f t="shared" si="60"/>
        <v>0</v>
      </c>
      <c r="R977" s="284">
        <f t="shared" si="61"/>
        <v>0</v>
      </c>
      <c r="S977" s="5"/>
      <c r="T977" s="68"/>
      <c r="U977" s="5"/>
      <c r="V977" s="36"/>
      <c r="Y977" s="37"/>
      <c r="Z977" s="5"/>
    </row>
    <row r="978" spans="1:26" x14ac:dyDescent="0.25">
      <c r="A978" s="87"/>
      <c r="B978" s="56">
        <v>971</v>
      </c>
      <c r="C978" s="352"/>
      <c r="D978" s="170"/>
      <c r="E978" s="65"/>
      <c r="F978" s="65"/>
      <c r="G978" s="195"/>
      <c r="H978" s="63"/>
      <c r="I978">
        <f t="shared" si="63"/>
        <v>0</v>
      </c>
      <c r="J978" s="63"/>
      <c r="K978">
        <f t="shared" si="62"/>
        <v>0</v>
      </c>
      <c r="L978" s="63"/>
      <c r="O978" s="63"/>
      <c r="P978" s="63"/>
      <c r="Q978" s="175">
        <f t="shared" si="60"/>
        <v>0</v>
      </c>
      <c r="R978" s="284">
        <f t="shared" si="61"/>
        <v>0</v>
      </c>
      <c r="S978" s="5"/>
      <c r="T978" s="68"/>
      <c r="U978" s="5"/>
      <c r="V978" s="36"/>
      <c r="Y978" s="37"/>
      <c r="Z978" s="5"/>
    </row>
    <row r="979" spans="1:26" x14ac:dyDescent="0.25">
      <c r="A979" s="87"/>
      <c r="B979" s="56">
        <v>972</v>
      </c>
      <c r="C979" s="352"/>
      <c r="D979" s="170"/>
      <c r="E979" s="65"/>
      <c r="F979" s="65"/>
      <c r="G979" s="195"/>
      <c r="H979" s="63"/>
      <c r="I979">
        <f t="shared" si="63"/>
        <v>0</v>
      </c>
      <c r="J979" s="63"/>
      <c r="K979">
        <f t="shared" si="62"/>
        <v>0</v>
      </c>
      <c r="L979" s="63"/>
      <c r="O979" s="63"/>
      <c r="P979" s="63"/>
      <c r="Q979" s="175">
        <f t="shared" si="60"/>
        <v>0</v>
      </c>
      <c r="R979" s="284">
        <f t="shared" si="61"/>
        <v>0</v>
      </c>
      <c r="S979" s="5"/>
      <c r="T979" s="68"/>
      <c r="U979" s="5"/>
      <c r="V979" s="36"/>
      <c r="Y979" s="37"/>
      <c r="Z979" s="5"/>
    </row>
    <row r="980" spans="1:26" x14ac:dyDescent="0.25">
      <c r="A980" s="87"/>
      <c r="B980" s="56">
        <v>973</v>
      </c>
      <c r="C980" s="352"/>
      <c r="D980" s="170"/>
      <c r="E980" s="65"/>
      <c r="F980" s="65"/>
      <c r="G980" s="195"/>
      <c r="H980" s="63"/>
      <c r="I980">
        <f t="shared" si="63"/>
        <v>0</v>
      </c>
      <c r="J980" s="63"/>
      <c r="K980">
        <f t="shared" si="62"/>
        <v>0</v>
      </c>
      <c r="L980" s="63"/>
      <c r="O980" s="63"/>
      <c r="P980" s="63"/>
      <c r="Q980" s="175">
        <f t="shared" si="60"/>
        <v>0</v>
      </c>
      <c r="R980" s="284">
        <f t="shared" si="61"/>
        <v>0</v>
      </c>
      <c r="S980" s="5"/>
      <c r="T980" s="68"/>
      <c r="U980" s="5"/>
      <c r="V980" s="36"/>
      <c r="Y980" s="37"/>
      <c r="Z980" s="5"/>
    </row>
    <row r="981" spans="1:26" x14ac:dyDescent="0.25">
      <c r="A981" s="87"/>
      <c r="B981" s="56">
        <v>974</v>
      </c>
      <c r="C981" s="352"/>
      <c r="D981" s="170"/>
      <c r="E981" s="65"/>
      <c r="F981" s="65"/>
      <c r="G981" s="195"/>
      <c r="H981" s="63"/>
      <c r="I981">
        <f t="shared" si="63"/>
        <v>0</v>
      </c>
      <c r="J981" s="63"/>
      <c r="K981">
        <f t="shared" si="62"/>
        <v>0</v>
      </c>
      <c r="L981" s="63"/>
      <c r="O981" s="63"/>
      <c r="P981" s="63"/>
      <c r="Q981" s="175">
        <f t="shared" si="60"/>
        <v>0</v>
      </c>
      <c r="R981" s="284">
        <f t="shared" si="61"/>
        <v>0</v>
      </c>
      <c r="S981" s="5"/>
      <c r="T981" s="68"/>
      <c r="U981" s="5"/>
      <c r="V981" s="36"/>
      <c r="Y981" s="37"/>
      <c r="Z981" s="5"/>
    </row>
    <row r="982" spans="1:26" x14ac:dyDescent="0.25">
      <c r="A982" s="87"/>
      <c r="B982" s="56">
        <v>975</v>
      </c>
      <c r="C982" s="352"/>
      <c r="D982" s="170"/>
      <c r="E982" s="65"/>
      <c r="F982" s="65"/>
      <c r="G982" s="195"/>
      <c r="H982" s="63"/>
      <c r="I982">
        <f t="shared" si="63"/>
        <v>0</v>
      </c>
      <c r="J982" s="63"/>
      <c r="K982">
        <f t="shared" si="62"/>
        <v>0</v>
      </c>
      <c r="L982" s="63"/>
      <c r="O982" s="63"/>
      <c r="P982" s="63"/>
      <c r="Q982" s="175">
        <f t="shared" si="60"/>
        <v>0</v>
      </c>
      <c r="R982" s="284">
        <f t="shared" si="61"/>
        <v>0</v>
      </c>
      <c r="S982" s="5"/>
      <c r="T982" s="68"/>
      <c r="U982" s="5"/>
      <c r="V982" s="36"/>
      <c r="Y982" s="37"/>
      <c r="Z982" s="5"/>
    </row>
    <row r="983" spans="1:26" x14ac:dyDescent="0.25">
      <c r="A983" s="87"/>
      <c r="B983" s="56">
        <v>976</v>
      </c>
      <c r="C983" s="352"/>
      <c r="D983" s="170"/>
      <c r="E983" s="65"/>
      <c r="F983" s="65"/>
      <c r="G983" s="195"/>
      <c r="H983" s="63"/>
      <c r="I983">
        <f t="shared" si="63"/>
        <v>0</v>
      </c>
      <c r="J983" s="63"/>
      <c r="K983">
        <f t="shared" si="62"/>
        <v>0</v>
      </c>
      <c r="L983" s="63"/>
      <c r="O983" s="63"/>
      <c r="P983" s="63"/>
      <c r="Q983" s="175">
        <f t="shared" si="60"/>
        <v>0</v>
      </c>
      <c r="R983" s="284">
        <f t="shared" si="61"/>
        <v>0</v>
      </c>
      <c r="S983" s="5"/>
      <c r="T983" s="68"/>
      <c r="U983" s="5"/>
      <c r="V983" s="36"/>
      <c r="Y983" s="37"/>
      <c r="Z983" s="5"/>
    </row>
    <row r="984" spans="1:26" x14ac:dyDescent="0.25">
      <c r="A984" s="87"/>
      <c r="B984" s="56">
        <v>977</v>
      </c>
      <c r="C984" s="352"/>
      <c r="D984" s="170"/>
      <c r="E984" s="65"/>
      <c r="F984" s="65"/>
      <c r="G984" s="195"/>
      <c r="H984" s="63"/>
      <c r="I984">
        <f t="shared" si="63"/>
        <v>0</v>
      </c>
      <c r="J984" s="63"/>
      <c r="K984">
        <f t="shared" si="62"/>
        <v>0</v>
      </c>
      <c r="L984" s="63"/>
      <c r="O984" s="63"/>
      <c r="P984" s="63"/>
      <c r="Q984" s="175">
        <f t="shared" si="60"/>
        <v>0</v>
      </c>
      <c r="R984" s="284">
        <f t="shared" si="61"/>
        <v>0</v>
      </c>
      <c r="S984" s="5"/>
      <c r="T984" s="68"/>
      <c r="U984" s="5"/>
      <c r="V984" s="36"/>
      <c r="Y984" s="37"/>
      <c r="Z984" s="5"/>
    </row>
    <row r="985" spans="1:26" x14ac:dyDescent="0.25">
      <c r="A985" s="87"/>
      <c r="B985" s="56">
        <v>978</v>
      </c>
      <c r="C985" s="352"/>
      <c r="D985" s="170"/>
      <c r="E985" s="65"/>
      <c r="F985" s="65"/>
      <c r="G985" s="195"/>
      <c r="H985" s="63"/>
      <c r="I985">
        <f t="shared" si="63"/>
        <v>0</v>
      </c>
      <c r="J985" s="63"/>
      <c r="K985">
        <f t="shared" si="62"/>
        <v>0</v>
      </c>
      <c r="L985" s="63"/>
      <c r="O985" s="63"/>
      <c r="P985" s="63"/>
      <c r="Q985" s="175">
        <f t="shared" si="60"/>
        <v>0</v>
      </c>
      <c r="R985" s="284">
        <f t="shared" si="61"/>
        <v>0</v>
      </c>
      <c r="S985" s="5"/>
      <c r="T985" s="68"/>
      <c r="U985" s="5"/>
      <c r="V985" s="36"/>
      <c r="Y985" s="37"/>
      <c r="Z985" s="5"/>
    </row>
    <row r="986" spans="1:26" x14ac:dyDescent="0.25">
      <c r="A986" s="87"/>
      <c r="B986" s="56">
        <v>979</v>
      </c>
      <c r="C986" s="352"/>
      <c r="D986" s="170"/>
      <c r="E986" s="65"/>
      <c r="F986" s="65"/>
      <c r="G986" s="195"/>
      <c r="H986" s="63"/>
      <c r="I986">
        <f t="shared" si="63"/>
        <v>0</v>
      </c>
      <c r="J986" s="63"/>
      <c r="K986">
        <f t="shared" si="62"/>
        <v>0</v>
      </c>
      <c r="L986" s="63"/>
      <c r="O986" s="63"/>
      <c r="P986" s="63"/>
      <c r="Q986" s="175">
        <f t="shared" si="60"/>
        <v>0</v>
      </c>
      <c r="R986" s="284">
        <f t="shared" si="61"/>
        <v>0</v>
      </c>
      <c r="S986" s="5"/>
      <c r="T986" s="68"/>
      <c r="U986" s="5"/>
      <c r="V986" s="36"/>
      <c r="Y986" s="37"/>
      <c r="Z986" s="5"/>
    </row>
    <row r="987" spans="1:26" x14ac:dyDescent="0.25">
      <c r="A987" s="87"/>
      <c r="B987" s="56">
        <v>980</v>
      </c>
      <c r="C987" s="352"/>
      <c r="D987" s="170"/>
      <c r="E987" s="65"/>
      <c r="F987" s="65"/>
      <c r="G987" s="195"/>
      <c r="H987" s="63"/>
      <c r="I987">
        <f t="shared" si="63"/>
        <v>0</v>
      </c>
      <c r="J987" s="63"/>
      <c r="K987">
        <f t="shared" si="62"/>
        <v>0</v>
      </c>
      <c r="L987" s="63"/>
      <c r="O987" s="63"/>
      <c r="P987" s="63"/>
      <c r="Q987" s="175">
        <f t="shared" si="60"/>
        <v>0</v>
      </c>
      <c r="R987" s="284">
        <f t="shared" si="61"/>
        <v>0</v>
      </c>
      <c r="S987" s="5"/>
      <c r="T987" s="68"/>
      <c r="U987" s="5"/>
      <c r="V987" s="36"/>
      <c r="Y987" s="37"/>
      <c r="Z987" s="5"/>
    </row>
    <row r="988" spans="1:26" x14ac:dyDescent="0.25">
      <c r="A988" s="87"/>
      <c r="B988" s="56">
        <v>981</v>
      </c>
      <c r="C988" s="352"/>
      <c r="D988" s="170"/>
      <c r="E988" s="65"/>
      <c r="F988" s="65"/>
      <c r="G988" s="195"/>
      <c r="H988" s="63"/>
      <c r="I988">
        <f t="shared" si="63"/>
        <v>0</v>
      </c>
      <c r="J988" s="63"/>
      <c r="K988">
        <f t="shared" si="62"/>
        <v>0</v>
      </c>
      <c r="L988" s="63"/>
      <c r="O988" s="63"/>
      <c r="P988" s="63"/>
      <c r="Q988" s="175">
        <f t="shared" si="60"/>
        <v>0</v>
      </c>
      <c r="R988" s="284">
        <f t="shared" si="61"/>
        <v>0</v>
      </c>
      <c r="S988" s="5"/>
      <c r="T988" s="68"/>
      <c r="U988" s="5"/>
      <c r="V988" s="36"/>
      <c r="Y988" s="37"/>
      <c r="Z988" s="5"/>
    </row>
    <row r="989" spans="1:26" x14ac:dyDescent="0.25">
      <c r="A989" s="87"/>
      <c r="B989" s="56">
        <v>982</v>
      </c>
      <c r="C989" s="352"/>
      <c r="D989" s="170"/>
      <c r="E989" s="65"/>
      <c r="F989" s="65"/>
      <c r="G989" s="195"/>
      <c r="H989" s="63"/>
      <c r="I989">
        <f t="shared" si="63"/>
        <v>0</v>
      </c>
      <c r="J989" s="63"/>
      <c r="K989">
        <f t="shared" si="62"/>
        <v>0</v>
      </c>
      <c r="L989" s="63"/>
      <c r="O989" s="63"/>
      <c r="P989" s="63"/>
      <c r="Q989" s="175">
        <f t="shared" si="60"/>
        <v>0</v>
      </c>
      <c r="R989" s="284">
        <f t="shared" si="61"/>
        <v>0</v>
      </c>
      <c r="S989" s="5"/>
      <c r="T989" s="68"/>
      <c r="U989" s="5"/>
      <c r="V989" s="36"/>
      <c r="Y989" s="37"/>
      <c r="Z989" s="5"/>
    </row>
    <row r="990" spans="1:26" x14ac:dyDescent="0.25">
      <c r="A990" s="87"/>
      <c r="B990" s="56">
        <v>983</v>
      </c>
      <c r="C990" s="352"/>
      <c r="D990" s="170"/>
      <c r="E990" s="65"/>
      <c r="F990" s="65"/>
      <c r="G990" s="195"/>
      <c r="H990" s="63"/>
      <c r="I990">
        <f t="shared" si="63"/>
        <v>0</v>
      </c>
      <c r="J990" s="63"/>
      <c r="K990">
        <f t="shared" si="62"/>
        <v>0</v>
      </c>
      <c r="L990" s="63"/>
      <c r="O990" s="63"/>
      <c r="P990" s="63"/>
      <c r="Q990" s="175">
        <f t="shared" si="60"/>
        <v>0</v>
      </c>
      <c r="R990" s="284">
        <f t="shared" si="61"/>
        <v>0</v>
      </c>
      <c r="S990" s="5"/>
      <c r="T990" s="68"/>
      <c r="U990" s="5"/>
      <c r="V990" s="36"/>
      <c r="Y990" s="37"/>
      <c r="Z990" s="5"/>
    </row>
    <row r="991" spans="1:26" x14ac:dyDescent="0.25">
      <c r="A991" s="87"/>
      <c r="B991" s="56">
        <v>984</v>
      </c>
      <c r="C991" s="352"/>
      <c r="D991" s="170"/>
      <c r="E991" s="65"/>
      <c r="F991" s="65"/>
      <c r="G991" s="195"/>
      <c r="H991" s="63"/>
      <c r="I991">
        <f t="shared" si="63"/>
        <v>0</v>
      </c>
      <c r="J991" s="63"/>
      <c r="K991">
        <f t="shared" si="62"/>
        <v>0</v>
      </c>
      <c r="L991" s="63"/>
      <c r="O991" s="63"/>
      <c r="P991" s="63"/>
      <c r="Q991" s="175">
        <f t="shared" si="60"/>
        <v>0</v>
      </c>
      <c r="R991" s="284">
        <f t="shared" si="61"/>
        <v>0</v>
      </c>
      <c r="S991" s="5"/>
      <c r="T991" s="68"/>
      <c r="U991" s="5"/>
      <c r="V991" s="36"/>
      <c r="Y991" s="37"/>
      <c r="Z991" s="5"/>
    </row>
    <row r="992" spans="1:26" x14ac:dyDescent="0.25">
      <c r="A992" s="87"/>
      <c r="B992" s="56">
        <v>985</v>
      </c>
      <c r="C992" s="352"/>
      <c r="D992" s="170"/>
      <c r="E992" s="65"/>
      <c r="F992" s="65"/>
      <c r="G992" s="195"/>
      <c r="H992" s="63"/>
      <c r="I992">
        <f t="shared" si="63"/>
        <v>0</v>
      </c>
      <c r="J992" s="63"/>
      <c r="K992">
        <f t="shared" si="62"/>
        <v>0</v>
      </c>
      <c r="L992" s="63"/>
      <c r="O992" s="63"/>
      <c r="P992" s="63"/>
      <c r="Q992" s="175">
        <f t="shared" si="60"/>
        <v>0</v>
      </c>
      <c r="R992" s="284">
        <f t="shared" si="61"/>
        <v>0</v>
      </c>
      <c r="S992" s="5"/>
      <c r="T992" s="68"/>
      <c r="U992" s="5"/>
      <c r="V992" s="36"/>
      <c r="Y992" s="37"/>
      <c r="Z992" s="5"/>
    </row>
    <row r="993" spans="1:26" x14ac:dyDescent="0.25">
      <c r="A993" s="87"/>
      <c r="B993" s="56">
        <v>986</v>
      </c>
      <c r="C993" s="352"/>
      <c r="D993" s="170"/>
      <c r="E993" s="65"/>
      <c r="F993" s="65"/>
      <c r="G993" s="195"/>
      <c r="H993" s="63"/>
      <c r="I993">
        <f t="shared" si="63"/>
        <v>0</v>
      </c>
      <c r="J993" s="63"/>
      <c r="K993">
        <f t="shared" si="62"/>
        <v>0</v>
      </c>
      <c r="L993" s="63"/>
      <c r="O993" s="63"/>
      <c r="P993" s="63"/>
      <c r="Q993" s="175">
        <f t="shared" si="60"/>
        <v>0</v>
      </c>
      <c r="R993" s="284">
        <f t="shared" si="61"/>
        <v>0</v>
      </c>
      <c r="S993" s="5"/>
      <c r="T993" s="68"/>
      <c r="U993" s="5"/>
      <c r="V993" s="36"/>
      <c r="Y993" s="37"/>
      <c r="Z993" s="5"/>
    </row>
    <row r="994" spans="1:26" x14ac:dyDescent="0.25">
      <c r="A994" s="87"/>
      <c r="B994" s="56">
        <v>987</v>
      </c>
      <c r="C994" s="352"/>
      <c r="D994" s="170"/>
      <c r="E994" s="65"/>
      <c r="F994" s="65"/>
      <c r="G994" s="195"/>
      <c r="H994" s="63"/>
      <c r="I994">
        <f t="shared" si="63"/>
        <v>0</v>
      </c>
      <c r="J994" s="63"/>
      <c r="K994">
        <f t="shared" si="62"/>
        <v>0</v>
      </c>
      <c r="L994" s="63"/>
      <c r="O994" s="63"/>
      <c r="P994" s="63"/>
      <c r="Q994" s="175">
        <f t="shared" si="60"/>
        <v>0</v>
      </c>
      <c r="R994" s="284">
        <f t="shared" si="61"/>
        <v>0</v>
      </c>
      <c r="S994" s="5"/>
      <c r="T994" s="68"/>
      <c r="U994" s="5"/>
      <c r="V994" s="36"/>
      <c r="Y994" s="37"/>
      <c r="Z994" s="5"/>
    </row>
    <row r="995" spans="1:26" x14ac:dyDescent="0.25">
      <c r="A995" s="87"/>
      <c r="B995" s="56">
        <v>988</v>
      </c>
      <c r="C995" s="352"/>
      <c r="D995" s="170"/>
      <c r="E995" s="65"/>
      <c r="F995" s="65"/>
      <c r="G995" s="195"/>
      <c r="H995" s="63"/>
      <c r="I995">
        <f t="shared" si="63"/>
        <v>0</v>
      </c>
      <c r="J995" s="63"/>
      <c r="K995">
        <f t="shared" si="62"/>
        <v>0</v>
      </c>
      <c r="L995" s="63"/>
      <c r="O995" s="63"/>
      <c r="P995" s="63"/>
      <c r="Q995" s="175">
        <f t="shared" si="60"/>
        <v>0</v>
      </c>
      <c r="R995" s="284">
        <f t="shared" si="61"/>
        <v>0</v>
      </c>
      <c r="S995" s="5"/>
      <c r="T995" s="68"/>
      <c r="U995" s="5"/>
      <c r="V995" s="36"/>
      <c r="Y995" s="37"/>
      <c r="Z995" s="5"/>
    </row>
    <row r="996" spans="1:26" x14ac:dyDescent="0.25">
      <c r="A996" s="87"/>
      <c r="B996" s="56">
        <v>989</v>
      </c>
      <c r="C996" s="352"/>
      <c r="D996" s="170"/>
      <c r="E996" s="65"/>
      <c r="F996" s="65"/>
      <c r="G996" s="195"/>
      <c r="H996" s="63"/>
      <c r="I996">
        <f t="shared" si="63"/>
        <v>0</v>
      </c>
      <c r="J996" s="63"/>
      <c r="K996">
        <f t="shared" si="62"/>
        <v>0</v>
      </c>
      <c r="L996" s="63"/>
      <c r="O996" s="63"/>
      <c r="P996" s="63"/>
      <c r="Q996" s="175">
        <f t="shared" si="60"/>
        <v>0</v>
      </c>
      <c r="R996" s="284">
        <f t="shared" si="61"/>
        <v>0</v>
      </c>
      <c r="S996" s="5"/>
      <c r="T996" s="68"/>
      <c r="U996" s="5"/>
      <c r="V996" s="36"/>
      <c r="Y996" s="37"/>
      <c r="Z996" s="5"/>
    </row>
    <row r="997" spans="1:26" x14ac:dyDescent="0.25">
      <c r="A997" s="87"/>
      <c r="B997" s="56">
        <v>990</v>
      </c>
      <c r="C997" s="352"/>
      <c r="D997" s="170"/>
      <c r="E997" s="65"/>
      <c r="F997" s="65"/>
      <c r="G997" s="195"/>
      <c r="H997" s="63"/>
      <c r="I997">
        <f t="shared" si="63"/>
        <v>0</v>
      </c>
      <c r="J997" s="63"/>
      <c r="K997">
        <f t="shared" si="62"/>
        <v>0</v>
      </c>
      <c r="L997" s="63"/>
      <c r="O997" s="63"/>
      <c r="P997" s="63"/>
      <c r="Q997" s="175">
        <f t="shared" si="60"/>
        <v>0</v>
      </c>
      <c r="R997" s="284">
        <f t="shared" si="61"/>
        <v>0</v>
      </c>
      <c r="S997" s="5"/>
      <c r="T997" s="68"/>
      <c r="U997" s="5"/>
      <c r="V997" s="36"/>
      <c r="Y997" s="37"/>
      <c r="Z997" s="5"/>
    </row>
    <row r="998" spans="1:26" x14ac:dyDescent="0.25">
      <c r="A998" s="87"/>
      <c r="B998" s="56">
        <v>991</v>
      </c>
      <c r="C998" s="352"/>
      <c r="D998" s="170"/>
      <c r="E998" s="65"/>
      <c r="F998" s="65"/>
      <c r="G998" s="195"/>
      <c r="H998" s="63"/>
      <c r="I998">
        <f t="shared" si="63"/>
        <v>0</v>
      </c>
      <c r="J998" s="63"/>
      <c r="K998">
        <f t="shared" si="62"/>
        <v>0</v>
      </c>
      <c r="L998" s="63"/>
      <c r="O998" s="63"/>
      <c r="P998" s="63"/>
      <c r="Q998" s="175">
        <f t="shared" si="60"/>
        <v>0</v>
      </c>
      <c r="R998" s="284">
        <f t="shared" si="61"/>
        <v>0</v>
      </c>
      <c r="S998" s="5"/>
      <c r="T998" s="68"/>
      <c r="U998" s="5"/>
      <c r="V998" s="36"/>
      <c r="Y998" s="37"/>
      <c r="Z998" s="5"/>
    </row>
    <row r="999" spans="1:26" x14ac:dyDescent="0.25">
      <c r="A999" s="87"/>
      <c r="B999" s="56">
        <v>992</v>
      </c>
      <c r="C999" s="352"/>
      <c r="D999" s="170"/>
      <c r="E999" s="65"/>
      <c r="F999" s="65"/>
      <c r="G999" s="195"/>
      <c r="H999" s="63"/>
      <c r="I999">
        <f t="shared" si="63"/>
        <v>0</v>
      </c>
      <c r="J999" s="63"/>
      <c r="K999">
        <f t="shared" si="62"/>
        <v>0</v>
      </c>
      <c r="L999" s="63"/>
      <c r="O999" s="63"/>
      <c r="P999" s="63"/>
      <c r="Q999" s="175">
        <f t="shared" si="60"/>
        <v>0</v>
      </c>
      <c r="R999" s="284">
        <f t="shared" si="61"/>
        <v>0</v>
      </c>
      <c r="S999" s="5"/>
      <c r="T999" s="68"/>
      <c r="U999" s="5"/>
      <c r="V999" s="36"/>
      <c r="Y999" s="37"/>
      <c r="Z999" s="5"/>
    </row>
    <row r="1000" spans="1:26" x14ac:dyDescent="0.25">
      <c r="A1000" s="87"/>
      <c r="B1000" s="56">
        <v>993</v>
      </c>
      <c r="C1000" s="352"/>
      <c r="D1000" s="170"/>
      <c r="E1000" s="65"/>
      <c r="F1000" s="65"/>
      <c r="G1000" s="195"/>
      <c r="H1000" s="63"/>
      <c r="I1000">
        <f t="shared" si="63"/>
        <v>0</v>
      </c>
      <c r="J1000" s="63"/>
      <c r="K1000">
        <f t="shared" si="62"/>
        <v>0</v>
      </c>
      <c r="L1000" s="63"/>
      <c r="O1000" s="63"/>
      <c r="P1000" s="63"/>
      <c r="Q1000" s="175">
        <f t="shared" si="60"/>
        <v>0</v>
      </c>
      <c r="R1000" s="284">
        <f t="shared" si="61"/>
        <v>0</v>
      </c>
      <c r="S1000" s="5"/>
      <c r="T1000" s="68"/>
      <c r="U1000" s="5"/>
      <c r="V1000" s="36"/>
      <c r="Y1000" s="37"/>
      <c r="Z1000" s="5"/>
    </row>
    <row r="1001" spans="1:26" x14ac:dyDescent="0.25">
      <c r="A1001" s="87"/>
      <c r="B1001" s="56">
        <v>994</v>
      </c>
      <c r="C1001" s="352"/>
      <c r="D1001" s="170"/>
      <c r="E1001" s="65"/>
      <c r="F1001" s="65"/>
      <c r="G1001" s="195"/>
      <c r="H1001" s="63"/>
      <c r="I1001">
        <f t="shared" si="63"/>
        <v>0</v>
      </c>
      <c r="J1001" s="63"/>
      <c r="K1001">
        <f t="shared" si="62"/>
        <v>0</v>
      </c>
      <c r="L1001" s="63"/>
      <c r="O1001" s="63"/>
      <c r="P1001" s="63"/>
      <c r="Q1001" s="175">
        <f t="shared" si="60"/>
        <v>0</v>
      </c>
      <c r="R1001" s="284">
        <f t="shared" si="61"/>
        <v>0</v>
      </c>
      <c r="S1001" s="5"/>
      <c r="T1001" s="68"/>
      <c r="U1001" s="5"/>
      <c r="V1001" s="36"/>
      <c r="Y1001" s="37"/>
      <c r="Z1001" s="5"/>
    </row>
    <row r="1002" spans="1:26" x14ac:dyDescent="0.25">
      <c r="A1002" s="87"/>
      <c r="B1002" s="56">
        <v>995</v>
      </c>
      <c r="C1002" s="352"/>
      <c r="D1002" s="170"/>
      <c r="E1002" s="65"/>
      <c r="F1002" s="65"/>
      <c r="G1002" s="195"/>
      <c r="H1002" s="63"/>
      <c r="I1002">
        <f t="shared" si="63"/>
        <v>0</v>
      </c>
      <c r="J1002" s="63"/>
      <c r="K1002">
        <f t="shared" si="62"/>
        <v>0</v>
      </c>
      <c r="L1002" s="63"/>
      <c r="O1002" s="63"/>
      <c r="P1002" s="63"/>
      <c r="Q1002" s="175">
        <f t="shared" si="60"/>
        <v>0</v>
      </c>
      <c r="R1002" s="284">
        <f t="shared" si="61"/>
        <v>0</v>
      </c>
      <c r="S1002" s="5"/>
      <c r="T1002" s="68"/>
      <c r="U1002" s="5"/>
      <c r="V1002" s="36"/>
      <c r="Y1002" s="37"/>
      <c r="Z1002" s="5"/>
    </row>
    <row r="1003" spans="1:26" x14ac:dyDescent="0.25">
      <c r="A1003" s="87"/>
      <c r="B1003" s="56">
        <v>996</v>
      </c>
      <c r="C1003" s="352"/>
      <c r="D1003" s="170"/>
      <c r="E1003" s="65"/>
      <c r="F1003" s="65"/>
      <c r="G1003" s="195"/>
      <c r="H1003" s="63"/>
      <c r="I1003">
        <f t="shared" si="63"/>
        <v>0</v>
      </c>
      <c r="J1003" s="63"/>
      <c r="K1003">
        <f t="shared" si="62"/>
        <v>0</v>
      </c>
      <c r="L1003" s="63"/>
      <c r="O1003" s="63"/>
      <c r="P1003" s="63"/>
      <c r="Q1003" s="175">
        <f t="shared" si="60"/>
        <v>0</v>
      </c>
      <c r="R1003" s="284">
        <f t="shared" si="61"/>
        <v>0</v>
      </c>
      <c r="S1003" s="5"/>
      <c r="T1003" s="68"/>
      <c r="U1003" s="5"/>
      <c r="V1003" s="36"/>
      <c r="Y1003" s="37"/>
      <c r="Z1003" s="5"/>
    </row>
    <row r="1004" spans="1:26" x14ac:dyDescent="0.25">
      <c r="A1004" s="87"/>
      <c r="B1004" s="56">
        <v>997</v>
      </c>
      <c r="C1004" s="352"/>
      <c r="D1004" s="170"/>
      <c r="E1004" s="65"/>
      <c r="F1004" s="65"/>
      <c r="G1004" s="195"/>
      <c r="H1004" s="63"/>
      <c r="I1004">
        <f t="shared" si="63"/>
        <v>0</v>
      </c>
      <c r="J1004" s="63"/>
      <c r="K1004">
        <f t="shared" si="62"/>
        <v>0</v>
      </c>
      <c r="L1004" s="63"/>
      <c r="O1004" s="63"/>
      <c r="P1004" s="63"/>
      <c r="Q1004" s="175">
        <f t="shared" si="60"/>
        <v>0</v>
      </c>
      <c r="R1004" s="284">
        <f t="shared" si="61"/>
        <v>0</v>
      </c>
      <c r="S1004" s="5"/>
      <c r="T1004" s="68"/>
      <c r="U1004" s="5"/>
      <c r="V1004" s="36"/>
      <c r="Y1004" s="37"/>
      <c r="Z1004" s="5"/>
    </row>
    <row r="1005" spans="1:26" x14ac:dyDescent="0.25">
      <c r="A1005" s="87"/>
      <c r="B1005" s="56">
        <v>998</v>
      </c>
      <c r="C1005" s="352"/>
      <c r="D1005" s="170"/>
      <c r="E1005" s="65"/>
      <c r="F1005" s="65"/>
      <c r="G1005" s="195"/>
      <c r="H1005" s="63"/>
      <c r="I1005">
        <f t="shared" si="63"/>
        <v>0</v>
      </c>
      <c r="J1005" s="63"/>
      <c r="K1005">
        <f t="shared" si="62"/>
        <v>0</v>
      </c>
      <c r="L1005" s="63"/>
      <c r="O1005" s="63"/>
      <c r="P1005" s="63"/>
      <c r="Q1005" s="175">
        <f t="shared" si="60"/>
        <v>0</v>
      </c>
      <c r="R1005" s="284">
        <f t="shared" si="61"/>
        <v>0</v>
      </c>
      <c r="S1005" s="5"/>
      <c r="T1005" s="68"/>
      <c r="U1005" s="5"/>
      <c r="V1005" s="36"/>
      <c r="Y1005" s="37"/>
      <c r="Z1005" s="5"/>
    </row>
    <row r="1006" spans="1:26" x14ac:dyDescent="0.25">
      <c r="A1006" s="87"/>
      <c r="B1006" s="57">
        <v>999</v>
      </c>
      <c r="C1006" s="353"/>
      <c r="D1006" s="170"/>
      <c r="E1006" s="66"/>
      <c r="F1006" s="66"/>
      <c r="G1006" s="196"/>
      <c r="H1006" s="64"/>
      <c r="I1006" s="40">
        <f t="shared" si="63"/>
        <v>0</v>
      </c>
      <c r="J1006" s="64"/>
      <c r="K1006" s="40">
        <f t="shared" si="62"/>
        <v>0</v>
      </c>
      <c r="L1006" s="64"/>
      <c r="M1006" s="40"/>
      <c r="N1006" s="40"/>
      <c r="O1006" s="64"/>
      <c r="P1006" s="64"/>
      <c r="Q1006" s="176">
        <f t="shared" si="60"/>
        <v>0</v>
      </c>
      <c r="R1006" s="285">
        <f t="shared" si="61"/>
        <v>0</v>
      </c>
      <c r="S1006" s="5"/>
      <c r="T1006" s="69"/>
      <c r="U1006" s="5"/>
      <c r="V1006" s="39"/>
      <c r="W1006" s="40"/>
      <c r="X1006" s="40"/>
      <c r="Y1006" s="42"/>
      <c r="Z1006" s="5"/>
    </row>
    <row r="1007" spans="1:26" x14ac:dyDescent="0.25">
      <c r="A1007" s="87"/>
      <c r="B1007" s="5"/>
      <c r="C1007" s="5"/>
      <c r="D1007" s="5"/>
      <c r="E1007" s="5"/>
      <c r="F1007" s="5"/>
      <c r="G1007" s="350"/>
      <c r="H1007" s="5"/>
      <c r="I1007" s="5"/>
      <c r="J1007" s="5"/>
      <c r="K1007" s="5"/>
      <c r="L1007" s="5"/>
      <c r="O1007" s="5"/>
      <c r="P1007" s="5"/>
      <c r="Q1007" s="5"/>
      <c r="R1007" s="5"/>
      <c r="S1007" s="5"/>
      <c r="T1007" s="5"/>
      <c r="U1007" s="5"/>
      <c r="V1007" s="5"/>
      <c r="W1007" s="5"/>
      <c r="X1007" s="5"/>
      <c r="Y1007" s="5"/>
      <c r="Z1007" s="5"/>
    </row>
    <row r="1008" spans="1:26" hidden="1" x14ac:dyDescent="0.25">
      <c r="B1008" s="6"/>
      <c r="C1008" s="6"/>
      <c r="D1008" s="6"/>
      <c r="E1008" s="6"/>
      <c r="F1008" s="6"/>
      <c r="G1008" s="6"/>
      <c r="H1008" s="5"/>
      <c r="I1008" s="5"/>
      <c r="J1008" s="5"/>
      <c r="K1008" s="5"/>
      <c r="L1008" s="5"/>
      <c r="O1008" s="5"/>
      <c r="P1008" s="5"/>
      <c r="Q1008" s="5"/>
      <c r="R1008" s="5"/>
      <c r="S1008" s="5"/>
      <c r="T1008" s="5"/>
      <c r="U1008" s="5"/>
      <c r="V1008" s="5"/>
      <c r="W1008" s="5"/>
      <c r="X1008" s="5"/>
      <c r="Y1008" s="5"/>
      <c r="Z1008" s="5"/>
    </row>
    <row r="1009" spans="2:26" hidden="1" x14ac:dyDescent="0.25">
      <c r="B1009" s="6"/>
      <c r="C1009" s="6"/>
      <c r="D1009" s="6"/>
      <c r="E1009" s="6"/>
      <c r="F1009" s="6"/>
      <c r="G1009" s="6"/>
      <c r="H1009" s="5"/>
      <c r="I1009" s="5"/>
      <c r="J1009" s="5"/>
      <c r="K1009" s="5"/>
      <c r="L1009" s="5"/>
      <c r="O1009" s="5"/>
      <c r="P1009" s="5"/>
      <c r="Q1009" s="5"/>
      <c r="R1009" s="5"/>
      <c r="S1009" s="5"/>
      <c r="T1009" s="5"/>
      <c r="U1009" s="5"/>
      <c r="V1009" s="5"/>
      <c r="W1009" s="5"/>
      <c r="X1009" s="5"/>
      <c r="Y1009" s="5"/>
      <c r="Z1009" s="5"/>
    </row>
    <row r="1010" spans="2:26" hidden="1" x14ac:dyDescent="0.25">
      <c r="B1010" s="6"/>
      <c r="C1010" s="6"/>
      <c r="D1010" s="6"/>
      <c r="E1010" s="6"/>
      <c r="F1010" s="6"/>
      <c r="G1010" s="6"/>
      <c r="H1010" s="5"/>
      <c r="I1010" s="5"/>
      <c r="J1010" s="5"/>
      <c r="K1010" s="5"/>
      <c r="L1010" s="5"/>
      <c r="O1010" s="5"/>
      <c r="P1010" s="5"/>
      <c r="Q1010" s="5"/>
      <c r="R1010" s="5"/>
      <c r="S1010" s="5"/>
      <c r="T1010" s="5"/>
      <c r="U1010" s="5"/>
      <c r="V1010" s="5"/>
      <c r="W1010" s="5"/>
      <c r="X1010" s="5"/>
      <c r="Y1010" s="5"/>
      <c r="Z1010" s="5"/>
    </row>
  </sheetData>
  <sheetProtection sheet="1" objects="1" scenarios="1"/>
  <conditionalFormatting sqref="D8:D1006">
    <cfRule type="expression" dxfId="4012" priority="8013">
      <formula>AND(D8="",G8&lt;&gt;"")</formula>
    </cfRule>
  </conditionalFormatting>
  <conditionalFormatting sqref="E8">
    <cfRule type="expression" dxfId="4011" priority="4">
      <formula>AND(G8&gt;0,E8="")</formula>
    </cfRule>
  </conditionalFormatting>
  <conditionalFormatting sqref="E9">
    <cfRule type="expression" dxfId="4010" priority="3">
      <formula>AND(G9&gt;0,E9="")</formula>
    </cfRule>
  </conditionalFormatting>
  <conditionalFormatting sqref="E10:E1006">
    <cfRule type="expression" dxfId="4009" priority="2">
      <formula>AND(G10&gt;0,E10="")</formula>
    </cfRule>
  </conditionalFormatting>
  <conditionalFormatting sqref="F8">
    <cfRule type="expression" dxfId="4008" priority="8">
      <formula>AND(G8&lt;&gt;0,F8="")</formula>
    </cfRule>
  </conditionalFormatting>
  <conditionalFormatting sqref="F9">
    <cfRule type="expression" dxfId="4007" priority="6">
      <formula>AND(G9&lt;&gt;0,F9="")</formula>
    </cfRule>
  </conditionalFormatting>
  <conditionalFormatting sqref="F10:F1005">
    <cfRule type="expression" dxfId="4006" priority="5">
      <formula>AND(G10&lt;&gt;0,F10="")</formula>
    </cfRule>
  </conditionalFormatting>
  <conditionalFormatting sqref="J8">
    <cfRule type="expression" dxfId="4005" priority="6008">
      <formula>AND($G$8&gt;0,$J$8="")</formula>
    </cfRule>
  </conditionalFormatting>
  <conditionalFormatting sqref="J9">
    <cfRule type="expression" dxfId="4004" priority="6007">
      <formula>AND($G$9&gt;0,$J$9="")</formula>
    </cfRule>
  </conditionalFormatting>
  <conditionalFormatting sqref="J10">
    <cfRule type="expression" dxfId="4003" priority="6006">
      <formula>AND($G$10&gt;0,$J$10="")</formula>
    </cfRule>
  </conditionalFormatting>
  <conditionalFormatting sqref="J11">
    <cfRule type="expression" dxfId="4002" priority="6005">
      <formula>AND($G$11&gt;0,$J$11="")</formula>
    </cfRule>
  </conditionalFormatting>
  <conditionalFormatting sqref="J12">
    <cfRule type="expression" dxfId="4001" priority="6004">
      <formula>AND($G$12&gt;0,$J$12="")</formula>
    </cfRule>
  </conditionalFormatting>
  <conditionalFormatting sqref="J13">
    <cfRule type="expression" dxfId="4000" priority="6003">
      <formula>AND($G$13&gt;0,$J$13="")</formula>
    </cfRule>
  </conditionalFormatting>
  <conditionalFormatting sqref="J14">
    <cfRule type="expression" dxfId="3999" priority="6002">
      <formula>AND($G$14&gt;0,$J$14="")</formula>
    </cfRule>
  </conditionalFormatting>
  <conditionalFormatting sqref="J15">
    <cfRule type="expression" dxfId="3998" priority="6001">
      <formula>AND($G$15&gt;0,$J$15="")</formula>
    </cfRule>
  </conditionalFormatting>
  <conditionalFormatting sqref="J16">
    <cfRule type="expression" dxfId="3997" priority="6000">
      <formula>AND($G$16&gt;0,$J$16="")</formula>
    </cfRule>
  </conditionalFormatting>
  <conditionalFormatting sqref="J17">
    <cfRule type="expression" dxfId="3996" priority="5999">
      <formula>AND($G$17&gt;0,$J$17="")</formula>
    </cfRule>
  </conditionalFormatting>
  <conditionalFormatting sqref="J18">
    <cfRule type="expression" dxfId="3995" priority="5998">
      <formula>AND($G$18&gt;0,$J$18="")</formula>
    </cfRule>
  </conditionalFormatting>
  <conditionalFormatting sqref="J19">
    <cfRule type="expression" dxfId="3994" priority="5997">
      <formula>AND($G$19&gt;0,$J$19="")</formula>
    </cfRule>
  </conditionalFormatting>
  <conditionalFormatting sqref="J20">
    <cfRule type="expression" dxfId="3993" priority="5996">
      <formula>AND($G$20&gt;0,$J$20="")</formula>
    </cfRule>
  </conditionalFormatting>
  <conditionalFormatting sqref="J21">
    <cfRule type="expression" dxfId="3992" priority="5995">
      <formula>AND($G$21&gt;0,$J$21="")</formula>
    </cfRule>
  </conditionalFormatting>
  <conditionalFormatting sqref="J22">
    <cfRule type="expression" dxfId="3991" priority="5994">
      <formula>AND($G$22&gt;0,$J$22="")</formula>
    </cfRule>
  </conditionalFormatting>
  <conditionalFormatting sqref="J23">
    <cfRule type="expression" dxfId="3990" priority="5993">
      <formula>AND($G$23&gt;0,$J$23="")</formula>
    </cfRule>
  </conditionalFormatting>
  <conditionalFormatting sqref="J24">
    <cfRule type="expression" dxfId="3989" priority="5992">
      <formula>AND($G$24&gt;0,$J$24="")</formula>
    </cfRule>
  </conditionalFormatting>
  <conditionalFormatting sqref="J25">
    <cfRule type="expression" dxfId="3988" priority="5991">
      <formula>AND($G$25&gt;0,$J$25="")</formula>
    </cfRule>
  </conditionalFormatting>
  <conditionalFormatting sqref="J26">
    <cfRule type="expression" dxfId="3987" priority="5990">
      <formula>AND($G$26&gt;0,$J$26="")</formula>
    </cfRule>
  </conditionalFormatting>
  <conditionalFormatting sqref="J27">
    <cfRule type="expression" dxfId="3986" priority="5989">
      <formula>AND($G$27&gt;0,$J$27="")</formula>
    </cfRule>
  </conditionalFormatting>
  <conditionalFormatting sqref="J28">
    <cfRule type="expression" dxfId="3985" priority="5988">
      <formula>AND($G$28&gt;0,$J$28="")</formula>
    </cfRule>
  </conditionalFormatting>
  <conditionalFormatting sqref="J29">
    <cfRule type="expression" dxfId="3984" priority="5987">
      <formula>AND($G$29&gt;0,$J$29="")</formula>
    </cfRule>
  </conditionalFormatting>
  <conditionalFormatting sqref="J30">
    <cfRule type="expression" dxfId="3983" priority="5986">
      <formula>AND($G$30&gt;0,$J$30="")</formula>
    </cfRule>
  </conditionalFormatting>
  <conditionalFormatting sqref="J31">
    <cfRule type="expression" dxfId="3982" priority="5985">
      <formula>AND($G$31&gt;0,$J$31="")</formula>
    </cfRule>
  </conditionalFormatting>
  <conditionalFormatting sqref="J32">
    <cfRule type="expression" dxfId="3981" priority="5984">
      <formula>AND($G$32&gt;0,$J$32="")</formula>
    </cfRule>
  </conditionalFormatting>
  <conditionalFormatting sqref="J33">
    <cfRule type="expression" dxfId="3980" priority="5983">
      <formula>AND($G$33&gt;0,$J$33="")</formula>
    </cfRule>
  </conditionalFormatting>
  <conditionalFormatting sqref="J34">
    <cfRule type="expression" dxfId="3979" priority="5982">
      <formula>AND($G$34&gt;0,$J$34="")</formula>
    </cfRule>
  </conditionalFormatting>
  <conditionalFormatting sqref="J35">
    <cfRule type="expression" dxfId="3978" priority="5981">
      <formula>AND($G$35&gt;0,$J$35="")</formula>
    </cfRule>
  </conditionalFormatting>
  <conditionalFormatting sqref="J36">
    <cfRule type="expression" dxfId="3977" priority="5980">
      <formula>AND($G$36&gt;0,$J$36="")</formula>
    </cfRule>
  </conditionalFormatting>
  <conditionalFormatting sqref="J37">
    <cfRule type="expression" dxfId="3976" priority="5979">
      <formula>AND($G$37&gt;0,$J$37="")</formula>
    </cfRule>
  </conditionalFormatting>
  <conditionalFormatting sqref="J38">
    <cfRule type="expression" dxfId="3975" priority="5978">
      <formula>AND($G$38&gt;0,$J$38="")</formula>
    </cfRule>
  </conditionalFormatting>
  <conditionalFormatting sqref="J39">
    <cfRule type="expression" dxfId="3974" priority="5977">
      <formula>AND($G$39&gt;0,$J$39="")</formula>
    </cfRule>
  </conditionalFormatting>
  <conditionalFormatting sqref="J40">
    <cfRule type="expression" dxfId="3973" priority="5976">
      <formula>AND($G$40&gt;0,$J$40="")</formula>
    </cfRule>
  </conditionalFormatting>
  <conditionalFormatting sqref="J41">
    <cfRule type="expression" dxfId="3972" priority="5975">
      <formula>AND($G$41&gt;0,$J$41="")</formula>
    </cfRule>
  </conditionalFormatting>
  <conditionalFormatting sqref="J42">
    <cfRule type="expression" dxfId="3971" priority="5974">
      <formula>AND($G$42&gt;0,$J$42="")</formula>
    </cfRule>
  </conditionalFormatting>
  <conditionalFormatting sqref="J43">
    <cfRule type="expression" dxfId="3970" priority="5973">
      <formula>AND($G$43&gt;0,$J$43="")</formula>
    </cfRule>
  </conditionalFormatting>
  <conditionalFormatting sqref="J44">
    <cfRule type="expression" dxfId="3969" priority="5972">
      <formula>AND($G$44&gt;0,$J$44="")</formula>
    </cfRule>
  </conditionalFormatting>
  <conditionalFormatting sqref="J45">
    <cfRule type="expression" dxfId="3968" priority="5971">
      <formula>AND($G$45&gt;0,$J$45="")</formula>
    </cfRule>
  </conditionalFormatting>
  <conditionalFormatting sqref="J46">
    <cfRule type="expression" dxfId="3967" priority="5970">
      <formula>AND($G$46&gt;0,$J$46="")</formula>
    </cfRule>
  </conditionalFormatting>
  <conditionalFormatting sqref="J47">
    <cfRule type="expression" dxfId="3966" priority="5969">
      <formula>AND($G$47&gt;0,$J$47="")</formula>
    </cfRule>
  </conditionalFormatting>
  <conditionalFormatting sqref="J48">
    <cfRule type="expression" dxfId="3965" priority="5968">
      <formula>AND($G$48&gt;0,$J$48="")</formula>
    </cfRule>
  </conditionalFormatting>
  <conditionalFormatting sqref="J49">
    <cfRule type="expression" dxfId="3964" priority="5967">
      <formula>AND($G$49&gt;0,$J$49="")</formula>
    </cfRule>
  </conditionalFormatting>
  <conditionalFormatting sqref="J50">
    <cfRule type="expression" dxfId="3963" priority="5966">
      <formula>AND($G$50&gt;0,$J$50="")</formula>
    </cfRule>
  </conditionalFormatting>
  <conditionalFormatting sqref="J51">
    <cfRule type="expression" dxfId="3962" priority="5965">
      <formula>AND($G$51&gt;0,$J$51="")</formula>
    </cfRule>
  </conditionalFormatting>
  <conditionalFormatting sqref="J52">
    <cfRule type="expression" dxfId="3961" priority="5964">
      <formula>AND($G$52&gt;0,$J$52="")</formula>
    </cfRule>
  </conditionalFormatting>
  <conditionalFormatting sqref="J53">
    <cfRule type="expression" dxfId="3960" priority="5963">
      <formula>AND($G$53&gt;0,$J$53="")</formula>
    </cfRule>
  </conditionalFormatting>
  <conditionalFormatting sqref="J54">
    <cfRule type="expression" dxfId="3959" priority="5962">
      <formula>AND($G$54&gt;0,$J$54="")</formula>
    </cfRule>
  </conditionalFormatting>
  <conditionalFormatting sqref="J55">
    <cfRule type="expression" dxfId="3958" priority="5961">
      <formula>AND($G$55&gt;0,$J$55="")</formula>
    </cfRule>
  </conditionalFormatting>
  <conditionalFormatting sqref="J56">
    <cfRule type="expression" dxfId="3957" priority="5960">
      <formula>AND($G$56&gt;0,$J$56="")</formula>
    </cfRule>
  </conditionalFormatting>
  <conditionalFormatting sqref="J57">
    <cfRule type="expression" dxfId="3956" priority="5959">
      <formula>AND($G$57&gt;0,$J$57="")</formula>
    </cfRule>
  </conditionalFormatting>
  <conditionalFormatting sqref="J58">
    <cfRule type="expression" dxfId="3955" priority="5958">
      <formula>AND($G$58&gt;0,$J$58="")</formula>
    </cfRule>
  </conditionalFormatting>
  <conditionalFormatting sqref="J59">
    <cfRule type="expression" dxfId="3954" priority="5957">
      <formula>AND($G$59&gt;0,$J$59="")</formula>
    </cfRule>
  </conditionalFormatting>
  <conditionalFormatting sqref="J60">
    <cfRule type="expression" dxfId="3953" priority="5956">
      <formula>AND($G$60&gt;0,$J$60="")</formula>
    </cfRule>
  </conditionalFormatting>
  <conditionalFormatting sqref="J61">
    <cfRule type="expression" dxfId="3952" priority="5955">
      <formula>AND($G$61&gt;0,$J$61="")</formula>
    </cfRule>
  </conditionalFormatting>
  <conditionalFormatting sqref="J62">
    <cfRule type="expression" dxfId="3951" priority="5954">
      <formula>AND($G$62&gt;0,$J$62="")</formula>
    </cfRule>
  </conditionalFormatting>
  <conditionalFormatting sqref="J63">
    <cfRule type="expression" dxfId="3950" priority="5953">
      <formula>AND($G$63&gt;0,$J$63="")</formula>
    </cfRule>
  </conditionalFormatting>
  <conditionalFormatting sqref="J64">
    <cfRule type="expression" dxfId="3949" priority="5952">
      <formula>AND($G$64&gt;0,$J$64="")</formula>
    </cfRule>
  </conditionalFormatting>
  <conditionalFormatting sqref="J65">
    <cfRule type="expression" dxfId="3948" priority="5951">
      <formula>AND($G$65&gt;0,$J$65="")</formula>
    </cfRule>
  </conditionalFormatting>
  <conditionalFormatting sqref="J66">
    <cfRule type="expression" dxfId="3947" priority="5950">
      <formula>AND($G$66&gt;0,$J$66="")</formula>
    </cfRule>
  </conditionalFormatting>
  <conditionalFormatting sqref="J67">
    <cfRule type="expression" dxfId="3946" priority="5949">
      <formula>AND($G$67&gt;0,$J$67="")</formula>
    </cfRule>
  </conditionalFormatting>
  <conditionalFormatting sqref="J68">
    <cfRule type="expression" dxfId="3945" priority="5948">
      <formula>AND($G$68&gt;0,$J$68="")</formula>
    </cfRule>
  </conditionalFormatting>
  <conditionalFormatting sqref="J69">
    <cfRule type="expression" dxfId="3944" priority="5947">
      <formula>AND($G$69&gt;0,$J$69="")</formula>
    </cfRule>
  </conditionalFormatting>
  <conditionalFormatting sqref="J70">
    <cfRule type="expression" dxfId="3943" priority="5946">
      <formula>AND($G$70&gt;0,$J$70="")</formula>
    </cfRule>
  </conditionalFormatting>
  <conditionalFormatting sqref="J71">
    <cfRule type="expression" dxfId="3942" priority="5945">
      <formula>AND($G$71&gt;0,$J$71="")</formula>
    </cfRule>
  </conditionalFormatting>
  <conditionalFormatting sqref="J72">
    <cfRule type="expression" dxfId="3941" priority="5944">
      <formula>AND($G$72&gt;0,$J$72="")</formula>
    </cfRule>
  </conditionalFormatting>
  <conditionalFormatting sqref="J73">
    <cfRule type="expression" dxfId="3940" priority="5943">
      <formula>AND($G$73&gt;0,$J$73="")</formula>
    </cfRule>
  </conditionalFormatting>
  <conditionalFormatting sqref="J74">
    <cfRule type="expression" dxfId="3939" priority="5942">
      <formula>AND($G$74&gt;0,$J$74="")</formula>
    </cfRule>
  </conditionalFormatting>
  <conditionalFormatting sqref="J75">
    <cfRule type="expression" dxfId="3938" priority="5941">
      <formula>AND($G$75&gt;0,$J$75="")</formula>
    </cfRule>
  </conditionalFormatting>
  <conditionalFormatting sqref="J76">
    <cfRule type="expression" dxfId="3937" priority="5940">
      <formula>AND($G$76&gt;0,$J$76="")</formula>
    </cfRule>
  </conditionalFormatting>
  <conditionalFormatting sqref="J77">
    <cfRule type="expression" dxfId="3936" priority="5939">
      <formula>AND($G$77&gt;0,$J$77="")</formula>
    </cfRule>
  </conditionalFormatting>
  <conditionalFormatting sqref="J78">
    <cfRule type="expression" dxfId="3935" priority="5938">
      <formula>AND($G$78&gt;0,$J$78="")</formula>
    </cfRule>
  </conditionalFormatting>
  <conditionalFormatting sqref="J79">
    <cfRule type="expression" dxfId="3934" priority="5937">
      <formula>AND($G$79&gt;0,$J$79="")</formula>
    </cfRule>
  </conditionalFormatting>
  <conditionalFormatting sqref="J80">
    <cfRule type="expression" dxfId="3933" priority="5936">
      <formula>AND($G$80&gt;0,$J$80="")</formula>
    </cfRule>
  </conditionalFormatting>
  <conditionalFormatting sqref="J81">
    <cfRule type="expression" dxfId="3932" priority="5935">
      <formula>AND($G$81&gt;0,$J$81="")</formula>
    </cfRule>
  </conditionalFormatting>
  <conditionalFormatting sqref="J82">
    <cfRule type="expression" dxfId="3931" priority="5934">
      <formula>AND($G$82&gt;0,$J$82="")</formula>
    </cfRule>
  </conditionalFormatting>
  <conditionalFormatting sqref="J83">
    <cfRule type="expression" dxfId="3930" priority="5933">
      <formula>AND($G$83&gt;0,$J$83="")</formula>
    </cfRule>
  </conditionalFormatting>
  <conditionalFormatting sqref="J84">
    <cfRule type="expression" dxfId="3929" priority="5932">
      <formula>AND($G$84&gt;0,$J$84="")</formula>
    </cfRule>
  </conditionalFormatting>
  <conditionalFormatting sqref="J85">
    <cfRule type="expression" dxfId="3928" priority="5931">
      <formula>AND($G$85&gt;0,$J$85="")</formula>
    </cfRule>
  </conditionalFormatting>
  <conditionalFormatting sqref="J86">
    <cfRule type="expression" dxfId="3927" priority="5930">
      <formula>AND($G$86&gt;0,$J$86="")</formula>
    </cfRule>
  </conditionalFormatting>
  <conditionalFormatting sqref="J87">
    <cfRule type="expression" dxfId="3926" priority="5929">
      <formula>AND($G$87&gt;0,$J$87="")</formula>
    </cfRule>
  </conditionalFormatting>
  <conditionalFormatting sqref="J88">
    <cfRule type="expression" dxfId="3925" priority="5928">
      <formula>AND($G$88&gt;0,$J$88="")</formula>
    </cfRule>
  </conditionalFormatting>
  <conditionalFormatting sqref="J89">
    <cfRule type="expression" dxfId="3924" priority="5927">
      <formula>AND($G$89&gt;0,$J$89="")</formula>
    </cfRule>
  </conditionalFormatting>
  <conditionalFormatting sqref="J90">
    <cfRule type="expression" dxfId="3923" priority="5926">
      <formula>AND($G$90&gt;0,$J$90="")</formula>
    </cfRule>
  </conditionalFormatting>
  <conditionalFormatting sqref="J91">
    <cfRule type="expression" dxfId="3922" priority="5925">
      <formula>AND($G$91&gt;0,$J$91="")</formula>
    </cfRule>
  </conditionalFormatting>
  <conditionalFormatting sqref="J92">
    <cfRule type="expression" dxfId="3921" priority="5924">
      <formula>AND($G$92&gt;0,$J$92="")</formula>
    </cfRule>
  </conditionalFormatting>
  <conditionalFormatting sqref="J93">
    <cfRule type="expression" dxfId="3920" priority="5923">
      <formula>AND($G$93&gt;0,$J$93="")</formula>
    </cfRule>
  </conditionalFormatting>
  <conditionalFormatting sqref="J94">
    <cfRule type="expression" dxfId="3919" priority="5922">
      <formula>AND($G$94&gt;0,$J$94="")</formula>
    </cfRule>
  </conditionalFormatting>
  <conditionalFormatting sqref="J95">
    <cfRule type="expression" dxfId="3918" priority="5921">
      <formula>AND($G$95&gt;0,$J$95="")</formula>
    </cfRule>
  </conditionalFormatting>
  <conditionalFormatting sqref="J96">
    <cfRule type="expression" dxfId="3917" priority="5920">
      <formula>AND($G$96&gt;0,$J$96="")</formula>
    </cfRule>
  </conditionalFormatting>
  <conditionalFormatting sqref="J97">
    <cfRule type="expression" dxfId="3916" priority="5919">
      <formula>AND($G$97&gt;0,$J$97="")</formula>
    </cfRule>
  </conditionalFormatting>
  <conditionalFormatting sqref="J98">
    <cfRule type="expression" dxfId="3915" priority="5918">
      <formula>AND($G$98&gt;0,$J$98="")</formula>
    </cfRule>
  </conditionalFormatting>
  <conditionalFormatting sqref="J99">
    <cfRule type="expression" dxfId="3914" priority="5917">
      <formula>AND($G$99&gt;0,$J$99="")</formula>
    </cfRule>
  </conditionalFormatting>
  <conditionalFormatting sqref="J100">
    <cfRule type="expression" dxfId="3913" priority="5916">
      <formula>AND($G$100&gt;0,$J$100="")</formula>
    </cfRule>
  </conditionalFormatting>
  <conditionalFormatting sqref="J101">
    <cfRule type="expression" dxfId="3912" priority="5915">
      <formula>AND($G$101&gt;0,$J$101="")</formula>
    </cfRule>
  </conditionalFormatting>
  <conditionalFormatting sqref="J102">
    <cfRule type="expression" dxfId="3911" priority="5914">
      <formula>AND($G$102&gt;0,$J$102="")</formula>
    </cfRule>
  </conditionalFormatting>
  <conditionalFormatting sqref="J103">
    <cfRule type="expression" dxfId="3910" priority="5913">
      <formula>AND($G$103&gt;0,$J$103="")</formula>
    </cfRule>
  </conditionalFormatting>
  <conditionalFormatting sqref="J104">
    <cfRule type="expression" dxfId="3909" priority="5912">
      <formula>AND($G$104&gt;0,$J$104="")</formula>
    </cfRule>
  </conditionalFormatting>
  <conditionalFormatting sqref="J105">
    <cfRule type="expression" dxfId="3908" priority="5911">
      <formula>AND($G$105&gt;0,$J$105="")</formula>
    </cfRule>
  </conditionalFormatting>
  <conditionalFormatting sqref="J106">
    <cfRule type="expression" dxfId="3907" priority="5910">
      <formula>AND($G$106&gt;0,$J$106="")</formula>
    </cfRule>
  </conditionalFormatting>
  <conditionalFormatting sqref="J107">
    <cfRule type="expression" dxfId="3906" priority="5909">
      <formula>AND($G$107&gt;0,$J$107="")</formula>
    </cfRule>
  </conditionalFormatting>
  <conditionalFormatting sqref="J108">
    <cfRule type="expression" dxfId="3905" priority="5908">
      <formula>AND($G$108&gt;0,$J$108="")</formula>
    </cfRule>
  </conditionalFormatting>
  <conditionalFormatting sqref="J109">
    <cfRule type="expression" dxfId="3904" priority="5907">
      <formula>AND($G$109&gt;0,$J$109="")</formula>
    </cfRule>
  </conditionalFormatting>
  <conditionalFormatting sqref="J110">
    <cfRule type="expression" dxfId="3903" priority="5906">
      <formula>AND($G$110&gt;0,$J$110="")</formula>
    </cfRule>
  </conditionalFormatting>
  <conditionalFormatting sqref="J111">
    <cfRule type="expression" dxfId="3902" priority="5905">
      <formula>AND($G$111&gt;0,$J$111="")</formula>
    </cfRule>
  </conditionalFormatting>
  <conditionalFormatting sqref="J112">
    <cfRule type="expression" dxfId="3901" priority="5904">
      <formula>AND($G$112&gt;0,$J$112="")</formula>
    </cfRule>
  </conditionalFormatting>
  <conditionalFormatting sqref="J113">
    <cfRule type="expression" dxfId="3900" priority="5903">
      <formula>AND($G$113&gt;0,$J$113="")</formula>
    </cfRule>
  </conditionalFormatting>
  <conditionalFormatting sqref="J114">
    <cfRule type="expression" dxfId="3899" priority="5902">
      <formula>AND($G$114&gt;0,$J$114="")</formula>
    </cfRule>
  </conditionalFormatting>
  <conditionalFormatting sqref="J115">
    <cfRule type="expression" dxfId="3898" priority="5901">
      <formula>AND($G$115&gt;0,$J$115="")</formula>
    </cfRule>
  </conditionalFormatting>
  <conditionalFormatting sqref="J116">
    <cfRule type="expression" dxfId="3897" priority="5900">
      <formula>AND($G$116&gt;0,$J$116="")</formula>
    </cfRule>
  </conditionalFormatting>
  <conditionalFormatting sqref="J117">
    <cfRule type="expression" dxfId="3896" priority="5899">
      <formula>AND($G$117&gt;0,$J$117="")</formula>
    </cfRule>
  </conditionalFormatting>
  <conditionalFormatting sqref="J118">
    <cfRule type="expression" dxfId="3895" priority="5898">
      <formula>AND($G$118&gt;0,$J$118="")</formula>
    </cfRule>
  </conditionalFormatting>
  <conditionalFormatting sqref="J119">
    <cfRule type="expression" dxfId="3894" priority="5897">
      <formula>AND($G$119&gt;0,$J$119="")</formula>
    </cfRule>
  </conditionalFormatting>
  <conditionalFormatting sqref="J120">
    <cfRule type="expression" dxfId="3893" priority="5896">
      <formula>AND($G$120&gt;0,$J$120="")</formula>
    </cfRule>
  </conditionalFormatting>
  <conditionalFormatting sqref="J121">
    <cfRule type="expression" dxfId="3892" priority="5895">
      <formula>AND($G$121&gt;0,$J$121="")</formula>
    </cfRule>
  </conditionalFormatting>
  <conditionalFormatting sqref="J122">
    <cfRule type="expression" dxfId="3891" priority="5894">
      <formula>AND($G$122&gt;0,$J$122="")</formula>
    </cfRule>
  </conditionalFormatting>
  <conditionalFormatting sqref="J123">
    <cfRule type="expression" dxfId="3890" priority="5893">
      <formula>AND($G$123&gt;0,$J$123="")</formula>
    </cfRule>
  </conditionalFormatting>
  <conditionalFormatting sqref="J124">
    <cfRule type="expression" dxfId="3889" priority="5892">
      <formula>AND($G$124&gt;0,$J$124="")</formula>
    </cfRule>
  </conditionalFormatting>
  <conditionalFormatting sqref="J125">
    <cfRule type="expression" dxfId="3888" priority="5891">
      <formula>AND($G$125&gt;0,$J$125="")</formula>
    </cfRule>
  </conditionalFormatting>
  <conditionalFormatting sqref="J126">
    <cfRule type="expression" dxfId="3887" priority="5890">
      <formula>AND($G$126&gt;0,$J$126="")</formula>
    </cfRule>
  </conditionalFormatting>
  <conditionalFormatting sqref="J127">
    <cfRule type="expression" dxfId="3886" priority="5889">
      <formula>AND($G$127&gt;0,$J$127="")</formula>
    </cfRule>
  </conditionalFormatting>
  <conditionalFormatting sqref="J128">
    <cfRule type="expression" dxfId="3885" priority="5888">
      <formula>AND($G$128&gt;0,$J$128="")</formula>
    </cfRule>
  </conditionalFormatting>
  <conditionalFormatting sqref="J129">
    <cfRule type="expression" dxfId="3884" priority="5887">
      <formula>AND($G$129&gt;0,$J$129="")</formula>
    </cfRule>
  </conditionalFormatting>
  <conditionalFormatting sqref="J130">
    <cfRule type="expression" dxfId="3883" priority="5886">
      <formula>AND($G$130&gt;0,$J$130="")</formula>
    </cfRule>
  </conditionalFormatting>
  <conditionalFormatting sqref="J131">
    <cfRule type="expression" dxfId="3882" priority="5885">
      <formula>AND($G$131&gt;0,$J$131="")</formula>
    </cfRule>
  </conditionalFormatting>
  <conditionalFormatting sqref="J132">
    <cfRule type="expression" dxfId="3881" priority="5884">
      <formula>AND($G$132&gt;0,$J$132="")</formula>
    </cfRule>
  </conditionalFormatting>
  <conditionalFormatting sqref="J133">
    <cfRule type="expression" dxfId="3880" priority="5883">
      <formula>AND($G$133&gt;0,$J$133="")</formula>
    </cfRule>
  </conditionalFormatting>
  <conditionalFormatting sqref="J134">
    <cfRule type="expression" dxfId="3879" priority="5882">
      <formula>AND($G$134&gt;0,$J$134="")</formula>
    </cfRule>
  </conditionalFormatting>
  <conditionalFormatting sqref="J135">
    <cfRule type="expression" dxfId="3878" priority="5881">
      <formula>AND($G$135&gt;0,$J$135="")</formula>
    </cfRule>
  </conditionalFormatting>
  <conditionalFormatting sqref="J136">
    <cfRule type="expression" dxfId="3877" priority="5880">
      <formula>AND($G$136&gt;0,$J$136="")</formula>
    </cfRule>
  </conditionalFormatting>
  <conditionalFormatting sqref="J137">
    <cfRule type="expression" dxfId="3876" priority="5879">
      <formula>AND($G$137&gt;0,$J$137="")</formula>
    </cfRule>
  </conditionalFormatting>
  <conditionalFormatting sqref="J138">
    <cfRule type="expression" dxfId="3875" priority="5878">
      <formula>AND($G$138&gt;0,$J$138="")</formula>
    </cfRule>
  </conditionalFormatting>
  <conditionalFormatting sqref="J139">
    <cfRule type="expression" dxfId="3874" priority="5877">
      <formula>AND($G$139&gt;0,$J$139="")</formula>
    </cfRule>
  </conditionalFormatting>
  <conditionalFormatting sqref="J140">
    <cfRule type="expression" dxfId="3873" priority="5876">
      <formula>AND($G$140&gt;0,$J$140="")</formula>
    </cfRule>
  </conditionalFormatting>
  <conditionalFormatting sqref="J141">
    <cfRule type="expression" dxfId="3872" priority="5875">
      <formula>AND($G$141&gt;0,$J$141="")</formula>
    </cfRule>
  </conditionalFormatting>
  <conditionalFormatting sqref="J142">
    <cfRule type="expression" dxfId="3871" priority="5874">
      <formula>AND($G$142&gt;0,$J$142="")</formula>
    </cfRule>
  </conditionalFormatting>
  <conditionalFormatting sqref="J143">
    <cfRule type="expression" dxfId="3870" priority="5873">
      <formula>AND($G$143&gt;0,$J$143="")</formula>
    </cfRule>
  </conditionalFormatting>
  <conditionalFormatting sqref="J144">
    <cfRule type="expression" dxfId="3869" priority="5872">
      <formula>AND($G$144&gt;0,$J$144="")</formula>
    </cfRule>
  </conditionalFormatting>
  <conditionalFormatting sqref="J145">
    <cfRule type="expression" dxfId="3868" priority="5871">
      <formula>AND($G$145&gt;0,$J$145="")</formula>
    </cfRule>
  </conditionalFormatting>
  <conditionalFormatting sqref="J146">
    <cfRule type="expression" dxfId="3867" priority="5870">
      <formula>AND($G$146&gt;0,$J$146="")</formula>
    </cfRule>
  </conditionalFormatting>
  <conditionalFormatting sqref="J147">
    <cfRule type="expression" dxfId="3866" priority="5869">
      <formula>AND($G$147&gt;0,$J$147="")</formula>
    </cfRule>
  </conditionalFormatting>
  <conditionalFormatting sqref="J148">
    <cfRule type="expression" dxfId="3865" priority="5868">
      <formula>AND($G$148&gt;0,$J$148="")</formula>
    </cfRule>
  </conditionalFormatting>
  <conditionalFormatting sqref="J149">
    <cfRule type="expression" dxfId="3864" priority="5867">
      <formula>AND($G$149&gt;0,$J$149="")</formula>
    </cfRule>
  </conditionalFormatting>
  <conditionalFormatting sqref="J150">
    <cfRule type="expression" dxfId="3863" priority="5866">
      <formula>AND($G$150&gt;0,$J$150="")</formula>
    </cfRule>
  </conditionalFormatting>
  <conditionalFormatting sqref="J151">
    <cfRule type="expression" dxfId="3862" priority="5865">
      <formula>AND($G$151&gt;0,$J$151="")</formula>
    </cfRule>
  </conditionalFormatting>
  <conditionalFormatting sqref="J152">
    <cfRule type="expression" dxfId="3861" priority="5864">
      <formula>AND($G$152&gt;0,$J$152="")</formula>
    </cfRule>
  </conditionalFormatting>
  <conditionalFormatting sqref="J153">
    <cfRule type="expression" dxfId="3860" priority="5863">
      <formula>AND($G$153&gt;0,$J$153="")</formula>
    </cfRule>
  </conditionalFormatting>
  <conditionalFormatting sqref="J154">
    <cfRule type="expression" dxfId="3859" priority="5862">
      <formula>AND($G$154&gt;0,$J$154="")</formula>
    </cfRule>
  </conditionalFormatting>
  <conditionalFormatting sqref="J155">
    <cfRule type="expression" dxfId="3858" priority="5861">
      <formula>AND($G$155&gt;0,$J$155="")</formula>
    </cfRule>
  </conditionalFormatting>
  <conditionalFormatting sqref="J156">
    <cfRule type="expression" dxfId="3857" priority="5860">
      <formula>AND($G$156&gt;0,$J$156="")</formula>
    </cfRule>
  </conditionalFormatting>
  <conditionalFormatting sqref="J157">
    <cfRule type="expression" dxfId="3856" priority="5859">
      <formula>AND($G$157&gt;0,$J$157="")</formula>
    </cfRule>
  </conditionalFormatting>
  <conditionalFormatting sqref="J158">
    <cfRule type="expression" dxfId="3855" priority="5858">
      <formula>AND($G$158&gt;0,$J$158="")</formula>
    </cfRule>
  </conditionalFormatting>
  <conditionalFormatting sqref="J159">
    <cfRule type="expression" dxfId="3854" priority="5857">
      <formula>AND($G$159&gt;0,$J$159="")</formula>
    </cfRule>
  </conditionalFormatting>
  <conditionalFormatting sqref="J160">
    <cfRule type="expression" dxfId="3853" priority="5856">
      <formula>AND($G$160&gt;0,$J$160="")</formula>
    </cfRule>
  </conditionalFormatting>
  <conditionalFormatting sqref="J161">
    <cfRule type="expression" dxfId="3852" priority="5855">
      <formula>AND($G$161&gt;0,$J$161="")</formula>
    </cfRule>
  </conditionalFormatting>
  <conditionalFormatting sqref="J162">
    <cfRule type="expression" dxfId="3851" priority="5854">
      <formula>AND($G$162&gt;0,$J$162="")</formula>
    </cfRule>
  </conditionalFormatting>
  <conditionalFormatting sqref="J163">
    <cfRule type="expression" dxfId="3850" priority="5853">
      <formula>AND($G$163&gt;0,$J$163="")</formula>
    </cfRule>
  </conditionalFormatting>
  <conditionalFormatting sqref="J164">
    <cfRule type="expression" dxfId="3849" priority="5852">
      <formula>AND($G$164&gt;0,$J$164="")</formula>
    </cfRule>
  </conditionalFormatting>
  <conditionalFormatting sqref="J165">
    <cfRule type="expression" dxfId="3848" priority="5851">
      <formula>AND($G$165&gt;0,$J$165="")</formula>
    </cfRule>
  </conditionalFormatting>
  <conditionalFormatting sqref="J166">
    <cfRule type="expression" dxfId="3847" priority="5850">
      <formula>AND($G$166&gt;0,$J$166="")</formula>
    </cfRule>
  </conditionalFormatting>
  <conditionalFormatting sqref="J167">
    <cfRule type="expression" dxfId="3846" priority="5849">
      <formula>AND($G$167&gt;0,$J$167="")</formula>
    </cfRule>
  </conditionalFormatting>
  <conditionalFormatting sqref="J168">
    <cfRule type="expression" dxfId="3845" priority="5848">
      <formula>AND($G$168&gt;0,$J$168="")</formula>
    </cfRule>
  </conditionalFormatting>
  <conditionalFormatting sqref="J169">
    <cfRule type="expression" dxfId="3844" priority="5847">
      <formula>AND($G$169&gt;0,$J$169="")</formula>
    </cfRule>
  </conditionalFormatting>
  <conditionalFormatting sqref="J170">
    <cfRule type="expression" dxfId="3843" priority="5846">
      <formula>AND($G$170&gt;0,$J$170="")</formula>
    </cfRule>
  </conditionalFormatting>
  <conditionalFormatting sqref="J171">
    <cfRule type="expression" dxfId="3842" priority="5845">
      <formula>AND($G$171&gt;0,$J$171="")</formula>
    </cfRule>
  </conditionalFormatting>
  <conditionalFormatting sqref="J172">
    <cfRule type="expression" dxfId="3841" priority="5844">
      <formula>AND($G$172&gt;0,$J$172="")</formula>
    </cfRule>
  </conditionalFormatting>
  <conditionalFormatting sqref="J173">
    <cfRule type="expression" dxfId="3840" priority="5843">
      <formula>AND($G$173&gt;0,$J$173="")</formula>
    </cfRule>
  </conditionalFormatting>
  <conditionalFormatting sqref="J174">
    <cfRule type="expression" dxfId="3839" priority="5842">
      <formula>AND($G$174&gt;0,$J$174="")</formula>
    </cfRule>
  </conditionalFormatting>
  <conditionalFormatting sqref="J175">
    <cfRule type="expression" dxfId="3838" priority="5841">
      <formula>AND($G$175&gt;0,$J$175="")</formula>
    </cfRule>
  </conditionalFormatting>
  <conditionalFormatting sqref="J176">
    <cfRule type="expression" dxfId="3837" priority="5840">
      <formula>AND($G$176&gt;0,$J$176="")</formula>
    </cfRule>
  </conditionalFormatting>
  <conditionalFormatting sqref="J177">
    <cfRule type="expression" dxfId="3836" priority="5839">
      <formula>AND($G$177&gt;0,$J$177="")</formula>
    </cfRule>
  </conditionalFormatting>
  <conditionalFormatting sqref="J178">
    <cfRule type="expression" dxfId="3835" priority="5838">
      <formula>AND($G$178&gt;0,$J$178="")</formula>
    </cfRule>
  </conditionalFormatting>
  <conditionalFormatting sqref="J179">
    <cfRule type="expression" dxfId="3834" priority="5837">
      <formula>AND($G$179&gt;0,$J$179="")</formula>
    </cfRule>
  </conditionalFormatting>
  <conditionalFormatting sqref="J180">
    <cfRule type="expression" dxfId="3833" priority="5836">
      <formula>AND($G$180&gt;0,$J$180="")</formula>
    </cfRule>
  </conditionalFormatting>
  <conditionalFormatting sqref="J181">
    <cfRule type="expression" dxfId="3832" priority="5835">
      <formula>AND($G$181&gt;0,$J$181="")</formula>
    </cfRule>
  </conditionalFormatting>
  <conditionalFormatting sqref="J182">
    <cfRule type="expression" dxfId="3831" priority="5834">
      <formula>AND($G$182&gt;0,$J$182="")</formula>
    </cfRule>
  </conditionalFormatting>
  <conditionalFormatting sqref="J183">
    <cfRule type="expression" dxfId="3830" priority="5833">
      <formula>AND($G$183&gt;0,$J$183="")</formula>
    </cfRule>
  </conditionalFormatting>
  <conditionalFormatting sqref="J184">
    <cfRule type="expression" dxfId="3829" priority="5832">
      <formula>AND($G$184&gt;0,$J$184="")</formula>
    </cfRule>
  </conditionalFormatting>
  <conditionalFormatting sqref="J185">
    <cfRule type="expression" dxfId="3828" priority="5831">
      <formula>AND($G$185&gt;0,$J$185="")</formula>
    </cfRule>
  </conditionalFormatting>
  <conditionalFormatting sqref="J186">
    <cfRule type="expression" dxfId="3827" priority="5830">
      <formula>AND($G$186&gt;0,$J$186="")</formula>
    </cfRule>
  </conditionalFormatting>
  <conditionalFormatting sqref="J187">
    <cfRule type="expression" dxfId="3826" priority="5829">
      <formula>AND($G$187&gt;0,$J$187="")</formula>
    </cfRule>
  </conditionalFormatting>
  <conditionalFormatting sqref="J188">
    <cfRule type="expression" dxfId="3825" priority="5828">
      <formula>AND($G$188&gt;0,$J$188="")</formula>
    </cfRule>
  </conditionalFormatting>
  <conditionalFormatting sqref="J189">
    <cfRule type="expression" dxfId="3824" priority="5827">
      <formula>AND($G$189&gt;0,$J$189="")</formula>
    </cfRule>
  </conditionalFormatting>
  <conditionalFormatting sqref="J190">
    <cfRule type="expression" dxfId="3823" priority="5826">
      <formula>AND($G$190&gt;0,$J$190="")</formula>
    </cfRule>
  </conditionalFormatting>
  <conditionalFormatting sqref="J191">
    <cfRule type="expression" dxfId="3822" priority="5825">
      <formula>AND($G$191&gt;0,$J$191="")</formula>
    </cfRule>
  </conditionalFormatting>
  <conditionalFormatting sqref="J192">
    <cfRule type="expression" dxfId="3821" priority="5824">
      <formula>AND($G$192&gt;0,$J$192="")</formula>
    </cfRule>
  </conditionalFormatting>
  <conditionalFormatting sqref="J193">
    <cfRule type="expression" dxfId="3820" priority="5823">
      <formula>AND($G$193&gt;0,$J$193="")</formula>
    </cfRule>
  </conditionalFormatting>
  <conditionalFormatting sqref="J194">
    <cfRule type="expression" dxfId="3819" priority="5822">
      <formula>AND($G$194&gt;0,$J$194="")</formula>
    </cfRule>
  </conditionalFormatting>
  <conditionalFormatting sqref="J195">
    <cfRule type="expression" dxfId="3818" priority="5821">
      <formula>AND($G$195&gt;0,$J$195="")</formula>
    </cfRule>
  </conditionalFormatting>
  <conditionalFormatting sqref="J196">
    <cfRule type="expression" dxfId="3817" priority="5820">
      <formula>AND($G$196&gt;0,$J$196="")</formula>
    </cfRule>
  </conditionalFormatting>
  <conditionalFormatting sqref="J197">
    <cfRule type="expression" dxfId="3816" priority="5819">
      <formula>AND($G$197&gt;0,$J$197="")</formula>
    </cfRule>
  </conditionalFormatting>
  <conditionalFormatting sqref="J198">
    <cfRule type="expression" dxfId="3815" priority="5818">
      <formula>AND($G$198&gt;0,$J$198="")</formula>
    </cfRule>
  </conditionalFormatting>
  <conditionalFormatting sqref="J199">
    <cfRule type="expression" dxfId="3814" priority="5817">
      <formula>AND($G$199&gt;0,$J$199="")</formula>
    </cfRule>
  </conditionalFormatting>
  <conditionalFormatting sqref="J200">
    <cfRule type="expression" dxfId="3813" priority="5816">
      <formula>AND($G$200&gt;0,$J$200="")</formula>
    </cfRule>
  </conditionalFormatting>
  <conditionalFormatting sqref="J201">
    <cfRule type="expression" dxfId="3812" priority="5815">
      <formula>AND($G$201&gt;0,$J$201="")</formula>
    </cfRule>
  </conditionalFormatting>
  <conditionalFormatting sqref="J202">
    <cfRule type="expression" dxfId="3811" priority="5814">
      <formula>AND($G$202&gt;0,$J$202="")</formula>
    </cfRule>
  </conditionalFormatting>
  <conditionalFormatting sqref="J203">
    <cfRule type="expression" dxfId="3810" priority="5813">
      <formula>AND($G$203&gt;0,$J$203="")</formula>
    </cfRule>
  </conditionalFormatting>
  <conditionalFormatting sqref="J204">
    <cfRule type="expression" dxfId="3809" priority="5812">
      <formula>AND($G$204&gt;0,$J$204="")</formula>
    </cfRule>
  </conditionalFormatting>
  <conditionalFormatting sqref="J205">
    <cfRule type="expression" dxfId="3808" priority="5811">
      <formula>AND($G$205&gt;0,$J$205="")</formula>
    </cfRule>
  </conditionalFormatting>
  <conditionalFormatting sqref="J206">
    <cfRule type="expression" dxfId="3807" priority="5810">
      <formula>AND($G$206&gt;0,$J$206="")</formula>
    </cfRule>
  </conditionalFormatting>
  <conditionalFormatting sqref="J207">
    <cfRule type="expression" dxfId="3806" priority="5809">
      <formula>AND($G$207&gt;0,$J$207="")</formula>
    </cfRule>
  </conditionalFormatting>
  <conditionalFormatting sqref="J208">
    <cfRule type="expression" dxfId="3805" priority="5808">
      <formula>AND($G$208&gt;0,$J$208="")</formula>
    </cfRule>
  </conditionalFormatting>
  <conditionalFormatting sqref="J209">
    <cfRule type="expression" dxfId="3804" priority="5807">
      <formula>AND($G$209&gt;0,$J$209="")</formula>
    </cfRule>
  </conditionalFormatting>
  <conditionalFormatting sqref="J210">
    <cfRule type="expression" dxfId="3803" priority="5806">
      <formula>AND($G$210&gt;0,$J$210="")</formula>
    </cfRule>
  </conditionalFormatting>
  <conditionalFormatting sqref="J211">
    <cfRule type="expression" dxfId="3802" priority="5805">
      <formula>AND($G$211&gt;0,$J$211="")</formula>
    </cfRule>
  </conditionalFormatting>
  <conditionalFormatting sqref="J212">
    <cfRule type="expression" dxfId="3801" priority="5804">
      <formula>AND($G$212&gt;0,$J$212="")</formula>
    </cfRule>
  </conditionalFormatting>
  <conditionalFormatting sqref="J213">
    <cfRule type="expression" dxfId="3800" priority="5803">
      <formula>AND($G$213&gt;0,$J$213="")</formula>
    </cfRule>
  </conditionalFormatting>
  <conditionalFormatting sqref="J214">
    <cfRule type="expression" dxfId="3799" priority="5802">
      <formula>AND($G$214&gt;0,$J$214="")</formula>
    </cfRule>
  </conditionalFormatting>
  <conditionalFormatting sqref="J215">
    <cfRule type="expression" dxfId="3798" priority="5801">
      <formula>AND($G$215&gt;0,$J$215="")</formula>
    </cfRule>
  </conditionalFormatting>
  <conditionalFormatting sqref="J216">
    <cfRule type="expression" dxfId="3797" priority="5800">
      <formula>AND($G$216&gt;0,$J$216="")</formula>
    </cfRule>
  </conditionalFormatting>
  <conditionalFormatting sqref="J217">
    <cfRule type="expression" dxfId="3796" priority="5799">
      <formula>AND($G$217&gt;0,$J$217="")</formula>
    </cfRule>
  </conditionalFormatting>
  <conditionalFormatting sqref="J218">
    <cfRule type="expression" dxfId="3795" priority="5798">
      <formula>AND($G$218&gt;0,$J$218="")</formula>
    </cfRule>
  </conditionalFormatting>
  <conditionalFormatting sqref="J219">
    <cfRule type="expression" dxfId="3794" priority="5797">
      <formula>AND($G$219&gt;0,$J$219="")</formula>
    </cfRule>
  </conditionalFormatting>
  <conditionalFormatting sqref="J220">
    <cfRule type="expression" dxfId="3793" priority="5796">
      <formula>AND($G$220&gt;0,$J$220="")</formula>
    </cfRule>
  </conditionalFormatting>
  <conditionalFormatting sqref="J221">
    <cfRule type="expression" dxfId="3792" priority="5795">
      <formula>AND($G$221&gt;0,$J$221="")</formula>
    </cfRule>
  </conditionalFormatting>
  <conditionalFormatting sqref="J222">
    <cfRule type="expression" dxfId="3791" priority="5794">
      <formula>AND($G$222&gt;0,$J$222="")</formula>
    </cfRule>
  </conditionalFormatting>
  <conditionalFormatting sqref="J223">
    <cfRule type="expression" dxfId="3790" priority="5793">
      <formula>AND($G$223&gt;0,$J$223="")</formula>
    </cfRule>
  </conditionalFormatting>
  <conditionalFormatting sqref="J224">
    <cfRule type="expression" dxfId="3789" priority="5792">
      <formula>AND($G$224&gt;0,$J$224="")</formula>
    </cfRule>
  </conditionalFormatting>
  <conditionalFormatting sqref="J225">
    <cfRule type="expression" dxfId="3788" priority="5791">
      <formula>AND($G$225&gt;0,$J$225="")</formula>
    </cfRule>
  </conditionalFormatting>
  <conditionalFormatting sqref="J226">
    <cfRule type="expression" dxfId="3787" priority="5790">
      <formula>AND($G$226&gt;0,$J$226="")</formula>
    </cfRule>
  </conditionalFormatting>
  <conditionalFormatting sqref="J227">
    <cfRule type="expression" dxfId="3786" priority="5789">
      <formula>AND($G$227&gt;0,$J$227="")</formula>
    </cfRule>
  </conditionalFormatting>
  <conditionalFormatting sqref="J228">
    <cfRule type="expression" dxfId="3785" priority="5788">
      <formula>AND($G$228&gt;0,$J$228="")</formula>
    </cfRule>
  </conditionalFormatting>
  <conditionalFormatting sqref="J229">
    <cfRule type="expression" dxfId="3784" priority="5787">
      <formula>AND($G$229&gt;0,$J$229="")</formula>
    </cfRule>
  </conditionalFormatting>
  <conditionalFormatting sqref="J230">
    <cfRule type="expression" dxfId="3783" priority="5786">
      <formula>AND($G$230&gt;0,$J$230="")</formula>
    </cfRule>
  </conditionalFormatting>
  <conditionalFormatting sqref="J231">
    <cfRule type="expression" dxfId="3782" priority="5785">
      <formula>AND($G$231&gt;0,$J$231="")</formula>
    </cfRule>
  </conditionalFormatting>
  <conditionalFormatting sqref="J232">
    <cfRule type="expression" dxfId="3781" priority="5784">
      <formula>AND($G$232&gt;0,$J$232="")</formula>
    </cfRule>
  </conditionalFormatting>
  <conditionalFormatting sqref="J233">
    <cfRule type="expression" dxfId="3780" priority="5783">
      <formula>AND($G$233&gt;0,$J$233="")</formula>
    </cfRule>
  </conditionalFormatting>
  <conditionalFormatting sqref="J234">
    <cfRule type="expression" dxfId="3779" priority="5782">
      <formula>AND($G$234&gt;0,$J$234="")</formula>
    </cfRule>
  </conditionalFormatting>
  <conditionalFormatting sqref="J235">
    <cfRule type="expression" dxfId="3778" priority="5781">
      <formula>AND($G$235&gt;0,$J$235="")</formula>
    </cfRule>
  </conditionalFormatting>
  <conditionalFormatting sqref="J236">
    <cfRule type="expression" dxfId="3777" priority="5780">
      <formula>AND($G$236&gt;0,$J$236="")</formula>
    </cfRule>
  </conditionalFormatting>
  <conditionalFormatting sqref="J237">
    <cfRule type="expression" dxfId="3776" priority="5779">
      <formula>AND($G$237&gt;0,$J$237="")</formula>
    </cfRule>
  </conditionalFormatting>
  <conditionalFormatting sqref="J238">
    <cfRule type="expression" dxfId="3775" priority="5778">
      <formula>AND($G$238&gt;0,$J$238="")</formula>
    </cfRule>
  </conditionalFormatting>
  <conditionalFormatting sqref="J239">
    <cfRule type="expression" dxfId="3774" priority="5777">
      <formula>AND($G$239&gt;0,$J$239="")</formula>
    </cfRule>
  </conditionalFormatting>
  <conditionalFormatting sqref="J240">
    <cfRule type="expression" dxfId="3773" priority="5776">
      <formula>AND($G$240&gt;0,$J$240="")</formula>
    </cfRule>
  </conditionalFormatting>
  <conditionalFormatting sqref="J241">
    <cfRule type="expression" dxfId="3772" priority="5775">
      <formula>AND($G$241&gt;0,$J$241="")</formula>
    </cfRule>
  </conditionalFormatting>
  <conditionalFormatting sqref="J242">
    <cfRule type="expression" dxfId="3771" priority="5774">
      <formula>AND($G$242&gt;0,$J$242="")</formula>
    </cfRule>
  </conditionalFormatting>
  <conditionalFormatting sqref="J243">
    <cfRule type="expression" dxfId="3770" priority="5773">
      <formula>AND($G$243&gt;0,$J$243="")</formula>
    </cfRule>
  </conditionalFormatting>
  <conditionalFormatting sqref="J244">
    <cfRule type="expression" dxfId="3769" priority="5772">
      <formula>AND($G$244&gt;0,$J$244="")</formula>
    </cfRule>
  </conditionalFormatting>
  <conditionalFormatting sqref="J245">
    <cfRule type="expression" dxfId="3768" priority="5771">
      <formula>AND($G$245&gt;0,$J$245="")</formula>
    </cfRule>
  </conditionalFormatting>
  <conditionalFormatting sqref="J246">
    <cfRule type="expression" dxfId="3767" priority="5770">
      <formula>AND($G$246&gt;0,$J$246="")</formula>
    </cfRule>
  </conditionalFormatting>
  <conditionalFormatting sqref="J247">
    <cfRule type="expression" dxfId="3766" priority="5769">
      <formula>AND($G$247&gt;0,$J$247="")</formula>
    </cfRule>
  </conditionalFormatting>
  <conditionalFormatting sqref="J248">
    <cfRule type="expression" dxfId="3765" priority="5768">
      <formula>AND($G$248&gt;0,$J$248="")</formula>
    </cfRule>
  </conditionalFormatting>
  <conditionalFormatting sqref="J249">
    <cfRule type="expression" dxfId="3764" priority="5767">
      <formula>AND($G$249&gt;0,$J$249="")</formula>
    </cfRule>
  </conditionalFormatting>
  <conditionalFormatting sqref="J250">
    <cfRule type="expression" dxfId="3763" priority="5766">
      <formula>AND($G$250&gt;0,$J$250="")</formula>
    </cfRule>
  </conditionalFormatting>
  <conditionalFormatting sqref="J251">
    <cfRule type="expression" dxfId="3762" priority="5765">
      <formula>AND($G$251&gt;0,$J$251="")</formula>
    </cfRule>
  </conditionalFormatting>
  <conditionalFormatting sqref="J252">
    <cfRule type="expression" dxfId="3761" priority="5764">
      <formula>AND($G$252&gt;0,$J$252="")</formula>
    </cfRule>
  </conditionalFormatting>
  <conditionalFormatting sqref="J253">
    <cfRule type="expression" dxfId="3760" priority="5763">
      <formula>AND($G$253&gt;0,$J$253="")</formula>
    </cfRule>
  </conditionalFormatting>
  <conditionalFormatting sqref="J254">
    <cfRule type="expression" dxfId="3759" priority="5762">
      <formula>AND($G$254&gt;0,$J$254="")</formula>
    </cfRule>
  </conditionalFormatting>
  <conditionalFormatting sqref="J255">
    <cfRule type="expression" dxfId="3758" priority="5761">
      <formula>AND($G$255&gt;0,$J$255="")</formula>
    </cfRule>
  </conditionalFormatting>
  <conditionalFormatting sqref="J256">
    <cfRule type="expression" dxfId="3757" priority="5760">
      <formula>AND($G$256&gt;0,$J$256="")</formula>
    </cfRule>
  </conditionalFormatting>
  <conditionalFormatting sqref="J257">
    <cfRule type="expression" dxfId="3756" priority="5759">
      <formula>AND($G$257&gt;0,$J$257="")</formula>
    </cfRule>
  </conditionalFormatting>
  <conditionalFormatting sqref="J258">
    <cfRule type="expression" dxfId="3755" priority="5758">
      <formula>AND($G$258&gt;0,$J$258="")</formula>
    </cfRule>
  </conditionalFormatting>
  <conditionalFormatting sqref="J259">
    <cfRule type="expression" dxfId="3754" priority="5757">
      <formula>AND($G$259&gt;0,$J$259="")</formula>
    </cfRule>
  </conditionalFormatting>
  <conditionalFormatting sqref="J260">
    <cfRule type="expression" dxfId="3753" priority="5756">
      <formula>AND($G$260&gt;0,$J$260="")</formula>
    </cfRule>
  </conditionalFormatting>
  <conditionalFormatting sqref="J261">
    <cfRule type="expression" dxfId="3752" priority="5755">
      <formula>AND($G$261&gt;0,$J$261="")</formula>
    </cfRule>
  </conditionalFormatting>
  <conditionalFormatting sqref="J262">
    <cfRule type="expression" dxfId="3751" priority="5754">
      <formula>AND($G$262&gt;0,$J$262="")</formula>
    </cfRule>
  </conditionalFormatting>
  <conditionalFormatting sqref="J263">
    <cfRule type="expression" dxfId="3750" priority="5753">
      <formula>AND($G$263&gt;0,$J$263="")</formula>
    </cfRule>
  </conditionalFormatting>
  <conditionalFormatting sqref="J264">
    <cfRule type="expression" dxfId="3749" priority="5752">
      <formula>AND($G$264&gt;0,$J$264="")</formula>
    </cfRule>
  </conditionalFormatting>
  <conditionalFormatting sqref="J265">
    <cfRule type="expression" dxfId="3748" priority="5751">
      <formula>AND($G$265&gt;0,$J$265="")</formula>
    </cfRule>
  </conditionalFormatting>
  <conditionalFormatting sqref="J266">
    <cfRule type="expression" dxfId="3747" priority="5750">
      <formula>AND($G$266&gt;0,$J$266="")</formula>
    </cfRule>
  </conditionalFormatting>
  <conditionalFormatting sqref="J267">
    <cfRule type="expression" dxfId="3746" priority="5749">
      <formula>AND($G$267&gt;0,$J$267="")</formula>
    </cfRule>
  </conditionalFormatting>
  <conditionalFormatting sqref="J268">
    <cfRule type="expression" dxfId="3745" priority="5748">
      <formula>AND($G$268&gt;0,$J$268="")</formula>
    </cfRule>
  </conditionalFormatting>
  <conditionalFormatting sqref="J269">
    <cfRule type="expression" dxfId="3744" priority="5747">
      <formula>AND($G$269&gt;0,$J$269="")</formula>
    </cfRule>
  </conditionalFormatting>
  <conditionalFormatting sqref="J270">
    <cfRule type="expression" dxfId="3743" priority="5746">
      <formula>AND($G$270&gt;0,$J$270="")</formula>
    </cfRule>
  </conditionalFormatting>
  <conditionalFormatting sqref="J271">
    <cfRule type="expression" dxfId="3742" priority="5745">
      <formula>AND($G$271&gt;0,$J$271="")</formula>
    </cfRule>
  </conditionalFormatting>
  <conditionalFormatting sqref="J272">
    <cfRule type="expression" dxfId="3741" priority="5744">
      <formula>AND($G$272&gt;0,$J$272="")</formula>
    </cfRule>
  </conditionalFormatting>
  <conditionalFormatting sqref="J273">
    <cfRule type="expression" dxfId="3740" priority="5743">
      <formula>AND($G$273&gt;0,$J$273="")</formula>
    </cfRule>
  </conditionalFormatting>
  <conditionalFormatting sqref="J274">
    <cfRule type="expression" dxfId="3739" priority="5742">
      <formula>AND($G$274&gt;0,$J$274="")</formula>
    </cfRule>
  </conditionalFormatting>
  <conditionalFormatting sqref="J275">
    <cfRule type="expression" dxfId="3738" priority="5741">
      <formula>AND($G$275&gt;0,$J$275="")</formula>
    </cfRule>
  </conditionalFormatting>
  <conditionalFormatting sqref="J276">
    <cfRule type="expression" dxfId="3737" priority="5740">
      <formula>AND($G$276&gt;0,$J$276="")</formula>
    </cfRule>
  </conditionalFormatting>
  <conditionalFormatting sqref="J277">
    <cfRule type="expression" dxfId="3736" priority="5739">
      <formula>AND($G$277&gt;0,$J$277="")</formula>
    </cfRule>
  </conditionalFormatting>
  <conditionalFormatting sqref="J278">
    <cfRule type="expression" dxfId="3735" priority="5738">
      <formula>AND($G$278&gt;0,$J$278="")</formula>
    </cfRule>
  </conditionalFormatting>
  <conditionalFormatting sqref="J279">
    <cfRule type="expression" dxfId="3734" priority="5737">
      <formula>AND($G$279&gt;0,$J$279="")</formula>
    </cfRule>
  </conditionalFormatting>
  <conditionalFormatting sqref="J280">
    <cfRule type="expression" dxfId="3733" priority="5736">
      <formula>AND($G$280&gt;0,$J$280="")</formula>
    </cfRule>
  </conditionalFormatting>
  <conditionalFormatting sqref="J281">
    <cfRule type="expression" dxfId="3732" priority="5735">
      <formula>AND($G$281&gt;0,$J$281="")</formula>
    </cfRule>
  </conditionalFormatting>
  <conditionalFormatting sqref="J282">
    <cfRule type="expression" dxfId="3731" priority="5734">
      <formula>AND($G$282&gt;0,$J$282="")</formula>
    </cfRule>
  </conditionalFormatting>
  <conditionalFormatting sqref="J283">
    <cfRule type="expression" dxfId="3730" priority="5733">
      <formula>AND($G$283&gt;0,$J$283="")</formula>
    </cfRule>
  </conditionalFormatting>
  <conditionalFormatting sqref="J284">
    <cfRule type="expression" dxfId="3729" priority="5732">
      <formula>AND($G$284&gt;0,$J$284="")</formula>
    </cfRule>
  </conditionalFormatting>
  <conditionalFormatting sqref="J285">
    <cfRule type="expression" dxfId="3728" priority="5731">
      <formula>AND($G$285&gt;0,$J$285="")</formula>
    </cfRule>
  </conditionalFormatting>
  <conditionalFormatting sqref="J286">
    <cfRule type="expression" dxfId="3727" priority="5730">
      <formula>AND($G$286&gt;0,$J$286="")</formula>
    </cfRule>
  </conditionalFormatting>
  <conditionalFormatting sqref="J287">
    <cfRule type="expression" dxfId="3726" priority="5729">
      <formula>AND($G$287&gt;0,$J$287="")</formula>
    </cfRule>
  </conditionalFormatting>
  <conditionalFormatting sqref="J288">
    <cfRule type="expression" dxfId="3725" priority="5728">
      <formula>AND($G$288&gt;0,$J$288="")</formula>
    </cfRule>
  </conditionalFormatting>
  <conditionalFormatting sqref="J289">
    <cfRule type="expression" dxfId="3724" priority="5727">
      <formula>AND($G$289&gt;0,$J$289="")</formula>
    </cfRule>
  </conditionalFormatting>
  <conditionalFormatting sqref="J290">
    <cfRule type="expression" dxfId="3723" priority="5726">
      <formula>AND($G$290&gt;0,$J$290="")</formula>
    </cfRule>
  </conditionalFormatting>
  <conditionalFormatting sqref="J291">
    <cfRule type="expression" dxfId="3722" priority="5725">
      <formula>AND($G$291&gt;0,$J$291="")</formula>
    </cfRule>
  </conditionalFormatting>
  <conditionalFormatting sqref="J292">
    <cfRule type="expression" dxfId="3721" priority="5724">
      <formula>AND($G$292&gt;0,$J$292="")</formula>
    </cfRule>
  </conditionalFormatting>
  <conditionalFormatting sqref="J293">
    <cfRule type="expression" dxfId="3720" priority="5723">
      <formula>AND($G$293&gt;0,$J$293="")</formula>
    </cfRule>
  </conditionalFormatting>
  <conditionalFormatting sqref="J294">
    <cfRule type="expression" dxfId="3719" priority="5722">
      <formula>AND($G$294&gt;0,$J$294="")</formula>
    </cfRule>
  </conditionalFormatting>
  <conditionalFormatting sqref="J295">
    <cfRule type="expression" dxfId="3718" priority="5721">
      <formula>AND($G$295&gt;0,$J$295="")</formula>
    </cfRule>
  </conditionalFormatting>
  <conditionalFormatting sqref="J296">
    <cfRule type="expression" dxfId="3717" priority="5720">
      <formula>AND($G$296&gt;0,$J$296="")</formula>
    </cfRule>
  </conditionalFormatting>
  <conditionalFormatting sqref="J297">
    <cfRule type="expression" dxfId="3716" priority="5719">
      <formula>AND($G$297&gt;0,$J$297="")</formula>
    </cfRule>
  </conditionalFormatting>
  <conditionalFormatting sqref="J298">
    <cfRule type="expression" dxfId="3715" priority="5718">
      <formula>AND($G$298&gt;0,$J$298="")</formula>
    </cfRule>
  </conditionalFormatting>
  <conditionalFormatting sqref="J299">
    <cfRule type="expression" dxfId="3714" priority="5717">
      <formula>AND($G$299&gt;0,$J$299="")</formula>
    </cfRule>
  </conditionalFormatting>
  <conditionalFormatting sqref="J300">
    <cfRule type="expression" dxfId="3713" priority="5716">
      <formula>AND($G$300&gt;0,$J$300="")</formula>
    </cfRule>
  </conditionalFormatting>
  <conditionalFormatting sqref="J301">
    <cfRule type="expression" dxfId="3712" priority="5715">
      <formula>AND($G$301&gt;0,$J$301="")</formula>
    </cfRule>
  </conditionalFormatting>
  <conditionalFormatting sqref="J302">
    <cfRule type="expression" dxfId="3711" priority="5714">
      <formula>AND($G$302&gt;0,$J$302="")</formula>
    </cfRule>
  </conditionalFormatting>
  <conditionalFormatting sqref="J303">
    <cfRule type="expression" dxfId="3710" priority="5713">
      <formula>AND($G$303&gt;0,$J$303="")</formula>
    </cfRule>
  </conditionalFormatting>
  <conditionalFormatting sqref="J304">
    <cfRule type="expression" dxfId="3709" priority="5712">
      <formula>AND($G$304&gt;0,$J$304="")</formula>
    </cfRule>
  </conditionalFormatting>
  <conditionalFormatting sqref="J305">
    <cfRule type="expression" dxfId="3708" priority="5711">
      <formula>AND($G$305&gt;0,$J$305="")</formula>
    </cfRule>
  </conditionalFormatting>
  <conditionalFormatting sqref="J306">
    <cfRule type="expression" dxfId="3707" priority="5710">
      <formula>AND($G$306&gt;0,$J$306="")</formula>
    </cfRule>
  </conditionalFormatting>
  <conditionalFormatting sqref="J307">
    <cfRule type="expression" dxfId="3706" priority="5709">
      <formula>AND($G$307&gt;0,$J$307="")</formula>
    </cfRule>
  </conditionalFormatting>
  <conditionalFormatting sqref="J308">
    <cfRule type="expression" dxfId="3705" priority="5708">
      <formula>AND($G$308&gt;0,$J$308="")</formula>
    </cfRule>
  </conditionalFormatting>
  <conditionalFormatting sqref="J309">
    <cfRule type="expression" dxfId="3704" priority="5707">
      <formula>AND($G$309&gt;0,$J$309="")</formula>
    </cfRule>
  </conditionalFormatting>
  <conditionalFormatting sqref="J310">
    <cfRule type="expression" dxfId="3703" priority="5706">
      <formula>AND($G$310&gt;0,$J$310="")</formula>
    </cfRule>
  </conditionalFormatting>
  <conditionalFormatting sqref="J311">
    <cfRule type="expression" dxfId="3702" priority="5705">
      <formula>AND($G$311&gt;0,$J$311="")</formula>
    </cfRule>
  </conditionalFormatting>
  <conditionalFormatting sqref="J312">
    <cfRule type="expression" dxfId="3701" priority="5704">
      <formula>AND($G$312&gt;0,$J$312="")</formula>
    </cfRule>
  </conditionalFormatting>
  <conditionalFormatting sqref="J313">
    <cfRule type="expression" dxfId="3700" priority="5703">
      <formula>AND($G$313&gt;0,$J$313="")</formula>
    </cfRule>
  </conditionalFormatting>
  <conditionalFormatting sqref="J314">
    <cfRule type="expression" dxfId="3699" priority="5702">
      <formula>AND($G$314&gt;0,$J$314="")</formula>
    </cfRule>
  </conditionalFormatting>
  <conditionalFormatting sqref="J315">
    <cfRule type="expression" dxfId="3698" priority="5701">
      <formula>AND($G$315&gt;0,$J$315="")</formula>
    </cfRule>
  </conditionalFormatting>
  <conditionalFormatting sqref="J316">
    <cfRule type="expression" dxfId="3697" priority="5700">
      <formula>AND($G$316&gt;0,$J$316="")</formula>
    </cfRule>
  </conditionalFormatting>
  <conditionalFormatting sqref="J317">
    <cfRule type="expression" dxfId="3696" priority="5699">
      <formula>AND($G$317&gt;0,$J$317="")</formula>
    </cfRule>
  </conditionalFormatting>
  <conditionalFormatting sqref="J318">
    <cfRule type="expression" dxfId="3695" priority="5698">
      <formula>AND($G$318&gt;0,$J$318="")</formula>
    </cfRule>
  </conditionalFormatting>
  <conditionalFormatting sqref="J319">
    <cfRule type="expression" dxfId="3694" priority="5697">
      <formula>AND($G$319&gt;0,$J$319="")</formula>
    </cfRule>
  </conditionalFormatting>
  <conditionalFormatting sqref="J320">
    <cfRule type="expression" dxfId="3693" priority="5696">
      <formula>AND($G$320&gt;0,$J$320="")</formula>
    </cfRule>
  </conditionalFormatting>
  <conditionalFormatting sqref="J321">
    <cfRule type="expression" dxfId="3692" priority="5695">
      <formula>AND($G$321&gt;0,$J$321="")</formula>
    </cfRule>
  </conditionalFormatting>
  <conditionalFormatting sqref="J322">
    <cfRule type="expression" dxfId="3691" priority="5694">
      <formula>AND($G$322&gt;0,$J$322="")</formula>
    </cfRule>
  </conditionalFormatting>
  <conditionalFormatting sqref="J323">
    <cfRule type="expression" dxfId="3690" priority="5693">
      <formula>AND($G$323&gt;0,$J$323="")</formula>
    </cfRule>
  </conditionalFormatting>
  <conditionalFormatting sqref="J324">
    <cfRule type="expression" dxfId="3689" priority="5692">
      <formula>AND($G$324&gt;0,$J$324="")</formula>
    </cfRule>
  </conditionalFormatting>
  <conditionalFormatting sqref="J325">
    <cfRule type="expression" dxfId="3688" priority="5691">
      <formula>AND($G$325&gt;0,$J$325="")</formula>
    </cfRule>
  </conditionalFormatting>
  <conditionalFormatting sqref="J326">
    <cfRule type="expression" dxfId="3687" priority="5690">
      <formula>AND($G$326&gt;0,$J$326="")</formula>
    </cfRule>
  </conditionalFormatting>
  <conditionalFormatting sqref="J327">
    <cfRule type="expression" dxfId="3686" priority="5689">
      <formula>AND($G$327&gt;0,$J$327="")</formula>
    </cfRule>
  </conditionalFormatting>
  <conditionalFormatting sqref="J328">
    <cfRule type="expression" dxfId="3685" priority="5688">
      <formula>AND($G$328&gt;0,$J$328="")</formula>
    </cfRule>
  </conditionalFormatting>
  <conditionalFormatting sqref="J329">
    <cfRule type="expression" dxfId="3684" priority="5687">
      <formula>AND($G$329&gt;0,$J$329="")</formula>
    </cfRule>
  </conditionalFormatting>
  <conditionalFormatting sqref="J330">
    <cfRule type="expression" dxfId="3683" priority="5686">
      <formula>AND($G$330&gt;0,$J$330="")</formula>
    </cfRule>
  </conditionalFormatting>
  <conditionalFormatting sqref="J331">
    <cfRule type="expression" dxfId="3682" priority="5685">
      <formula>AND($G$331&gt;0,$J$331="")</formula>
    </cfRule>
  </conditionalFormatting>
  <conditionalFormatting sqref="J332">
    <cfRule type="expression" dxfId="3681" priority="5684">
      <formula>AND($G$332&gt;0,$J$332="")</formula>
    </cfRule>
  </conditionalFormatting>
  <conditionalFormatting sqref="J333">
    <cfRule type="expression" dxfId="3680" priority="5683">
      <formula>AND($G$333&gt;0,$J$333="")</formula>
    </cfRule>
  </conditionalFormatting>
  <conditionalFormatting sqref="J334">
    <cfRule type="expression" dxfId="3679" priority="5682">
      <formula>AND($G$334&gt;0,$J$334="")</formula>
    </cfRule>
  </conditionalFormatting>
  <conditionalFormatting sqref="J335">
    <cfRule type="expression" dxfId="3678" priority="5681">
      <formula>AND($G$335&gt;0,$J$335="")</formula>
    </cfRule>
  </conditionalFormatting>
  <conditionalFormatting sqref="J336">
    <cfRule type="expression" dxfId="3677" priority="5680">
      <formula>AND($G$336&gt;0,$J$336="")</formula>
    </cfRule>
  </conditionalFormatting>
  <conditionalFormatting sqref="J337">
    <cfRule type="expression" dxfId="3676" priority="5679">
      <formula>AND($G$337&gt;0,$J$337="")</formula>
    </cfRule>
  </conditionalFormatting>
  <conditionalFormatting sqref="J338">
    <cfRule type="expression" dxfId="3675" priority="5678">
      <formula>AND($G$338&gt;0,$J$338="")</formula>
    </cfRule>
  </conditionalFormatting>
  <conditionalFormatting sqref="J339">
    <cfRule type="expression" dxfId="3674" priority="5677">
      <formula>AND($G$339&gt;0,$J$339="")</formula>
    </cfRule>
  </conditionalFormatting>
  <conditionalFormatting sqref="J340">
    <cfRule type="expression" dxfId="3673" priority="5676">
      <formula>AND($G$340&gt;0,$J$340="")</formula>
    </cfRule>
  </conditionalFormatting>
  <conditionalFormatting sqref="J341">
    <cfRule type="expression" dxfId="3672" priority="5675">
      <formula>AND($G$341&gt;0,$J$341="")</formula>
    </cfRule>
  </conditionalFormatting>
  <conditionalFormatting sqref="J342">
    <cfRule type="expression" dxfId="3671" priority="5674">
      <formula>AND($G$342&gt;0,$J$342="")</formula>
    </cfRule>
  </conditionalFormatting>
  <conditionalFormatting sqref="J343">
    <cfRule type="expression" dxfId="3670" priority="5673">
      <formula>AND($G$343&gt;0,$J$343="")</formula>
    </cfRule>
  </conditionalFormatting>
  <conditionalFormatting sqref="J344">
    <cfRule type="expression" dxfId="3669" priority="5672">
      <formula>AND($G$344&gt;0,$J$344="")</formula>
    </cfRule>
  </conditionalFormatting>
  <conditionalFormatting sqref="J345">
    <cfRule type="expression" dxfId="3668" priority="5671">
      <formula>AND($G$345&gt;0,$J$345="")</formula>
    </cfRule>
  </conditionalFormatting>
  <conditionalFormatting sqref="J346">
    <cfRule type="expression" dxfId="3667" priority="5670">
      <formula>AND($G$346&gt;0,$J$346="")</formula>
    </cfRule>
  </conditionalFormatting>
  <conditionalFormatting sqref="J347">
    <cfRule type="expression" dxfId="3666" priority="5669">
      <formula>AND($G$347&gt;0,$J$347="")</formula>
    </cfRule>
  </conditionalFormatting>
  <conditionalFormatting sqref="J348">
    <cfRule type="expression" dxfId="3665" priority="5668">
      <formula>AND($G$348&gt;0,$J$348="")</formula>
    </cfRule>
  </conditionalFormatting>
  <conditionalFormatting sqref="J349">
    <cfRule type="expression" dxfId="3664" priority="5667">
      <formula>AND($G$349&gt;0,$J$349="")</formula>
    </cfRule>
  </conditionalFormatting>
  <conditionalFormatting sqref="J350">
    <cfRule type="expression" dxfId="3663" priority="5666">
      <formula>AND($G$350&gt;0,$J$350="")</formula>
    </cfRule>
  </conditionalFormatting>
  <conditionalFormatting sqref="J351">
    <cfRule type="expression" dxfId="3662" priority="5665">
      <formula>AND($G$351&gt;0,$J$351="")</formula>
    </cfRule>
  </conditionalFormatting>
  <conditionalFormatting sqref="J352">
    <cfRule type="expression" dxfId="3661" priority="5664">
      <formula>AND($G$352&gt;0,$J$352="")</formula>
    </cfRule>
  </conditionalFormatting>
  <conditionalFormatting sqref="J353">
    <cfRule type="expression" dxfId="3660" priority="5663">
      <formula>AND($G$353&gt;0,$J$353="")</formula>
    </cfRule>
  </conditionalFormatting>
  <conditionalFormatting sqref="J354">
    <cfRule type="expression" dxfId="3659" priority="5662">
      <formula>AND($G$354&gt;0,$J$354="")</formula>
    </cfRule>
  </conditionalFormatting>
  <conditionalFormatting sqref="J355">
    <cfRule type="expression" dxfId="3658" priority="5661">
      <formula>AND($G$355&gt;0,$J$355="")</formula>
    </cfRule>
  </conditionalFormatting>
  <conditionalFormatting sqref="J356">
    <cfRule type="expression" dxfId="3657" priority="5660">
      <formula>AND($G$356&gt;0,$J$356="")</formula>
    </cfRule>
  </conditionalFormatting>
  <conditionalFormatting sqref="J357">
    <cfRule type="expression" dxfId="3656" priority="5659">
      <formula>AND($G$357&gt;0,$J$357="")</formula>
    </cfRule>
  </conditionalFormatting>
  <conditionalFormatting sqref="J358">
    <cfRule type="expression" dxfId="3655" priority="5658">
      <formula>AND($G$358&gt;0,$J$358="")</formula>
    </cfRule>
  </conditionalFormatting>
  <conditionalFormatting sqref="J359">
    <cfRule type="expression" dxfId="3654" priority="5657">
      <formula>AND($G$359&gt;0,$J$359="")</formula>
    </cfRule>
  </conditionalFormatting>
  <conditionalFormatting sqref="J360">
    <cfRule type="expression" dxfId="3653" priority="5656">
      <formula>AND($G$360&gt;0,$J$360="")</formula>
    </cfRule>
  </conditionalFormatting>
  <conditionalFormatting sqref="J361">
    <cfRule type="expression" dxfId="3652" priority="5655">
      <formula>AND($G$361&gt;0,$J$361="")</formula>
    </cfRule>
  </conditionalFormatting>
  <conditionalFormatting sqref="J362">
    <cfRule type="expression" dxfId="3651" priority="5654">
      <formula>AND($G$362&gt;0,$J$362="")</formula>
    </cfRule>
  </conditionalFormatting>
  <conditionalFormatting sqref="J363">
    <cfRule type="expression" dxfId="3650" priority="5653">
      <formula>AND($G$363&gt;0,$J$363="")</formula>
    </cfRule>
  </conditionalFormatting>
  <conditionalFormatting sqref="J364">
    <cfRule type="expression" dxfId="3649" priority="5652">
      <formula>AND($G$364&gt;0,$J$364="")</formula>
    </cfRule>
  </conditionalFormatting>
  <conditionalFormatting sqref="J365">
    <cfRule type="expression" dxfId="3648" priority="5651">
      <formula>AND($G$365&gt;0,$J$365="")</formula>
    </cfRule>
  </conditionalFormatting>
  <conditionalFormatting sqref="J366">
    <cfRule type="expression" dxfId="3647" priority="5650">
      <formula>AND($G$366&gt;0,$J$366="")</formula>
    </cfRule>
  </conditionalFormatting>
  <conditionalFormatting sqref="J367">
    <cfRule type="expression" dxfId="3646" priority="5649">
      <formula>AND($G$367&gt;0,$J$367="")</formula>
    </cfRule>
  </conditionalFormatting>
  <conditionalFormatting sqref="J368">
    <cfRule type="expression" dxfId="3645" priority="5648">
      <formula>AND($G$368&gt;0,$J$368="")</formula>
    </cfRule>
  </conditionalFormatting>
  <conditionalFormatting sqref="J369">
    <cfRule type="expression" dxfId="3644" priority="5647">
      <formula>AND($G$369&gt;0,$J$369="")</formula>
    </cfRule>
  </conditionalFormatting>
  <conditionalFormatting sqref="J370">
    <cfRule type="expression" dxfId="3643" priority="5646">
      <formula>AND($G$370&gt;0,$J$370="")</formula>
    </cfRule>
  </conditionalFormatting>
  <conditionalFormatting sqref="J371">
    <cfRule type="expression" dxfId="3642" priority="5645">
      <formula>AND($G$371&gt;0,$J$371="")</formula>
    </cfRule>
  </conditionalFormatting>
  <conditionalFormatting sqref="J372">
    <cfRule type="expression" dxfId="3641" priority="5644">
      <formula>AND($G$372&gt;0,$J$372="")</formula>
    </cfRule>
  </conditionalFormatting>
  <conditionalFormatting sqref="J373">
    <cfRule type="expression" dxfId="3640" priority="5643">
      <formula>AND($G$373&gt;0,$J$373="")</formula>
    </cfRule>
  </conditionalFormatting>
  <conditionalFormatting sqref="J374">
    <cfRule type="expression" dxfId="3639" priority="5642">
      <formula>AND($G$374&gt;0,$J$374="")</formula>
    </cfRule>
  </conditionalFormatting>
  <conditionalFormatting sqref="J375">
    <cfRule type="expression" dxfId="3638" priority="5641">
      <formula>AND($G$375&gt;0,$J$375="")</formula>
    </cfRule>
  </conditionalFormatting>
  <conditionalFormatting sqref="J376">
    <cfRule type="expression" dxfId="3637" priority="5640">
      <formula>AND($G$376&gt;0,$J$376="")</formula>
    </cfRule>
  </conditionalFormatting>
  <conditionalFormatting sqref="J377">
    <cfRule type="expression" dxfId="3636" priority="5639">
      <formula>AND($G$377&gt;0,$J$377="")</formula>
    </cfRule>
  </conditionalFormatting>
  <conditionalFormatting sqref="J378">
    <cfRule type="expression" dxfId="3635" priority="5638">
      <formula>AND($G$378&gt;0,$J$378="")</formula>
    </cfRule>
  </conditionalFormatting>
  <conditionalFormatting sqref="J379">
    <cfRule type="expression" dxfId="3634" priority="5637">
      <formula>AND($G$379&gt;0,$J$379="")</formula>
    </cfRule>
  </conditionalFormatting>
  <conditionalFormatting sqref="J380">
    <cfRule type="expression" dxfId="3633" priority="5636">
      <formula>AND($G$380&gt;0,$J$380="")</formula>
    </cfRule>
  </conditionalFormatting>
  <conditionalFormatting sqref="J381">
    <cfRule type="expression" dxfId="3632" priority="5635">
      <formula>AND($G$381&gt;0,$J$381="")</formula>
    </cfRule>
  </conditionalFormatting>
  <conditionalFormatting sqref="J382">
    <cfRule type="expression" dxfId="3631" priority="5634">
      <formula>AND($G$382&gt;0,$J$382="")</formula>
    </cfRule>
  </conditionalFormatting>
  <conditionalFormatting sqref="J383">
    <cfRule type="expression" dxfId="3630" priority="5633">
      <formula>AND($G$383&gt;0,$J$383="")</formula>
    </cfRule>
  </conditionalFormatting>
  <conditionalFormatting sqref="J384">
    <cfRule type="expression" dxfId="3629" priority="5632">
      <formula>AND($G$384&gt;0,$J$384="")</formula>
    </cfRule>
  </conditionalFormatting>
  <conditionalFormatting sqref="J385">
    <cfRule type="expression" dxfId="3628" priority="5631">
      <formula>AND($G$385&gt;0,$J$385="")</formula>
    </cfRule>
  </conditionalFormatting>
  <conditionalFormatting sqref="J386">
    <cfRule type="expression" dxfId="3627" priority="5630">
      <formula>AND($G$386&gt;0,$J$386="")</formula>
    </cfRule>
  </conditionalFormatting>
  <conditionalFormatting sqref="J387">
    <cfRule type="expression" dxfId="3626" priority="5629">
      <formula>AND($G$387&gt;0,$J$387="")</formula>
    </cfRule>
  </conditionalFormatting>
  <conditionalFormatting sqref="J388">
    <cfRule type="expression" dxfId="3625" priority="5628">
      <formula>AND($G$388&gt;0,$J$388="")</formula>
    </cfRule>
  </conditionalFormatting>
  <conditionalFormatting sqref="J389">
    <cfRule type="expression" dxfId="3624" priority="5627">
      <formula>AND($G$389&gt;0,$J$389="")</formula>
    </cfRule>
  </conditionalFormatting>
  <conditionalFormatting sqref="J390">
    <cfRule type="expression" dxfId="3623" priority="5626">
      <formula>AND($G$390&gt;0,$J$390="")</formula>
    </cfRule>
  </conditionalFormatting>
  <conditionalFormatting sqref="J391">
    <cfRule type="expression" dxfId="3622" priority="5625">
      <formula>AND($G$391&gt;0,$J$391="")</formula>
    </cfRule>
  </conditionalFormatting>
  <conditionalFormatting sqref="J392">
    <cfRule type="expression" dxfId="3621" priority="5624">
      <formula>AND($G$392&gt;0,$J$392="")</formula>
    </cfRule>
  </conditionalFormatting>
  <conditionalFormatting sqref="J393">
    <cfRule type="expression" dxfId="3620" priority="5623">
      <formula>AND($G$393&gt;0,$J$393="")</formula>
    </cfRule>
  </conditionalFormatting>
  <conditionalFormatting sqref="J394">
    <cfRule type="expression" dxfId="3619" priority="5622">
      <formula>AND($G$394&gt;0,$J$394="")</formula>
    </cfRule>
  </conditionalFormatting>
  <conditionalFormatting sqref="J395">
    <cfRule type="expression" dxfId="3618" priority="5621">
      <formula>AND($G$395&gt;0,$J$395="")</formula>
    </cfRule>
  </conditionalFormatting>
  <conditionalFormatting sqref="J396">
    <cfRule type="expression" dxfId="3617" priority="5620">
      <formula>AND($G$396&gt;0,$J$396="")</formula>
    </cfRule>
  </conditionalFormatting>
  <conditionalFormatting sqref="J397">
    <cfRule type="expression" dxfId="3616" priority="5619">
      <formula>AND($G$397&gt;0,$J$397="")</formula>
    </cfRule>
  </conditionalFormatting>
  <conditionalFormatting sqref="J398">
    <cfRule type="expression" dxfId="3615" priority="5618">
      <formula>AND($G$398&gt;0,$J$398="")</formula>
    </cfRule>
  </conditionalFormatting>
  <conditionalFormatting sqref="J399">
    <cfRule type="expression" dxfId="3614" priority="5617">
      <formula>AND($G$399&gt;0,$J$399="")</formula>
    </cfRule>
  </conditionalFormatting>
  <conditionalFormatting sqref="J400">
    <cfRule type="expression" dxfId="3613" priority="5616">
      <formula>AND($G$400&gt;0,$J$400="")</formula>
    </cfRule>
  </conditionalFormatting>
  <conditionalFormatting sqref="J401">
    <cfRule type="expression" dxfId="3612" priority="5615">
      <formula>AND($G$401&gt;0,$J$401="")</formula>
    </cfRule>
  </conditionalFormatting>
  <conditionalFormatting sqref="J402">
    <cfRule type="expression" dxfId="3611" priority="5614">
      <formula>AND($G$402&gt;0,$J$402="")</formula>
    </cfRule>
  </conditionalFormatting>
  <conditionalFormatting sqref="J403">
    <cfRule type="expression" dxfId="3610" priority="5613">
      <formula>AND($G$403&gt;0,$J$403="")</formula>
    </cfRule>
  </conditionalFormatting>
  <conditionalFormatting sqref="J404">
    <cfRule type="expression" dxfId="3609" priority="5612">
      <formula>AND($G$404&gt;0,$J$404="")</formula>
    </cfRule>
  </conditionalFormatting>
  <conditionalFormatting sqref="J405">
    <cfRule type="expression" dxfId="3608" priority="5611">
      <formula>AND($G$405&gt;0,$J$405="")</formula>
    </cfRule>
  </conditionalFormatting>
  <conditionalFormatting sqref="J406">
    <cfRule type="expression" dxfId="3607" priority="5610">
      <formula>AND($G$406&gt;0,$J$406="")</formula>
    </cfRule>
  </conditionalFormatting>
  <conditionalFormatting sqref="J407">
    <cfRule type="expression" dxfId="3606" priority="5609">
      <formula>AND($G$407&gt;0,$J$407="")</formula>
    </cfRule>
  </conditionalFormatting>
  <conditionalFormatting sqref="J408">
    <cfRule type="expression" dxfId="3605" priority="5608">
      <formula>AND($G$408&gt;0,$J$408="")</formula>
    </cfRule>
  </conditionalFormatting>
  <conditionalFormatting sqref="J409">
    <cfRule type="expression" dxfId="3604" priority="5607">
      <formula>AND($G$409&gt;0,$J$409="")</formula>
    </cfRule>
  </conditionalFormatting>
  <conditionalFormatting sqref="J410">
    <cfRule type="expression" dxfId="3603" priority="5606">
      <formula>AND($G$410&gt;0,$J$410="")</formula>
    </cfRule>
  </conditionalFormatting>
  <conditionalFormatting sqref="J411">
    <cfRule type="expression" dxfId="3602" priority="5605">
      <formula>AND($G$411&gt;0,$J$411="")</formula>
    </cfRule>
  </conditionalFormatting>
  <conditionalFormatting sqref="J412">
    <cfRule type="expression" dxfId="3601" priority="5604">
      <formula>AND($G$412&gt;0,$J$412="")</formula>
    </cfRule>
  </conditionalFormatting>
  <conditionalFormatting sqref="J413">
    <cfRule type="expression" dxfId="3600" priority="5603">
      <formula>AND($G$413&gt;0,$J$413="")</formula>
    </cfRule>
  </conditionalFormatting>
  <conditionalFormatting sqref="J414">
    <cfRule type="expression" dxfId="3599" priority="5602">
      <formula>AND($G$414&gt;0,$J$414="")</formula>
    </cfRule>
  </conditionalFormatting>
  <conditionalFormatting sqref="J415">
    <cfRule type="expression" dxfId="3598" priority="5601">
      <formula>AND($G$415&gt;0,$J$415="")</formula>
    </cfRule>
  </conditionalFormatting>
  <conditionalFormatting sqref="J416">
    <cfRule type="expression" dxfId="3597" priority="5600">
      <formula>AND($G$416&gt;0,$J$416="")</formula>
    </cfRule>
  </conditionalFormatting>
  <conditionalFormatting sqref="J417">
    <cfRule type="expression" dxfId="3596" priority="5599">
      <formula>AND($G$417&gt;0,$J$417="")</formula>
    </cfRule>
  </conditionalFormatting>
  <conditionalFormatting sqref="J418">
    <cfRule type="expression" dxfId="3595" priority="5598">
      <formula>AND($G$418&gt;0,$J$418="")</formula>
    </cfRule>
  </conditionalFormatting>
  <conditionalFormatting sqref="J419">
    <cfRule type="expression" dxfId="3594" priority="5597">
      <formula>AND($G$419&gt;0,$J$419="")</formula>
    </cfRule>
  </conditionalFormatting>
  <conditionalFormatting sqref="J420">
    <cfRule type="expression" dxfId="3593" priority="5596">
      <formula>AND($G$420&gt;0,$J$420="")</formula>
    </cfRule>
  </conditionalFormatting>
  <conditionalFormatting sqref="J421">
    <cfRule type="expression" dxfId="3592" priority="5595">
      <formula>AND($G$421&gt;0,$J$421="")</formula>
    </cfRule>
  </conditionalFormatting>
  <conditionalFormatting sqref="J422">
    <cfRule type="expression" dxfId="3591" priority="5594">
      <formula>AND($G$422&gt;0,$J$422="")</formula>
    </cfRule>
  </conditionalFormatting>
  <conditionalFormatting sqref="J423">
    <cfRule type="expression" dxfId="3590" priority="5593">
      <formula>AND($G$423&gt;0,$J$423="")</formula>
    </cfRule>
  </conditionalFormatting>
  <conditionalFormatting sqref="J424">
    <cfRule type="expression" dxfId="3589" priority="5592">
      <formula>AND($G$424&gt;0,$J$424="")</formula>
    </cfRule>
  </conditionalFormatting>
  <conditionalFormatting sqref="J425">
    <cfRule type="expression" dxfId="3588" priority="5591">
      <formula>AND($G$425&gt;0,$J$425="")</formula>
    </cfRule>
  </conditionalFormatting>
  <conditionalFormatting sqref="J426">
    <cfRule type="expression" dxfId="3587" priority="5590">
      <formula>AND($G$426&gt;0,$J$426="")</formula>
    </cfRule>
  </conditionalFormatting>
  <conditionalFormatting sqref="J427">
    <cfRule type="expression" dxfId="3586" priority="5589">
      <formula>AND($G$427&gt;0,$J$427="")</formula>
    </cfRule>
  </conditionalFormatting>
  <conditionalFormatting sqref="J428">
    <cfRule type="expression" dxfId="3585" priority="5588">
      <formula>AND($G$428&gt;0,$J$428="")</formula>
    </cfRule>
  </conditionalFormatting>
  <conditionalFormatting sqref="J429">
    <cfRule type="expression" dxfId="3584" priority="5587">
      <formula>AND($G$429&gt;0,$J$429="")</formula>
    </cfRule>
  </conditionalFormatting>
  <conditionalFormatting sqref="J430">
    <cfRule type="expression" dxfId="3583" priority="5586">
      <formula>AND($G$430&gt;0,$J$430="")</formula>
    </cfRule>
  </conditionalFormatting>
  <conditionalFormatting sqref="J431">
    <cfRule type="expression" dxfId="3582" priority="5585">
      <formula>AND($G$431&gt;0,$J$431="")</formula>
    </cfRule>
  </conditionalFormatting>
  <conditionalFormatting sqref="J432">
    <cfRule type="expression" dxfId="3581" priority="5584">
      <formula>AND($G$432&gt;0,$J$432="")</formula>
    </cfRule>
  </conditionalFormatting>
  <conditionalFormatting sqref="J433">
    <cfRule type="expression" dxfId="3580" priority="5583">
      <formula>AND($G$433&gt;0,$J$433="")</formula>
    </cfRule>
  </conditionalFormatting>
  <conditionalFormatting sqref="J434">
    <cfRule type="expression" dxfId="3579" priority="5582">
      <formula>AND($G$434&gt;0,$J$434="")</formula>
    </cfRule>
  </conditionalFormatting>
  <conditionalFormatting sqref="J435">
    <cfRule type="expression" dxfId="3578" priority="5581">
      <formula>AND($G$435&gt;0,$J$435="")</formula>
    </cfRule>
  </conditionalFormatting>
  <conditionalFormatting sqref="J436">
    <cfRule type="expression" dxfId="3577" priority="5580">
      <formula>AND($G$436&gt;0,$J$436="")</formula>
    </cfRule>
  </conditionalFormatting>
  <conditionalFormatting sqref="J437">
    <cfRule type="expression" dxfId="3576" priority="5579">
      <formula>AND($G$437&gt;0,$J$437="")</formula>
    </cfRule>
  </conditionalFormatting>
  <conditionalFormatting sqref="J438">
    <cfRule type="expression" dxfId="3575" priority="5578">
      <formula>AND($G$438&gt;0,$J$438="")</formula>
    </cfRule>
  </conditionalFormatting>
  <conditionalFormatting sqref="J439">
    <cfRule type="expression" dxfId="3574" priority="5577">
      <formula>AND($G$439&gt;0,$J$439="")</formula>
    </cfRule>
  </conditionalFormatting>
  <conditionalFormatting sqref="J440">
    <cfRule type="expression" dxfId="3573" priority="5576">
      <formula>AND($G$440&gt;0,$J$440="")</formula>
    </cfRule>
  </conditionalFormatting>
  <conditionalFormatting sqref="J441">
    <cfRule type="expression" dxfId="3572" priority="5575">
      <formula>AND($G$441&gt;0,$J$441="")</formula>
    </cfRule>
  </conditionalFormatting>
  <conditionalFormatting sqref="J442">
    <cfRule type="expression" dxfId="3571" priority="5574">
      <formula>AND($G$442&gt;0,$J$442="")</formula>
    </cfRule>
  </conditionalFormatting>
  <conditionalFormatting sqref="J443">
    <cfRule type="expression" dxfId="3570" priority="5573">
      <formula>AND($G$443&gt;0,$J$443="")</formula>
    </cfRule>
  </conditionalFormatting>
  <conditionalFormatting sqref="J444">
    <cfRule type="expression" dxfId="3569" priority="5572">
      <formula>AND($G$444&gt;0,$J$444="")</formula>
    </cfRule>
  </conditionalFormatting>
  <conditionalFormatting sqref="J445">
    <cfRule type="expression" dxfId="3568" priority="5571">
      <formula>AND($G$445&gt;0,$J$445="")</formula>
    </cfRule>
  </conditionalFormatting>
  <conditionalFormatting sqref="J446">
    <cfRule type="expression" dxfId="3567" priority="5570">
      <formula>AND($G$446&gt;0,$J$446="")</formula>
    </cfRule>
  </conditionalFormatting>
  <conditionalFormatting sqref="J447">
    <cfRule type="expression" dxfId="3566" priority="5569">
      <formula>AND($G$447&gt;0,$J$447="")</formula>
    </cfRule>
  </conditionalFormatting>
  <conditionalFormatting sqref="J448">
    <cfRule type="expression" dxfId="3565" priority="5568">
      <formula>AND($G$448&gt;0,$J$448="")</formula>
    </cfRule>
  </conditionalFormatting>
  <conditionalFormatting sqref="J449">
    <cfRule type="expression" dxfId="3564" priority="5567">
      <formula>AND($G$449&gt;0,$J$449="")</formula>
    </cfRule>
  </conditionalFormatting>
  <conditionalFormatting sqref="J450">
    <cfRule type="expression" dxfId="3563" priority="5566">
      <formula>AND($G$450&gt;0,$J$450="")</formula>
    </cfRule>
  </conditionalFormatting>
  <conditionalFormatting sqref="J451">
    <cfRule type="expression" dxfId="3562" priority="5565">
      <formula>AND($G$451&gt;0,$J$451="")</formula>
    </cfRule>
  </conditionalFormatting>
  <conditionalFormatting sqref="J452">
    <cfRule type="expression" dxfId="3561" priority="5564">
      <formula>AND($G$452&gt;0,$J$452="")</formula>
    </cfRule>
  </conditionalFormatting>
  <conditionalFormatting sqref="J453">
    <cfRule type="expression" dxfId="3560" priority="5563">
      <formula>AND($G$453&gt;0,$J$453="")</formula>
    </cfRule>
  </conditionalFormatting>
  <conditionalFormatting sqref="J454">
    <cfRule type="expression" dxfId="3559" priority="5562">
      <formula>AND($G$454&gt;0,$J$454="")</formula>
    </cfRule>
  </conditionalFormatting>
  <conditionalFormatting sqref="J455">
    <cfRule type="expression" dxfId="3558" priority="5561">
      <formula>AND($G$455&gt;0,$J$455="")</formula>
    </cfRule>
  </conditionalFormatting>
  <conditionalFormatting sqref="J456">
    <cfRule type="expression" dxfId="3557" priority="5560">
      <formula>AND($G$456&gt;0,$J$456="")</formula>
    </cfRule>
  </conditionalFormatting>
  <conditionalFormatting sqref="J457">
    <cfRule type="expression" dxfId="3556" priority="5559">
      <formula>AND($G$457&gt;0,$J$457="")</formula>
    </cfRule>
  </conditionalFormatting>
  <conditionalFormatting sqref="J458">
    <cfRule type="expression" dxfId="3555" priority="5558">
      <formula>AND($G$458&gt;0,$J$458="")</formula>
    </cfRule>
  </conditionalFormatting>
  <conditionalFormatting sqref="J459">
    <cfRule type="expression" dxfId="3554" priority="5557">
      <formula>AND($G$459&gt;0,$J$459="")</formula>
    </cfRule>
  </conditionalFormatting>
  <conditionalFormatting sqref="J460">
    <cfRule type="expression" dxfId="3553" priority="5556">
      <formula>AND($G$460&gt;0,$J$460="")</formula>
    </cfRule>
  </conditionalFormatting>
  <conditionalFormatting sqref="J461">
    <cfRule type="expression" dxfId="3552" priority="5555">
      <formula>AND($G$461&gt;0,$J$461="")</formula>
    </cfRule>
  </conditionalFormatting>
  <conditionalFormatting sqref="J462">
    <cfRule type="expression" dxfId="3551" priority="5554">
      <formula>AND($G$462&gt;0,$J$462="")</formula>
    </cfRule>
  </conditionalFormatting>
  <conditionalFormatting sqref="J463">
    <cfRule type="expression" dxfId="3550" priority="5553">
      <formula>AND($G$463&gt;0,$J$463="")</formula>
    </cfRule>
  </conditionalFormatting>
  <conditionalFormatting sqref="J464">
    <cfRule type="expression" dxfId="3549" priority="5552">
      <formula>AND($G$464&gt;0,$J$464="")</formula>
    </cfRule>
  </conditionalFormatting>
  <conditionalFormatting sqref="J465">
    <cfRule type="expression" dxfId="3548" priority="5551">
      <formula>AND($G$465&gt;0,$J$465="")</formula>
    </cfRule>
  </conditionalFormatting>
  <conditionalFormatting sqref="J466">
    <cfRule type="expression" dxfId="3547" priority="5550">
      <formula>AND($G$466&gt;0,$J$466="")</formula>
    </cfRule>
  </conditionalFormatting>
  <conditionalFormatting sqref="J467">
    <cfRule type="expression" dxfId="3546" priority="5549">
      <formula>AND($G$467&gt;0,$J$467="")</formula>
    </cfRule>
  </conditionalFormatting>
  <conditionalFormatting sqref="J468">
    <cfRule type="expression" dxfId="3545" priority="5548">
      <formula>AND($G$468&gt;0,$J$468="")</formula>
    </cfRule>
  </conditionalFormatting>
  <conditionalFormatting sqref="J469">
    <cfRule type="expression" dxfId="3544" priority="5547">
      <formula>AND($G$469&gt;0,$J$469="")</formula>
    </cfRule>
  </conditionalFormatting>
  <conditionalFormatting sqref="J470">
    <cfRule type="expression" dxfId="3543" priority="5546">
      <formula>AND($G$470&gt;0,$J$470="")</formula>
    </cfRule>
  </conditionalFormatting>
  <conditionalFormatting sqref="J471">
    <cfRule type="expression" dxfId="3542" priority="5545">
      <formula>AND($G$471&gt;0,$J$471="")</formula>
    </cfRule>
  </conditionalFormatting>
  <conditionalFormatting sqref="J472">
    <cfRule type="expression" dxfId="3541" priority="5544">
      <formula>AND($G$472&gt;0,$J$472="")</formula>
    </cfRule>
  </conditionalFormatting>
  <conditionalFormatting sqref="J473">
    <cfRule type="expression" dxfId="3540" priority="5543">
      <formula>AND($G$473&gt;0,$J$473="")</formula>
    </cfRule>
  </conditionalFormatting>
  <conditionalFormatting sqref="J474">
    <cfRule type="expression" dxfId="3539" priority="5542">
      <formula>AND($G$474&gt;0,$J$474="")</formula>
    </cfRule>
  </conditionalFormatting>
  <conditionalFormatting sqref="J475">
    <cfRule type="expression" dxfId="3538" priority="5541">
      <formula>AND($G$475&gt;0,$J$475="")</formula>
    </cfRule>
  </conditionalFormatting>
  <conditionalFormatting sqref="J476">
    <cfRule type="expression" dxfId="3537" priority="5540">
      <formula>AND($G$476&gt;0,$J$476="")</formula>
    </cfRule>
  </conditionalFormatting>
  <conditionalFormatting sqref="J477">
    <cfRule type="expression" dxfId="3536" priority="5539">
      <formula>AND($G$477&gt;0,$J$477="")</formula>
    </cfRule>
  </conditionalFormatting>
  <conditionalFormatting sqref="J478">
    <cfRule type="expression" dxfId="3535" priority="5538">
      <formula>AND($G$478&gt;0,$J$478="")</formula>
    </cfRule>
  </conditionalFormatting>
  <conditionalFormatting sqref="J479">
    <cfRule type="expression" dxfId="3534" priority="5537">
      <formula>AND($G$479&gt;0,$J$479="")</formula>
    </cfRule>
  </conditionalFormatting>
  <conditionalFormatting sqref="J480">
    <cfRule type="expression" dxfId="3533" priority="5536">
      <formula>AND($G$480&gt;0,$J$480="")</formula>
    </cfRule>
  </conditionalFormatting>
  <conditionalFormatting sqref="J481">
    <cfRule type="expression" dxfId="3532" priority="5535">
      <formula>AND($G$481&gt;0,$J$481="")</formula>
    </cfRule>
  </conditionalFormatting>
  <conditionalFormatting sqref="J482">
    <cfRule type="expression" dxfId="3531" priority="5534">
      <formula>AND($G$482&gt;0,$J$482="")</formula>
    </cfRule>
  </conditionalFormatting>
  <conditionalFormatting sqref="J483">
    <cfRule type="expression" dxfId="3530" priority="5533">
      <formula>AND($G$483&gt;0,$J$483="")</formula>
    </cfRule>
  </conditionalFormatting>
  <conditionalFormatting sqref="J484">
    <cfRule type="expression" dxfId="3529" priority="5532">
      <formula>AND($G$484&gt;0,$J$484="")</formula>
    </cfRule>
  </conditionalFormatting>
  <conditionalFormatting sqref="J485">
    <cfRule type="expression" dxfId="3528" priority="5531">
      <formula>AND($G$485&gt;0,$J$485="")</formula>
    </cfRule>
  </conditionalFormatting>
  <conditionalFormatting sqref="J486">
    <cfRule type="expression" dxfId="3527" priority="5530">
      <formula>AND($G$486&gt;0,$J$486="")</formula>
    </cfRule>
  </conditionalFormatting>
  <conditionalFormatting sqref="J487">
    <cfRule type="expression" dxfId="3526" priority="5529">
      <formula>AND($G$487&gt;0,$J$487="")</formula>
    </cfRule>
  </conditionalFormatting>
  <conditionalFormatting sqref="J488">
    <cfRule type="expression" dxfId="3525" priority="5528">
      <formula>AND($G$488&gt;0,$J$488="")</formula>
    </cfRule>
  </conditionalFormatting>
  <conditionalFormatting sqref="J489">
    <cfRule type="expression" dxfId="3524" priority="5527">
      <formula>AND($G$489&gt;0,$J$489="")</formula>
    </cfRule>
  </conditionalFormatting>
  <conditionalFormatting sqref="J490">
    <cfRule type="expression" dxfId="3523" priority="5526">
      <formula>AND($G$490&gt;0,$J$490="")</formula>
    </cfRule>
  </conditionalFormatting>
  <conditionalFormatting sqref="J491">
    <cfRule type="expression" dxfId="3522" priority="5525">
      <formula>AND($G$491&gt;0,$J$491="")</formula>
    </cfRule>
  </conditionalFormatting>
  <conditionalFormatting sqref="J492">
    <cfRule type="expression" dxfId="3521" priority="5524">
      <formula>AND($G$492&gt;0,$J$492="")</formula>
    </cfRule>
  </conditionalFormatting>
  <conditionalFormatting sqref="J493">
    <cfRule type="expression" dxfId="3520" priority="5523">
      <formula>AND($G$493&gt;0,$J$493="")</formula>
    </cfRule>
  </conditionalFormatting>
  <conditionalFormatting sqref="J494">
    <cfRule type="expression" dxfId="3519" priority="5522">
      <formula>AND($G$494&gt;0,$J$494="")</formula>
    </cfRule>
  </conditionalFormatting>
  <conditionalFormatting sqref="J495">
    <cfRule type="expression" dxfId="3518" priority="5521">
      <formula>AND($G$495&gt;0,$J$495="")</formula>
    </cfRule>
  </conditionalFormatting>
  <conditionalFormatting sqref="J496">
    <cfRule type="expression" dxfId="3517" priority="5520">
      <formula>AND($G$496&gt;0,$J$496="")</formula>
    </cfRule>
  </conditionalFormatting>
  <conditionalFormatting sqref="J497">
    <cfRule type="expression" dxfId="3516" priority="5519">
      <formula>AND($G$497&gt;0,$J$497="")</formula>
    </cfRule>
  </conditionalFormatting>
  <conditionalFormatting sqref="J498">
    <cfRule type="expression" dxfId="3515" priority="5518">
      <formula>AND($G$498&gt;0,$J$498="")</formula>
    </cfRule>
  </conditionalFormatting>
  <conditionalFormatting sqref="J499">
    <cfRule type="expression" dxfId="3514" priority="5517">
      <formula>AND($G$499&gt;0,$J$499="")</formula>
    </cfRule>
  </conditionalFormatting>
  <conditionalFormatting sqref="J500">
    <cfRule type="expression" dxfId="3513" priority="5516">
      <formula>AND($G$500&gt;0,$J$500="")</formula>
    </cfRule>
  </conditionalFormatting>
  <conditionalFormatting sqref="J501">
    <cfRule type="expression" dxfId="3512" priority="5515">
      <formula>AND($G$501&gt;0,$J$501="")</formula>
    </cfRule>
  </conditionalFormatting>
  <conditionalFormatting sqref="J502">
    <cfRule type="expression" dxfId="3511" priority="5514">
      <formula>AND($G$502&gt;0,$J$502="")</formula>
    </cfRule>
  </conditionalFormatting>
  <conditionalFormatting sqref="J503">
    <cfRule type="expression" dxfId="3510" priority="5513">
      <formula>AND($G$503&gt;0,$J$503="")</formula>
    </cfRule>
  </conditionalFormatting>
  <conditionalFormatting sqref="J504">
    <cfRule type="expression" dxfId="3509" priority="5512">
      <formula>AND($G$504&gt;0,$J$504="")</formula>
    </cfRule>
  </conditionalFormatting>
  <conditionalFormatting sqref="J505">
    <cfRule type="expression" dxfId="3508" priority="5511">
      <formula>AND($G$505&gt;0,$J$505="")</formula>
    </cfRule>
  </conditionalFormatting>
  <conditionalFormatting sqref="J506">
    <cfRule type="expression" dxfId="3507" priority="5510">
      <formula>AND($G$506&gt;0,$J$506="")</formula>
    </cfRule>
  </conditionalFormatting>
  <conditionalFormatting sqref="J507">
    <cfRule type="expression" dxfId="3506" priority="5509">
      <formula>AND($G$507&gt;0,$J$507="")</formula>
    </cfRule>
  </conditionalFormatting>
  <conditionalFormatting sqref="J508">
    <cfRule type="expression" dxfId="3505" priority="5508">
      <formula>AND($G$508&gt;0,$J$508="")</formula>
    </cfRule>
  </conditionalFormatting>
  <conditionalFormatting sqref="J509">
    <cfRule type="expression" dxfId="3504" priority="5507">
      <formula>AND($G$509&gt;0,$J$509="")</formula>
    </cfRule>
  </conditionalFormatting>
  <conditionalFormatting sqref="J510">
    <cfRule type="expression" dxfId="3503" priority="5506">
      <formula>AND($G$510&gt;0,$J$510="")</formula>
    </cfRule>
  </conditionalFormatting>
  <conditionalFormatting sqref="J511">
    <cfRule type="expression" dxfId="3502" priority="5505">
      <formula>AND($G$511&gt;0,$J$511="")</formula>
    </cfRule>
  </conditionalFormatting>
  <conditionalFormatting sqref="J512">
    <cfRule type="expression" dxfId="3501" priority="5504">
      <formula>AND($G$512&gt;0,$J$512="")</formula>
    </cfRule>
  </conditionalFormatting>
  <conditionalFormatting sqref="J513">
    <cfRule type="expression" dxfId="3500" priority="5503">
      <formula>AND($G$513&gt;0,$J$513="")</formula>
    </cfRule>
  </conditionalFormatting>
  <conditionalFormatting sqref="J514">
    <cfRule type="expression" dxfId="3499" priority="5502">
      <formula>AND($G$514&gt;0,$J$514="")</formula>
    </cfRule>
  </conditionalFormatting>
  <conditionalFormatting sqref="J515">
    <cfRule type="expression" dxfId="3498" priority="5501">
      <formula>AND($G$515&gt;0,$J$515="")</formula>
    </cfRule>
  </conditionalFormatting>
  <conditionalFormatting sqref="J516">
    <cfRule type="expression" dxfId="3497" priority="5500">
      <formula>AND($G$516&gt;0,$J$516="")</formula>
    </cfRule>
  </conditionalFormatting>
  <conditionalFormatting sqref="J517">
    <cfRule type="expression" dxfId="3496" priority="5499">
      <formula>AND($G$517&gt;0,$J$517="")</formula>
    </cfRule>
  </conditionalFormatting>
  <conditionalFormatting sqref="J518">
    <cfRule type="expression" dxfId="3495" priority="5498">
      <formula>AND($G$518&gt;0,$J$518="")</formula>
    </cfRule>
  </conditionalFormatting>
  <conditionalFormatting sqref="J519">
    <cfRule type="expression" dxfId="3494" priority="5497">
      <formula>AND($G$519&gt;0,$J$519="")</formula>
    </cfRule>
  </conditionalFormatting>
  <conditionalFormatting sqref="J520">
    <cfRule type="expression" dxfId="3493" priority="5496">
      <formula>AND($G$520&gt;0,$J$520="")</formula>
    </cfRule>
  </conditionalFormatting>
  <conditionalFormatting sqref="J521">
    <cfRule type="expression" dxfId="3492" priority="5495">
      <formula>AND($G$521&gt;0,$J$521="")</formula>
    </cfRule>
  </conditionalFormatting>
  <conditionalFormatting sqref="J522">
    <cfRule type="expression" dxfId="3491" priority="5494">
      <formula>AND($G$522&gt;0,$J$522="")</formula>
    </cfRule>
  </conditionalFormatting>
  <conditionalFormatting sqref="J523">
    <cfRule type="expression" dxfId="3490" priority="5493">
      <formula>AND($G$523&gt;0,$J$523="")</formula>
    </cfRule>
  </conditionalFormatting>
  <conditionalFormatting sqref="J524">
    <cfRule type="expression" dxfId="3489" priority="5492">
      <formula>AND($G$524&gt;0,$J$524="")</formula>
    </cfRule>
  </conditionalFormatting>
  <conditionalFormatting sqref="J525">
    <cfRule type="expression" dxfId="3488" priority="5491">
      <formula>AND($G$525&gt;0,$J$525="")</formula>
    </cfRule>
  </conditionalFormatting>
  <conditionalFormatting sqref="J526">
    <cfRule type="expression" dxfId="3487" priority="5490">
      <formula>AND($G$526&gt;0,$J$526="")</formula>
    </cfRule>
  </conditionalFormatting>
  <conditionalFormatting sqref="J527">
    <cfRule type="expression" dxfId="3486" priority="5489">
      <formula>AND($G$527&gt;0,$J$527="")</formula>
    </cfRule>
  </conditionalFormatting>
  <conditionalFormatting sqref="J528">
    <cfRule type="expression" dxfId="3485" priority="5488">
      <formula>AND($G$528&gt;0,$J$528="")</formula>
    </cfRule>
  </conditionalFormatting>
  <conditionalFormatting sqref="J529">
    <cfRule type="expression" dxfId="3484" priority="5487">
      <formula>AND($G$529&gt;0,$J$529="")</formula>
    </cfRule>
  </conditionalFormatting>
  <conditionalFormatting sqref="J530">
    <cfRule type="expression" dxfId="3483" priority="5486">
      <formula>AND($G$530&gt;0,$J$530="")</formula>
    </cfRule>
  </conditionalFormatting>
  <conditionalFormatting sqref="J531">
    <cfRule type="expression" dxfId="3482" priority="5485">
      <formula>AND($G$531&gt;0,$J$531="")</formula>
    </cfRule>
  </conditionalFormatting>
  <conditionalFormatting sqref="J532">
    <cfRule type="expression" dxfId="3481" priority="5484">
      <formula>AND($G$532&gt;0,$J$532="")</formula>
    </cfRule>
  </conditionalFormatting>
  <conditionalFormatting sqref="J533">
    <cfRule type="expression" dxfId="3480" priority="5483">
      <formula>AND($G$533&gt;0,$J$533="")</formula>
    </cfRule>
  </conditionalFormatting>
  <conditionalFormatting sqref="J534">
    <cfRule type="expression" dxfId="3479" priority="5482">
      <formula>AND($G$534&gt;0,$J$534="")</formula>
    </cfRule>
  </conditionalFormatting>
  <conditionalFormatting sqref="J535">
    <cfRule type="expression" dxfId="3478" priority="5481">
      <formula>AND($G$535&gt;0,$J$535="")</formula>
    </cfRule>
  </conditionalFormatting>
  <conditionalFormatting sqref="J536">
    <cfRule type="expression" dxfId="3477" priority="5480">
      <formula>AND($G$536&gt;0,$J$536="")</formula>
    </cfRule>
  </conditionalFormatting>
  <conditionalFormatting sqref="J537">
    <cfRule type="expression" dxfId="3476" priority="5479">
      <formula>AND($G$537&gt;0,$J$537="")</formula>
    </cfRule>
  </conditionalFormatting>
  <conditionalFormatting sqref="J538">
    <cfRule type="expression" dxfId="3475" priority="5478">
      <formula>AND($G$538&gt;0,$J$538="")</formula>
    </cfRule>
  </conditionalFormatting>
  <conditionalFormatting sqref="J539">
    <cfRule type="expression" dxfId="3474" priority="5477">
      <formula>AND($G$539&gt;0,$J$539="")</formula>
    </cfRule>
  </conditionalFormatting>
  <conditionalFormatting sqref="J540">
    <cfRule type="expression" dxfId="3473" priority="5476">
      <formula>AND($G$540&gt;0,$J$540="")</formula>
    </cfRule>
  </conditionalFormatting>
  <conditionalFormatting sqref="J541">
    <cfRule type="expression" dxfId="3472" priority="5475">
      <formula>AND($G$541&gt;0,$J$541="")</formula>
    </cfRule>
  </conditionalFormatting>
  <conditionalFormatting sqref="J542">
    <cfRule type="expression" dxfId="3471" priority="5474">
      <formula>AND($G$542&gt;0,$J$542="")</formula>
    </cfRule>
  </conditionalFormatting>
  <conditionalFormatting sqref="J543">
    <cfRule type="expression" dxfId="3470" priority="5473">
      <formula>AND($G$543&gt;0,$J$543="")</formula>
    </cfRule>
  </conditionalFormatting>
  <conditionalFormatting sqref="J544">
    <cfRule type="expression" dxfId="3469" priority="5472">
      <formula>AND($G$544&gt;0,$J$544="")</formula>
    </cfRule>
  </conditionalFormatting>
  <conditionalFormatting sqref="J545">
    <cfRule type="expression" dxfId="3468" priority="5471">
      <formula>AND($G$545&gt;0,$J$545="")</formula>
    </cfRule>
  </conditionalFormatting>
  <conditionalFormatting sqref="J546">
    <cfRule type="expression" dxfId="3467" priority="5470">
      <formula>AND($G$546&gt;0,$J$546="")</formula>
    </cfRule>
  </conditionalFormatting>
  <conditionalFormatting sqref="J547">
    <cfRule type="expression" dxfId="3466" priority="5469">
      <formula>AND($G$547&gt;0,$J$547="")</formula>
    </cfRule>
  </conditionalFormatting>
  <conditionalFormatting sqref="J548">
    <cfRule type="expression" dxfId="3465" priority="5468">
      <formula>AND($G$548&gt;0,$J$548="")</formula>
    </cfRule>
  </conditionalFormatting>
  <conditionalFormatting sqref="J549">
    <cfRule type="expression" dxfId="3464" priority="5467">
      <formula>AND($G$549&gt;0,$J$549="")</formula>
    </cfRule>
  </conditionalFormatting>
  <conditionalFormatting sqref="J550">
    <cfRule type="expression" dxfId="3463" priority="5466">
      <formula>AND($G$550&gt;0,$J$550="")</formula>
    </cfRule>
  </conditionalFormatting>
  <conditionalFormatting sqref="J551">
    <cfRule type="expression" dxfId="3462" priority="5465">
      <formula>AND($G$551&gt;0,$J$551="")</formula>
    </cfRule>
  </conditionalFormatting>
  <conditionalFormatting sqref="J552">
    <cfRule type="expression" dxfId="3461" priority="5464">
      <formula>AND($G$552&gt;0,$J$552="")</formula>
    </cfRule>
  </conditionalFormatting>
  <conditionalFormatting sqref="J553">
    <cfRule type="expression" dxfId="3460" priority="5463">
      <formula>AND($G$553&gt;0,$J$553="")</formula>
    </cfRule>
  </conditionalFormatting>
  <conditionalFormatting sqref="J554">
    <cfRule type="expression" dxfId="3459" priority="5462">
      <formula>AND($G$554&gt;0,$J$554="")</formula>
    </cfRule>
  </conditionalFormatting>
  <conditionalFormatting sqref="J555">
    <cfRule type="expression" dxfId="3458" priority="5461">
      <formula>AND($G$555&gt;0,$J$555="")</formula>
    </cfRule>
  </conditionalFormatting>
  <conditionalFormatting sqref="J556">
    <cfRule type="expression" dxfId="3457" priority="5460">
      <formula>AND($G$556&gt;0,$J$556="")</formula>
    </cfRule>
  </conditionalFormatting>
  <conditionalFormatting sqref="J557">
    <cfRule type="expression" dxfId="3456" priority="5459">
      <formula>AND($G$557&gt;0,$J$557="")</formula>
    </cfRule>
  </conditionalFormatting>
  <conditionalFormatting sqref="J558">
    <cfRule type="expression" dxfId="3455" priority="5458">
      <formula>AND($G$558&gt;0,$J$558="")</formula>
    </cfRule>
  </conditionalFormatting>
  <conditionalFormatting sqref="J559">
    <cfRule type="expression" dxfId="3454" priority="5457">
      <formula>AND($G$559&gt;0,$J$559="")</formula>
    </cfRule>
  </conditionalFormatting>
  <conditionalFormatting sqref="J560">
    <cfRule type="expression" dxfId="3453" priority="5456">
      <formula>AND($G$560&gt;0,$J$560="")</formula>
    </cfRule>
  </conditionalFormatting>
  <conditionalFormatting sqref="J561">
    <cfRule type="expression" dxfId="3452" priority="5455">
      <formula>AND($G$561&gt;0,$J$561="")</formula>
    </cfRule>
  </conditionalFormatting>
  <conditionalFormatting sqref="J562">
    <cfRule type="expression" dxfId="3451" priority="5454">
      <formula>AND($G$562&gt;0,$J$562="")</formula>
    </cfRule>
  </conditionalFormatting>
  <conditionalFormatting sqref="J563">
    <cfRule type="expression" dxfId="3450" priority="5453">
      <formula>AND($G$563&gt;0,$J$563="")</formula>
    </cfRule>
  </conditionalFormatting>
  <conditionalFormatting sqref="J564">
    <cfRule type="expression" dxfId="3449" priority="5452">
      <formula>AND($G$564&gt;0,$J$564="")</formula>
    </cfRule>
  </conditionalFormatting>
  <conditionalFormatting sqref="J565">
    <cfRule type="expression" dxfId="3448" priority="5451">
      <formula>AND($G$565&gt;0,$J$565="")</formula>
    </cfRule>
  </conditionalFormatting>
  <conditionalFormatting sqref="J566">
    <cfRule type="expression" dxfId="3447" priority="5450">
      <formula>AND($G$566&gt;0,$J$566="")</formula>
    </cfRule>
  </conditionalFormatting>
  <conditionalFormatting sqref="J567">
    <cfRule type="expression" dxfId="3446" priority="5449">
      <formula>AND($G$567&gt;0,$J$567="")</formula>
    </cfRule>
  </conditionalFormatting>
  <conditionalFormatting sqref="J568">
    <cfRule type="expression" dxfId="3445" priority="5448">
      <formula>AND($G$568&gt;0,$J$568="")</formula>
    </cfRule>
  </conditionalFormatting>
  <conditionalFormatting sqref="J569">
    <cfRule type="expression" dxfId="3444" priority="5447">
      <formula>AND($G$569&gt;0,$J$569="")</formula>
    </cfRule>
  </conditionalFormatting>
  <conditionalFormatting sqref="J570">
    <cfRule type="expression" dxfId="3443" priority="5446">
      <formula>AND($G$570&gt;0,$J$570="")</formula>
    </cfRule>
  </conditionalFormatting>
  <conditionalFormatting sqref="J571">
    <cfRule type="expression" dxfId="3442" priority="5445">
      <formula>AND($G$571&gt;0,$J$571="")</formula>
    </cfRule>
  </conditionalFormatting>
  <conditionalFormatting sqref="J572">
    <cfRule type="expression" dxfId="3441" priority="5444">
      <formula>AND($G$572&gt;0,$J$572="")</formula>
    </cfRule>
  </conditionalFormatting>
  <conditionalFormatting sqref="J573">
    <cfRule type="expression" dxfId="3440" priority="5443">
      <formula>AND($G$573&gt;0,$J$573="")</formula>
    </cfRule>
  </conditionalFormatting>
  <conditionalFormatting sqref="J574">
    <cfRule type="expression" dxfId="3439" priority="5442">
      <formula>AND($G$574&gt;0,$J$574="")</formula>
    </cfRule>
  </conditionalFormatting>
  <conditionalFormatting sqref="J575">
    <cfRule type="expression" dxfId="3438" priority="5441">
      <formula>AND($G$575&gt;0,$J$575="")</formula>
    </cfRule>
  </conditionalFormatting>
  <conditionalFormatting sqref="J576">
    <cfRule type="expression" dxfId="3437" priority="5440">
      <formula>AND($G$576&gt;0,$J$576="")</formula>
    </cfRule>
  </conditionalFormatting>
  <conditionalFormatting sqref="J577">
    <cfRule type="expression" dxfId="3436" priority="5439">
      <formula>AND($G$577&gt;0,$J$577="")</formula>
    </cfRule>
  </conditionalFormatting>
  <conditionalFormatting sqref="J578">
    <cfRule type="expression" dxfId="3435" priority="5438">
      <formula>AND($G$578&gt;0,$J$578="")</formula>
    </cfRule>
  </conditionalFormatting>
  <conditionalFormatting sqref="J579">
    <cfRule type="expression" dxfId="3434" priority="5437">
      <formula>AND($G$579&gt;0,$J$579="")</formula>
    </cfRule>
  </conditionalFormatting>
  <conditionalFormatting sqref="J580">
    <cfRule type="expression" dxfId="3433" priority="5436">
      <formula>AND($G$580&gt;0,$J$580="")</formula>
    </cfRule>
  </conditionalFormatting>
  <conditionalFormatting sqref="J581">
    <cfRule type="expression" dxfId="3432" priority="5435">
      <formula>AND($G$581&gt;0,$J$581="")</formula>
    </cfRule>
  </conditionalFormatting>
  <conditionalFormatting sqref="J582">
    <cfRule type="expression" dxfId="3431" priority="5434">
      <formula>AND($G$582&gt;0,$J$582="")</formula>
    </cfRule>
  </conditionalFormatting>
  <conditionalFormatting sqref="J583">
    <cfRule type="expression" dxfId="3430" priority="5433">
      <formula>AND($G$583&gt;0,$J$583="")</formula>
    </cfRule>
  </conditionalFormatting>
  <conditionalFormatting sqref="J584">
    <cfRule type="expression" dxfId="3429" priority="5432">
      <formula>AND($G$584&gt;0,$J$584="")</formula>
    </cfRule>
  </conditionalFormatting>
  <conditionalFormatting sqref="J585">
    <cfRule type="expression" dxfId="3428" priority="5431">
      <formula>AND($G$585&gt;0,$J$585="")</formula>
    </cfRule>
  </conditionalFormatting>
  <conditionalFormatting sqref="J586">
    <cfRule type="expression" dxfId="3427" priority="5430">
      <formula>AND($G$586&gt;0,$J$586="")</formula>
    </cfRule>
  </conditionalFormatting>
  <conditionalFormatting sqref="J587">
    <cfRule type="expression" dxfId="3426" priority="5429">
      <formula>AND($G$587&gt;0,$J$587="")</formula>
    </cfRule>
  </conditionalFormatting>
  <conditionalFormatting sqref="J588">
    <cfRule type="expression" dxfId="3425" priority="5428">
      <formula>AND($G$588&gt;0,$J$588="")</formula>
    </cfRule>
  </conditionalFormatting>
  <conditionalFormatting sqref="J589">
    <cfRule type="expression" dxfId="3424" priority="5427">
      <formula>AND($G$589&gt;0,$J$589="")</formula>
    </cfRule>
  </conditionalFormatting>
  <conditionalFormatting sqref="J590">
    <cfRule type="expression" dxfId="3423" priority="5426">
      <formula>AND($G$590&gt;0,$J$590="")</formula>
    </cfRule>
  </conditionalFormatting>
  <conditionalFormatting sqref="J591">
    <cfRule type="expression" dxfId="3422" priority="5425">
      <formula>AND($G$591&gt;0,$J$591="")</formula>
    </cfRule>
  </conditionalFormatting>
  <conditionalFormatting sqref="J592">
    <cfRule type="expression" dxfId="3421" priority="5424">
      <formula>AND($G$592&gt;0,$J$592="")</formula>
    </cfRule>
  </conditionalFormatting>
  <conditionalFormatting sqref="J593">
    <cfRule type="expression" dxfId="3420" priority="5423">
      <formula>AND($G$593&gt;0,$J$593="")</formula>
    </cfRule>
  </conditionalFormatting>
  <conditionalFormatting sqref="J594">
    <cfRule type="expression" dxfId="3419" priority="5422">
      <formula>AND($G$594&gt;0,$J$594="")</formula>
    </cfRule>
  </conditionalFormatting>
  <conditionalFormatting sqref="J595">
    <cfRule type="expression" dxfId="3418" priority="5421">
      <formula>AND($G$595&gt;0,$J$595="")</formula>
    </cfRule>
  </conditionalFormatting>
  <conditionalFormatting sqref="J596">
    <cfRule type="expression" dxfId="3417" priority="5420">
      <formula>AND($G$596&gt;0,$J$596="")</formula>
    </cfRule>
  </conditionalFormatting>
  <conditionalFormatting sqref="J597">
    <cfRule type="expression" dxfId="3416" priority="5419">
      <formula>AND($G$597&gt;0,$J$597="")</formula>
    </cfRule>
  </conditionalFormatting>
  <conditionalFormatting sqref="J598">
    <cfRule type="expression" dxfId="3415" priority="5418">
      <formula>AND($G$598&gt;0,$J$598="")</formula>
    </cfRule>
  </conditionalFormatting>
  <conditionalFormatting sqref="J599">
    <cfRule type="expression" dxfId="3414" priority="5417">
      <formula>AND($G$599&gt;0,$J$599="")</formula>
    </cfRule>
  </conditionalFormatting>
  <conditionalFormatting sqref="J600">
    <cfRule type="expression" dxfId="3413" priority="5416">
      <formula>AND($G$600&gt;0,$J$600="")</formula>
    </cfRule>
  </conditionalFormatting>
  <conditionalFormatting sqref="J601">
    <cfRule type="expression" dxfId="3412" priority="5415">
      <formula>AND($G$601&gt;0,$J$601="")</formula>
    </cfRule>
  </conditionalFormatting>
  <conditionalFormatting sqref="J602">
    <cfRule type="expression" dxfId="3411" priority="5414">
      <formula>AND($G$602&gt;0,$J$602="")</formula>
    </cfRule>
  </conditionalFormatting>
  <conditionalFormatting sqref="J603">
    <cfRule type="expression" dxfId="3410" priority="5413">
      <formula>AND($G$603&gt;0,$J$603="")</formula>
    </cfRule>
  </conditionalFormatting>
  <conditionalFormatting sqref="J604">
    <cfRule type="expression" dxfId="3409" priority="5412">
      <formula>AND($G$604&gt;0,$J$604="")</formula>
    </cfRule>
  </conditionalFormatting>
  <conditionalFormatting sqref="J605">
    <cfRule type="expression" dxfId="3408" priority="5411">
      <formula>AND($G$605&gt;0,$J$605="")</formula>
    </cfRule>
  </conditionalFormatting>
  <conditionalFormatting sqref="J606">
    <cfRule type="expression" dxfId="3407" priority="5410">
      <formula>AND($G$606&gt;0,$J$606="")</formula>
    </cfRule>
  </conditionalFormatting>
  <conditionalFormatting sqref="J607">
    <cfRule type="expression" dxfId="3406" priority="5409">
      <formula>AND($G$607&gt;0,$J$607="")</formula>
    </cfRule>
  </conditionalFormatting>
  <conditionalFormatting sqref="J608">
    <cfRule type="expression" dxfId="3405" priority="5408">
      <formula>AND($G$608&gt;0,$J$608="")</formula>
    </cfRule>
  </conditionalFormatting>
  <conditionalFormatting sqref="J609">
    <cfRule type="expression" dxfId="3404" priority="5407">
      <formula>AND($G$609&gt;0,$J$609="")</formula>
    </cfRule>
  </conditionalFormatting>
  <conditionalFormatting sqref="J610">
    <cfRule type="expression" dxfId="3403" priority="5406">
      <formula>AND($G$610&gt;0,$J$610="")</formula>
    </cfRule>
  </conditionalFormatting>
  <conditionalFormatting sqref="J611">
    <cfRule type="expression" dxfId="3402" priority="5405">
      <formula>AND($G$611&gt;0,$J$611="")</formula>
    </cfRule>
  </conditionalFormatting>
  <conditionalFormatting sqref="J612">
    <cfRule type="expression" dxfId="3401" priority="5404">
      <formula>AND($G$612&gt;0,$J$612="")</formula>
    </cfRule>
  </conditionalFormatting>
  <conditionalFormatting sqref="J613">
    <cfRule type="expression" dxfId="3400" priority="5403">
      <formula>AND($G$613&gt;0,$J$613="")</formula>
    </cfRule>
  </conditionalFormatting>
  <conditionalFormatting sqref="J614">
    <cfRule type="expression" dxfId="3399" priority="5402">
      <formula>AND($G$614&gt;0,$J$614="")</formula>
    </cfRule>
  </conditionalFormatting>
  <conditionalFormatting sqref="J615">
    <cfRule type="expression" dxfId="3398" priority="5401">
      <formula>AND($G$615&gt;0,$J$615="")</formula>
    </cfRule>
  </conditionalFormatting>
  <conditionalFormatting sqref="J616">
    <cfRule type="expression" dxfId="3397" priority="5400">
      <formula>AND($G$616&gt;0,$J$616="")</formula>
    </cfRule>
  </conditionalFormatting>
  <conditionalFormatting sqref="J617">
    <cfRule type="expression" dxfId="3396" priority="5399">
      <formula>AND($G$617&gt;0,$J$617="")</formula>
    </cfRule>
  </conditionalFormatting>
  <conditionalFormatting sqref="J618">
    <cfRule type="expression" dxfId="3395" priority="5398">
      <formula>AND($G$618&gt;0,$J$618="")</formula>
    </cfRule>
  </conditionalFormatting>
  <conditionalFormatting sqref="J619">
    <cfRule type="expression" dxfId="3394" priority="5397">
      <formula>AND($G$619&gt;0,$J$619="")</formula>
    </cfRule>
  </conditionalFormatting>
  <conditionalFormatting sqref="J620">
    <cfRule type="expression" dxfId="3393" priority="5396">
      <formula>AND($G$620&gt;0,$J$620="")</formula>
    </cfRule>
  </conditionalFormatting>
  <conditionalFormatting sqref="J621">
    <cfRule type="expression" dxfId="3392" priority="5395">
      <formula>AND($G$621&gt;0,$J$621="")</formula>
    </cfRule>
  </conditionalFormatting>
  <conditionalFormatting sqref="J622">
    <cfRule type="expression" dxfId="3391" priority="5394">
      <formula>AND($G$622&gt;0,$J$622="")</formula>
    </cfRule>
  </conditionalFormatting>
  <conditionalFormatting sqref="J623">
    <cfRule type="expression" dxfId="3390" priority="5393">
      <formula>AND($G$623&gt;0,$J$623="")</formula>
    </cfRule>
  </conditionalFormatting>
  <conditionalFormatting sqref="J624">
    <cfRule type="expression" dxfId="3389" priority="5392">
      <formula>AND($G$624&gt;0,$J$624="")</formula>
    </cfRule>
  </conditionalFormatting>
  <conditionalFormatting sqref="J625">
    <cfRule type="expression" dxfId="3388" priority="5391">
      <formula>AND($G$625&gt;0,$J$625="")</formula>
    </cfRule>
  </conditionalFormatting>
  <conditionalFormatting sqref="J626">
    <cfRule type="expression" dxfId="3387" priority="5390">
      <formula>AND($G$626&gt;0,$J$626="")</formula>
    </cfRule>
  </conditionalFormatting>
  <conditionalFormatting sqref="J627">
    <cfRule type="expression" dxfId="3386" priority="5389">
      <formula>AND($G$627&gt;0,$J$627="")</formula>
    </cfRule>
  </conditionalFormatting>
  <conditionalFormatting sqref="J628">
    <cfRule type="expression" dxfId="3385" priority="5388">
      <formula>AND($G$628&gt;0,$J$628="")</formula>
    </cfRule>
  </conditionalFormatting>
  <conditionalFormatting sqref="J629">
    <cfRule type="expression" dxfId="3384" priority="5387">
      <formula>AND($G$629&gt;0,$J$629="")</formula>
    </cfRule>
  </conditionalFormatting>
  <conditionalFormatting sqref="J630">
    <cfRule type="expression" dxfId="3383" priority="5386">
      <formula>AND($G$630&gt;0,$J$630="")</formula>
    </cfRule>
  </conditionalFormatting>
  <conditionalFormatting sqref="J631">
    <cfRule type="expression" dxfId="3382" priority="5385">
      <formula>AND($G$631&gt;0,$J$631="")</formula>
    </cfRule>
  </conditionalFormatting>
  <conditionalFormatting sqref="J632">
    <cfRule type="expression" dxfId="3381" priority="5384">
      <formula>AND($G$632&gt;0,$J$632="")</formula>
    </cfRule>
  </conditionalFormatting>
  <conditionalFormatting sqref="J633">
    <cfRule type="expression" dxfId="3380" priority="5383">
      <formula>AND($G$633&gt;0,$J$633="")</formula>
    </cfRule>
  </conditionalFormatting>
  <conditionalFormatting sqref="J634">
    <cfRule type="expression" dxfId="3379" priority="5382">
      <formula>AND($G$634&gt;0,$J$634="")</formula>
    </cfRule>
  </conditionalFormatting>
  <conditionalFormatting sqref="J635">
    <cfRule type="expression" dxfId="3378" priority="5381">
      <formula>AND($G$635&gt;0,$J$635="")</formula>
    </cfRule>
  </conditionalFormatting>
  <conditionalFormatting sqref="J636">
    <cfRule type="expression" dxfId="3377" priority="5380">
      <formula>AND($G$636&gt;0,$J$636="")</formula>
    </cfRule>
  </conditionalFormatting>
  <conditionalFormatting sqref="J637">
    <cfRule type="expression" dxfId="3376" priority="5379">
      <formula>AND($G$637&gt;0,$J$637="")</formula>
    </cfRule>
  </conditionalFormatting>
  <conditionalFormatting sqref="J638">
    <cfRule type="expression" dxfId="3375" priority="5378">
      <formula>AND($G$638&gt;0,$J$638="")</formula>
    </cfRule>
  </conditionalFormatting>
  <conditionalFormatting sqref="J639">
    <cfRule type="expression" dxfId="3374" priority="5377">
      <formula>AND($G$639&gt;0,$J$639="")</formula>
    </cfRule>
  </conditionalFormatting>
  <conditionalFormatting sqref="J640">
    <cfRule type="expression" dxfId="3373" priority="5376">
      <formula>AND($G$640&gt;0,$J$640="")</formula>
    </cfRule>
  </conditionalFormatting>
  <conditionalFormatting sqref="J641">
    <cfRule type="expression" dxfId="3372" priority="5375">
      <formula>AND($G$641&gt;0,$J$641="")</formula>
    </cfRule>
  </conditionalFormatting>
  <conditionalFormatting sqref="J642">
    <cfRule type="expression" dxfId="3371" priority="5374">
      <formula>AND($G$642&gt;0,$J$642="")</formula>
    </cfRule>
  </conditionalFormatting>
  <conditionalFormatting sqref="J643">
    <cfRule type="expression" dxfId="3370" priority="5373">
      <formula>AND($G$643&gt;0,$J$643="")</formula>
    </cfRule>
  </conditionalFormatting>
  <conditionalFormatting sqref="J644">
    <cfRule type="expression" dxfId="3369" priority="5372">
      <formula>AND($G$644&gt;0,$J$644="")</formula>
    </cfRule>
  </conditionalFormatting>
  <conditionalFormatting sqref="J645">
    <cfRule type="expression" dxfId="3368" priority="5371">
      <formula>AND($G$645&gt;0,$J$645="")</formula>
    </cfRule>
  </conditionalFormatting>
  <conditionalFormatting sqref="J646">
    <cfRule type="expression" dxfId="3367" priority="5370">
      <formula>AND($G$646&gt;0,$J$646="")</formula>
    </cfRule>
  </conditionalFormatting>
  <conditionalFormatting sqref="J647">
    <cfRule type="expression" dxfId="3366" priority="5369">
      <formula>AND($G$647&gt;0,$J$647="")</formula>
    </cfRule>
  </conditionalFormatting>
  <conditionalFormatting sqref="J648">
    <cfRule type="expression" dxfId="3365" priority="5368">
      <formula>AND($G$648&gt;0,$J$648="")</formula>
    </cfRule>
  </conditionalFormatting>
  <conditionalFormatting sqref="J649">
    <cfRule type="expression" dxfId="3364" priority="5367">
      <formula>AND($G$649&gt;0,$J$649="")</formula>
    </cfRule>
  </conditionalFormatting>
  <conditionalFormatting sqref="J650">
    <cfRule type="expression" dxfId="3363" priority="5366">
      <formula>AND($G$650&gt;0,$J$650="")</formula>
    </cfRule>
  </conditionalFormatting>
  <conditionalFormatting sqref="J651">
    <cfRule type="expression" dxfId="3362" priority="5365">
      <formula>AND($G$651&gt;0,$J$651="")</formula>
    </cfRule>
  </conditionalFormatting>
  <conditionalFormatting sqref="J652">
    <cfRule type="expression" dxfId="3361" priority="5364">
      <formula>AND($G$652&gt;0,$J$652="")</formula>
    </cfRule>
  </conditionalFormatting>
  <conditionalFormatting sqref="J653">
    <cfRule type="expression" dxfId="3360" priority="5363">
      <formula>AND($G$653&gt;0,$J$653="")</formula>
    </cfRule>
  </conditionalFormatting>
  <conditionalFormatting sqref="J654">
    <cfRule type="expression" dxfId="3359" priority="5362">
      <formula>AND($G$654&gt;0,$J$654="")</formula>
    </cfRule>
  </conditionalFormatting>
  <conditionalFormatting sqref="J655">
    <cfRule type="expression" dxfId="3358" priority="5361">
      <formula>AND($G$655&gt;0,$J$655="")</formula>
    </cfRule>
  </conditionalFormatting>
  <conditionalFormatting sqref="J656">
    <cfRule type="expression" dxfId="3357" priority="5360">
      <formula>AND($G$656&gt;0,$J$656="")</formula>
    </cfRule>
  </conditionalFormatting>
  <conditionalFormatting sqref="J657">
    <cfRule type="expression" dxfId="3356" priority="5359">
      <formula>AND($G$657&gt;0,$J$657="")</formula>
    </cfRule>
  </conditionalFormatting>
  <conditionalFormatting sqref="J658">
    <cfRule type="expression" dxfId="3355" priority="5358">
      <formula>AND($G$658&gt;0,$J$658="")</formula>
    </cfRule>
  </conditionalFormatting>
  <conditionalFormatting sqref="J659">
    <cfRule type="expression" dxfId="3354" priority="5357">
      <formula>AND($G$659&gt;0,$J$659="")</formula>
    </cfRule>
  </conditionalFormatting>
  <conditionalFormatting sqref="J660">
    <cfRule type="expression" dxfId="3353" priority="5356">
      <formula>AND($G$660&gt;0,$J$660="")</formula>
    </cfRule>
  </conditionalFormatting>
  <conditionalFormatting sqref="J661">
    <cfRule type="expression" dxfId="3352" priority="5355">
      <formula>AND($G$661&gt;0,$J$661="")</formula>
    </cfRule>
  </conditionalFormatting>
  <conditionalFormatting sqref="J662">
    <cfRule type="expression" dxfId="3351" priority="5354">
      <formula>AND($G$662&gt;0,$J$662="")</formula>
    </cfRule>
  </conditionalFormatting>
  <conditionalFormatting sqref="J663">
    <cfRule type="expression" dxfId="3350" priority="5353">
      <formula>AND($G$663&gt;0,$J$663="")</formula>
    </cfRule>
  </conditionalFormatting>
  <conditionalFormatting sqref="J664">
    <cfRule type="expression" dxfId="3349" priority="5352">
      <formula>AND($G$664&gt;0,$J$664="")</formula>
    </cfRule>
  </conditionalFormatting>
  <conditionalFormatting sqref="J665">
    <cfRule type="expression" dxfId="3348" priority="5351">
      <formula>AND($G$665&gt;0,$J$665="")</formula>
    </cfRule>
  </conditionalFormatting>
  <conditionalFormatting sqref="J666">
    <cfRule type="expression" dxfId="3347" priority="5350">
      <formula>AND($G$666&gt;0,$J$666="")</formula>
    </cfRule>
  </conditionalFormatting>
  <conditionalFormatting sqref="J667">
    <cfRule type="expression" dxfId="3346" priority="5349">
      <formula>AND($G$667&gt;0,$J$667="")</formula>
    </cfRule>
  </conditionalFormatting>
  <conditionalFormatting sqref="J668">
    <cfRule type="expression" dxfId="3345" priority="5348">
      <formula>AND($G$668&gt;0,$J$668="")</formula>
    </cfRule>
  </conditionalFormatting>
  <conditionalFormatting sqref="J669">
    <cfRule type="expression" dxfId="3344" priority="5347">
      <formula>AND($G$669&gt;0,$J$669="")</formula>
    </cfRule>
  </conditionalFormatting>
  <conditionalFormatting sqref="J670">
    <cfRule type="expression" dxfId="3343" priority="5346">
      <formula>AND($G$670&gt;0,$J$670="")</formula>
    </cfRule>
  </conditionalFormatting>
  <conditionalFormatting sqref="J671">
    <cfRule type="expression" dxfId="3342" priority="5345">
      <formula>AND($G$671&gt;0,$J$671="")</formula>
    </cfRule>
  </conditionalFormatting>
  <conditionalFormatting sqref="J672">
    <cfRule type="expression" dxfId="3341" priority="5344">
      <formula>AND($G$672&gt;0,$J$672="")</formula>
    </cfRule>
  </conditionalFormatting>
  <conditionalFormatting sqref="J673">
    <cfRule type="expression" dxfId="3340" priority="5343">
      <formula>AND($G$673&gt;0,$J$673="")</formula>
    </cfRule>
  </conditionalFormatting>
  <conditionalFormatting sqref="J674">
    <cfRule type="expression" dxfId="3339" priority="5342">
      <formula>AND($G$674&gt;0,$J$674="")</formula>
    </cfRule>
  </conditionalFormatting>
  <conditionalFormatting sqref="J675">
    <cfRule type="expression" dxfId="3338" priority="5341">
      <formula>AND($G$675&gt;0,$J$675="")</formula>
    </cfRule>
  </conditionalFormatting>
  <conditionalFormatting sqref="J676">
    <cfRule type="expression" dxfId="3337" priority="5340">
      <formula>AND($G$676&gt;0,$J$676="")</formula>
    </cfRule>
  </conditionalFormatting>
  <conditionalFormatting sqref="J677">
    <cfRule type="expression" dxfId="3336" priority="5339">
      <formula>AND($G$677&gt;0,$J$677="")</formula>
    </cfRule>
  </conditionalFormatting>
  <conditionalFormatting sqref="J678">
    <cfRule type="expression" dxfId="3335" priority="5338">
      <formula>AND($G$678&gt;0,$J$678="")</formula>
    </cfRule>
  </conditionalFormatting>
  <conditionalFormatting sqref="J679">
    <cfRule type="expression" dxfId="3334" priority="5337">
      <formula>AND($G$679&gt;0,$J$679="")</formula>
    </cfRule>
  </conditionalFormatting>
  <conditionalFormatting sqref="J680">
    <cfRule type="expression" dxfId="3333" priority="5336">
      <formula>AND($G$680&gt;0,$J$680="")</formula>
    </cfRule>
  </conditionalFormatting>
  <conditionalFormatting sqref="J681">
    <cfRule type="expression" dxfId="3332" priority="5335">
      <formula>AND($G$681&gt;0,$J$681="")</formula>
    </cfRule>
  </conditionalFormatting>
  <conditionalFormatting sqref="J682">
    <cfRule type="expression" dxfId="3331" priority="5334">
      <formula>AND($G$682&gt;0,$J$682="")</formula>
    </cfRule>
  </conditionalFormatting>
  <conditionalFormatting sqref="J683">
    <cfRule type="expression" dxfId="3330" priority="5333">
      <formula>AND($G$683&gt;0,$J$683="")</formula>
    </cfRule>
  </conditionalFormatting>
  <conditionalFormatting sqref="J684">
    <cfRule type="expression" dxfId="3329" priority="5332">
      <formula>AND($G$684&gt;0,$J$684="")</formula>
    </cfRule>
  </conditionalFormatting>
  <conditionalFormatting sqref="J685">
    <cfRule type="expression" dxfId="3328" priority="5331">
      <formula>AND($G$685&gt;0,$J$685="")</formula>
    </cfRule>
  </conditionalFormatting>
  <conditionalFormatting sqref="J686">
    <cfRule type="expression" dxfId="3327" priority="5330">
      <formula>AND($G$686&gt;0,$J$686="")</formula>
    </cfRule>
  </conditionalFormatting>
  <conditionalFormatting sqref="J687">
    <cfRule type="expression" dxfId="3326" priority="5329">
      <formula>AND($G$687&gt;0,$J$687="")</formula>
    </cfRule>
  </conditionalFormatting>
  <conditionalFormatting sqref="J688">
    <cfRule type="expression" dxfId="3325" priority="5328">
      <formula>AND($G$688&gt;0,$J$688="")</formula>
    </cfRule>
  </conditionalFormatting>
  <conditionalFormatting sqref="J689">
    <cfRule type="expression" dxfId="3324" priority="5327">
      <formula>AND($G$689&gt;0,$J$689="")</formula>
    </cfRule>
  </conditionalFormatting>
  <conditionalFormatting sqref="J690">
    <cfRule type="expression" dxfId="3323" priority="5326">
      <formula>AND($G$690&gt;0,$J$690="")</formula>
    </cfRule>
  </conditionalFormatting>
  <conditionalFormatting sqref="J691">
    <cfRule type="expression" dxfId="3322" priority="5325">
      <formula>AND($G$691&gt;0,$J$691="")</formula>
    </cfRule>
  </conditionalFormatting>
  <conditionalFormatting sqref="J692">
    <cfRule type="expression" dxfId="3321" priority="5324">
      <formula>AND($G$692&gt;0,$J$692="")</formula>
    </cfRule>
  </conditionalFormatting>
  <conditionalFormatting sqref="J693">
    <cfRule type="expression" dxfId="3320" priority="5323">
      <formula>AND($G$693&gt;0,$J$693="")</formula>
    </cfRule>
  </conditionalFormatting>
  <conditionalFormatting sqref="J694">
    <cfRule type="expression" dxfId="3319" priority="5322">
      <formula>AND($G$694&gt;0,$J$694="")</formula>
    </cfRule>
  </conditionalFormatting>
  <conditionalFormatting sqref="J695">
    <cfRule type="expression" dxfId="3318" priority="5321">
      <formula>AND($G$695&gt;0,$J$695="")</formula>
    </cfRule>
  </conditionalFormatting>
  <conditionalFormatting sqref="J696">
    <cfRule type="expression" dxfId="3317" priority="5320">
      <formula>AND($G$696&gt;0,$J$696="")</formula>
    </cfRule>
  </conditionalFormatting>
  <conditionalFormatting sqref="J697">
    <cfRule type="expression" dxfId="3316" priority="5319">
      <formula>AND($G$697&gt;0,$J$697="")</formula>
    </cfRule>
  </conditionalFormatting>
  <conditionalFormatting sqref="J698">
    <cfRule type="expression" dxfId="3315" priority="5318">
      <formula>AND($G$698&gt;0,$J$698="")</formula>
    </cfRule>
  </conditionalFormatting>
  <conditionalFormatting sqref="J699">
    <cfRule type="expression" dxfId="3314" priority="5317">
      <formula>AND($G$699&gt;0,$J$699="")</formula>
    </cfRule>
  </conditionalFormatting>
  <conditionalFormatting sqref="J700">
    <cfRule type="expression" dxfId="3313" priority="5316">
      <formula>AND($G$700&gt;0,$J$700="")</formula>
    </cfRule>
  </conditionalFormatting>
  <conditionalFormatting sqref="J701">
    <cfRule type="expression" dxfId="3312" priority="5315">
      <formula>AND($G$701&gt;0,$J$701="")</formula>
    </cfRule>
  </conditionalFormatting>
  <conditionalFormatting sqref="J702">
    <cfRule type="expression" dxfId="3311" priority="5314">
      <formula>AND($G$702&gt;0,$J$702="")</formula>
    </cfRule>
  </conditionalFormatting>
  <conditionalFormatting sqref="J703">
    <cfRule type="expression" dxfId="3310" priority="5313">
      <formula>AND($G$703&gt;0,$J$703="")</formula>
    </cfRule>
  </conditionalFormatting>
  <conditionalFormatting sqref="J704">
    <cfRule type="expression" dxfId="3309" priority="5312">
      <formula>AND($G$704&gt;0,$J$704="")</formula>
    </cfRule>
  </conditionalFormatting>
  <conditionalFormatting sqref="J705">
    <cfRule type="expression" dxfId="3308" priority="5311">
      <formula>AND($G$705&gt;0,$J$705="")</formula>
    </cfRule>
  </conditionalFormatting>
  <conditionalFormatting sqref="J706">
    <cfRule type="expression" dxfId="3307" priority="5310">
      <formula>AND($G$706&gt;0,$J$706="")</formula>
    </cfRule>
  </conditionalFormatting>
  <conditionalFormatting sqref="J707">
    <cfRule type="expression" dxfId="3306" priority="5309">
      <formula>AND($G$707&gt;0,$J$707="")</formula>
    </cfRule>
  </conditionalFormatting>
  <conditionalFormatting sqref="J708">
    <cfRule type="expression" dxfId="3305" priority="5308">
      <formula>AND($G$708&gt;0,$J$708="")</formula>
    </cfRule>
  </conditionalFormatting>
  <conditionalFormatting sqref="J709">
    <cfRule type="expression" dxfId="3304" priority="5307">
      <formula>AND($G$709&gt;0,$J$709="")</formula>
    </cfRule>
  </conditionalFormatting>
  <conditionalFormatting sqref="J710">
    <cfRule type="expression" dxfId="3303" priority="5306">
      <formula>AND($G$710&gt;0,$J$710="")</formula>
    </cfRule>
  </conditionalFormatting>
  <conditionalFormatting sqref="J711">
    <cfRule type="expression" dxfId="3302" priority="5305">
      <formula>AND($G$711&gt;0,$J$711="")</formula>
    </cfRule>
  </conditionalFormatting>
  <conditionalFormatting sqref="J712">
    <cfRule type="expression" dxfId="3301" priority="5304">
      <formula>AND($G$712&gt;0,$J$712="")</formula>
    </cfRule>
  </conditionalFormatting>
  <conditionalFormatting sqref="J713">
    <cfRule type="expression" dxfId="3300" priority="5303">
      <formula>AND($G$713&gt;0,$J$713="")</formula>
    </cfRule>
  </conditionalFormatting>
  <conditionalFormatting sqref="J714">
    <cfRule type="expression" dxfId="3299" priority="5302">
      <formula>AND($G$714&gt;0,$J$714="")</formula>
    </cfRule>
  </conditionalFormatting>
  <conditionalFormatting sqref="J715">
    <cfRule type="expression" dxfId="3298" priority="5301">
      <formula>AND($G$715&gt;0,$J$715="")</formula>
    </cfRule>
  </conditionalFormatting>
  <conditionalFormatting sqref="J716">
    <cfRule type="expression" dxfId="3297" priority="5300">
      <formula>AND($G$716&gt;0,$J$716="")</formula>
    </cfRule>
  </conditionalFormatting>
  <conditionalFormatting sqref="J717">
    <cfRule type="expression" dxfId="3296" priority="5299">
      <formula>AND($G$717&gt;0,$J$717="")</formula>
    </cfRule>
  </conditionalFormatting>
  <conditionalFormatting sqref="J718">
    <cfRule type="expression" dxfId="3295" priority="5298">
      <formula>AND($G$718&gt;0,$J$718="")</formula>
    </cfRule>
  </conditionalFormatting>
  <conditionalFormatting sqref="J719">
    <cfRule type="expression" dxfId="3294" priority="5297">
      <formula>AND($G$719&gt;0,$J$719="")</formula>
    </cfRule>
  </conditionalFormatting>
  <conditionalFormatting sqref="J720">
    <cfRule type="expression" dxfId="3293" priority="5296">
      <formula>AND($G$720&gt;0,$J$720="")</formula>
    </cfRule>
  </conditionalFormatting>
  <conditionalFormatting sqref="J721">
    <cfRule type="expression" dxfId="3292" priority="5295">
      <formula>AND($G$721&gt;0,$J$721="")</formula>
    </cfRule>
  </conditionalFormatting>
  <conditionalFormatting sqref="J722">
    <cfRule type="expression" dxfId="3291" priority="5294">
      <formula>AND($G$722&gt;0,$J$722="")</formula>
    </cfRule>
  </conditionalFormatting>
  <conditionalFormatting sqref="J723">
    <cfRule type="expression" dxfId="3290" priority="5293">
      <formula>AND($G$723&gt;0,$J$723="")</formula>
    </cfRule>
  </conditionalFormatting>
  <conditionalFormatting sqref="J724">
    <cfRule type="expression" dxfId="3289" priority="5292">
      <formula>AND($G$724&gt;0,$J$724="")</formula>
    </cfRule>
  </conditionalFormatting>
  <conditionalFormatting sqref="J725">
    <cfRule type="expression" dxfId="3288" priority="5291">
      <formula>AND($G$725&gt;0,$J$725="")</formula>
    </cfRule>
  </conditionalFormatting>
  <conditionalFormatting sqref="J726">
    <cfRule type="expression" dxfId="3287" priority="5290">
      <formula>AND($G$726&gt;0,$J$726="")</formula>
    </cfRule>
  </conditionalFormatting>
  <conditionalFormatting sqref="J727">
    <cfRule type="expression" dxfId="3286" priority="5289">
      <formula>AND($G$727&gt;0,$J$727="")</formula>
    </cfRule>
  </conditionalFormatting>
  <conditionalFormatting sqref="J728">
    <cfRule type="expression" dxfId="3285" priority="5288">
      <formula>AND($G$728&gt;0,$J$728="")</formula>
    </cfRule>
  </conditionalFormatting>
  <conditionalFormatting sqref="J729">
    <cfRule type="expression" dxfId="3284" priority="5287">
      <formula>AND($G$729&gt;0,$J$729="")</formula>
    </cfRule>
  </conditionalFormatting>
  <conditionalFormatting sqref="J730">
    <cfRule type="expression" dxfId="3283" priority="5286">
      <formula>AND($G$730&gt;0,$J$730="")</formula>
    </cfRule>
  </conditionalFormatting>
  <conditionalFormatting sqref="J731">
    <cfRule type="expression" dxfId="3282" priority="5285">
      <formula>AND($G$731&gt;0,$J$731="")</formula>
    </cfRule>
  </conditionalFormatting>
  <conditionalFormatting sqref="J732">
    <cfRule type="expression" dxfId="3281" priority="5284">
      <formula>AND($G$732&gt;0,$J$732="")</formula>
    </cfRule>
  </conditionalFormatting>
  <conditionalFormatting sqref="J733">
    <cfRule type="expression" dxfId="3280" priority="5283">
      <formula>AND($G$733&gt;0,$J$733="")</formula>
    </cfRule>
  </conditionalFormatting>
  <conditionalFormatting sqref="J734">
    <cfRule type="expression" dxfId="3279" priority="5282">
      <formula>AND($G$734&gt;0,$J$734="")</formula>
    </cfRule>
  </conditionalFormatting>
  <conditionalFormatting sqref="J735">
    <cfRule type="expression" dxfId="3278" priority="5281">
      <formula>AND($G$735&gt;0,$J$735="")</formula>
    </cfRule>
  </conditionalFormatting>
  <conditionalFormatting sqref="J736">
    <cfRule type="expression" dxfId="3277" priority="5280">
      <formula>AND($G$736&gt;0,$J$736="")</formula>
    </cfRule>
  </conditionalFormatting>
  <conditionalFormatting sqref="J737">
    <cfRule type="expression" dxfId="3276" priority="5279">
      <formula>AND($G$737&gt;0,$J$737="")</formula>
    </cfRule>
  </conditionalFormatting>
  <conditionalFormatting sqref="J738">
    <cfRule type="expression" dxfId="3275" priority="5278">
      <formula>AND($G$738&gt;0,$J$738="")</formula>
    </cfRule>
  </conditionalFormatting>
  <conditionalFormatting sqref="J739">
    <cfRule type="expression" dxfId="3274" priority="5277">
      <formula>AND($G$739&gt;0,$J$739="")</formula>
    </cfRule>
  </conditionalFormatting>
  <conditionalFormatting sqref="J740">
    <cfRule type="expression" dxfId="3273" priority="5276">
      <formula>AND($G$740&gt;0,$J$740="")</formula>
    </cfRule>
  </conditionalFormatting>
  <conditionalFormatting sqref="J741">
    <cfRule type="expression" dxfId="3272" priority="5275">
      <formula>AND($G$741&gt;0,$J$741="")</formula>
    </cfRule>
  </conditionalFormatting>
  <conditionalFormatting sqref="J742">
    <cfRule type="expression" dxfId="3271" priority="5274">
      <formula>AND($G$742&gt;0,$J$742="")</formula>
    </cfRule>
  </conditionalFormatting>
  <conditionalFormatting sqref="J743">
    <cfRule type="expression" dxfId="3270" priority="5273">
      <formula>AND($G$743&gt;0,$J$743="")</formula>
    </cfRule>
  </conditionalFormatting>
  <conditionalFormatting sqref="J744">
    <cfRule type="expression" dxfId="3269" priority="5272">
      <formula>AND($G$744&gt;0,$J$744="")</formula>
    </cfRule>
  </conditionalFormatting>
  <conditionalFormatting sqref="J745">
    <cfRule type="expression" dxfId="3268" priority="5271">
      <formula>AND($G$745&gt;0,$J$745="")</formula>
    </cfRule>
  </conditionalFormatting>
  <conditionalFormatting sqref="J746">
    <cfRule type="expression" dxfId="3267" priority="5270">
      <formula>AND($G$746&gt;0,$J$746="")</formula>
    </cfRule>
  </conditionalFormatting>
  <conditionalFormatting sqref="J747">
    <cfRule type="expression" dxfId="3266" priority="5269">
      <formula>AND($G$747&gt;0,$J$747="")</formula>
    </cfRule>
  </conditionalFormatting>
  <conditionalFormatting sqref="J748">
    <cfRule type="expression" dxfId="3265" priority="5268">
      <formula>AND($G$748&gt;0,$J$748="")</formula>
    </cfRule>
  </conditionalFormatting>
  <conditionalFormatting sqref="J749">
    <cfRule type="expression" dxfId="3264" priority="5267">
      <formula>AND($G$749&gt;0,$J$749="")</formula>
    </cfRule>
  </conditionalFormatting>
  <conditionalFormatting sqref="J750">
    <cfRule type="expression" dxfId="3263" priority="5266">
      <formula>AND($G$750&gt;0,$J$750="")</formula>
    </cfRule>
  </conditionalFormatting>
  <conditionalFormatting sqref="J751">
    <cfRule type="expression" dxfId="3262" priority="5265">
      <formula>AND($G$751&gt;0,$J$751="")</formula>
    </cfRule>
  </conditionalFormatting>
  <conditionalFormatting sqref="J752">
    <cfRule type="expression" dxfId="3261" priority="5264">
      <formula>AND($G$752&gt;0,$J$752="")</formula>
    </cfRule>
  </conditionalFormatting>
  <conditionalFormatting sqref="J753">
    <cfRule type="expression" dxfId="3260" priority="5263">
      <formula>AND($G$753&gt;0,$J$753="")</formula>
    </cfRule>
  </conditionalFormatting>
  <conditionalFormatting sqref="J754">
    <cfRule type="expression" dxfId="3259" priority="5262">
      <formula>AND($G$754&gt;0,$J$754="")</formula>
    </cfRule>
  </conditionalFormatting>
  <conditionalFormatting sqref="J755">
    <cfRule type="expression" dxfId="3258" priority="5261">
      <formula>AND($G$755&gt;0,$J$755="")</formula>
    </cfRule>
  </conditionalFormatting>
  <conditionalFormatting sqref="J756">
    <cfRule type="expression" dxfId="3257" priority="5260">
      <formula>AND($G$756&gt;0,$J$756="")</formula>
    </cfRule>
  </conditionalFormatting>
  <conditionalFormatting sqref="J757">
    <cfRule type="expression" dxfId="3256" priority="5259">
      <formula>AND($G$757&gt;0,$J$757="")</formula>
    </cfRule>
  </conditionalFormatting>
  <conditionalFormatting sqref="J758">
    <cfRule type="expression" dxfId="3255" priority="5258">
      <formula>AND($G$758&gt;0,$J$758="")</formula>
    </cfRule>
  </conditionalFormatting>
  <conditionalFormatting sqref="J759">
    <cfRule type="expression" dxfId="3254" priority="5257">
      <formula>AND($G$759&gt;0,$J$759="")</formula>
    </cfRule>
  </conditionalFormatting>
  <conditionalFormatting sqref="J760">
    <cfRule type="expression" dxfId="3253" priority="5256">
      <formula>AND($G$760&gt;0,$J$760="")</formula>
    </cfRule>
  </conditionalFormatting>
  <conditionalFormatting sqref="J761">
    <cfRule type="expression" dxfId="3252" priority="5255">
      <formula>AND($G$761&gt;0,$J$761="")</formula>
    </cfRule>
  </conditionalFormatting>
  <conditionalFormatting sqref="J762">
    <cfRule type="expression" dxfId="3251" priority="5254">
      <formula>AND($G$762&gt;0,$J$762="")</formula>
    </cfRule>
  </conditionalFormatting>
  <conditionalFormatting sqref="J763">
    <cfRule type="expression" dxfId="3250" priority="5253">
      <formula>AND($G$763&gt;0,$J$763="")</formula>
    </cfRule>
  </conditionalFormatting>
  <conditionalFormatting sqref="J764">
    <cfRule type="expression" dxfId="3249" priority="5252">
      <formula>AND($G$764&gt;0,$J$764="")</formula>
    </cfRule>
  </conditionalFormatting>
  <conditionalFormatting sqref="J765">
    <cfRule type="expression" dxfId="3248" priority="5251">
      <formula>AND($G$765&gt;0,$J$765="")</formula>
    </cfRule>
  </conditionalFormatting>
  <conditionalFormatting sqref="J766">
    <cfRule type="expression" dxfId="3247" priority="5250">
      <formula>AND($G$766&gt;0,$J$766="")</formula>
    </cfRule>
  </conditionalFormatting>
  <conditionalFormatting sqref="J767">
    <cfRule type="expression" dxfId="3246" priority="5249">
      <formula>AND($G$767&gt;0,$J$767="")</formula>
    </cfRule>
  </conditionalFormatting>
  <conditionalFormatting sqref="J768">
    <cfRule type="expression" dxfId="3245" priority="5248">
      <formula>AND($G$768&gt;0,$J$768="")</formula>
    </cfRule>
  </conditionalFormatting>
  <conditionalFormatting sqref="J769">
    <cfRule type="expression" dxfId="3244" priority="5247">
      <formula>AND($G$769&gt;0,$J$769="")</formula>
    </cfRule>
  </conditionalFormatting>
  <conditionalFormatting sqref="J770">
    <cfRule type="expression" dxfId="3243" priority="5246">
      <formula>AND($G$770&gt;0,$J$770="")</formula>
    </cfRule>
  </conditionalFormatting>
  <conditionalFormatting sqref="J771">
    <cfRule type="expression" dxfId="3242" priority="5245">
      <formula>AND($G$771&gt;0,$J$771="")</formula>
    </cfRule>
  </conditionalFormatting>
  <conditionalFormatting sqref="J772">
    <cfRule type="expression" dxfId="3241" priority="5244">
      <formula>AND($G$772&gt;0,$J$772="")</formula>
    </cfRule>
  </conditionalFormatting>
  <conditionalFormatting sqref="J773">
    <cfRule type="expression" dxfId="3240" priority="5243">
      <formula>AND($G$773&gt;0,$J$773="")</formula>
    </cfRule>
  </conditionalFormatting>
  <conditionalFormatting sqref="J774">
    <cfRule type="expression" dxfId="3239" priority="5242">
      <formula>AND($G$774&gt;0,$J$774="")</formula>
    </cfRule>
  </conditionalFormatting>
  <conditionalFormatting sqref="J775">
    <cfRule type="expression" dxfId="3238" priority="5241">
      <formula>AND($G$775&gt;0,$J$775="")</formula>
    </cfRule>
  </conditionalFormatting>
  <conditionalFormatting sqref="J776">
    <cfRule type="expression" dxfId="3237" priority="5240">
      <formula>AND($G$776&gt;0,$J$776="")</formula>
    </cfRule>
  </conditionalFormatting>
  <conditionalFormatting sqref="J777">
    <cfRule type="expression" dxfId="3236" priority="5239">
      <formula>AND($G$777&gt;0,$J$777="")</formula>
    </cfRule>
  </conditionalFormatting>
  <conditionalFormatting sqref="J778">
    <cfRule type="expression" dxfId="3235" priority="5238">
      <formula>AND($G$778&gt;0,$J$778="")</formula>
    </cfRule>
  </conditionalFormatting>
  <conditionalFormatting sqref="J779">
    <cfRule type="expression" dxfId="3234" priority="5237">
      <formula>AND($G$779&gt;0,$J$779="")</formula>
    </cfRule>
  </conditionalFormatting>
  <conditionalFormatting sqref="J780">
    <cfRule type="expression" dxfId="3233" priority="5236">
      <formula>AND($G$780&gt;0,$J$780="")</formula>
    </cfRule>
  </conditionalFormatting>
  <conditionalFormatting sqref="J781">
    <cfRule type="expression" dxfId="3232" priority="5235">
      <formula>AND($G$781&gt;0,$J$781="")</formula>
    </cfRule>
  </conditionalFormatting>
  <conditionalFormatting sqref="J782">
    <cfRule type="expression" dxfId="3231" priority="5234">
      <formula>AND($G$782&gt;0,$J$782="")</formula>
    </cfRule>
  </conditionalFormatting>
  <conditionalFormatting sqref="J783">
    <cfRule type="expression" dxfId="3230" priority="5233">
      <formula>AND($G$783&gt;0,$J$783="")</formula>
    </cfRule>
  </conditionalFormatting>
  <conditionalFormatting sqref="J784">
    <cfRule type="expression" dxfId="3229" priority="5232">
      <formula>AND($G$784&gt;0,$J$784="")</formula>
    </cfRule>
  </conditionalFormatting>
  <conditionalFormatting sqref="J785">
    <cfRule type="expression" dxfId="3228" priority="5231">
      <formula>AND($G$785&gt;0,$J$785="")</formula>
    </cfRule>
  </conditionalFormatting>
  <conditionalFormatting sqref="J786">
    <cfRule type="expression" dxfId="3227" priority="5230">
      <formula>AND($G$786&gt;0,$J$786="")</formula>
    </cfRule>
  </conditionalFormatting>
  <conditionalFormatting sqref="J787">
    <cfRule type="expression" dxfId="3226" priority="5229">
      <formula>AND($G$787&gt;0,$J$787="")</formula>
    </cfRule>
  </conditionalFormatting>
  <conditionalFormatting sqref="J788">
    <cfRule type="expression" dxfId="3225" priority="5228">
      <formula>AND($G$788&gt;0,$J$788="")</formula>
    </cfRule>
  </conditionalFormatting>
  <conditionalFormatting sqref="J789">
    <cfRule type="expression" dxfId="3224" priority="5227">
      <formula>AND($G$789&gt;0,$J$789="")</formula>
    </cfRule>
  </conditionalFormatting>
  <conditionalFormatting sqref="J790">
    <cfRule type="expression" dxfId="3223" priority="5226">
      <formula>AND($G$790&gt;0,$J$790="")</formula>
    </cfRule>
  </conditionalFormatting>
  <conditionalFormatting sqref="J791">
    <cfRule type="expression" dxfId="3222" priority="5225">
      <formula>AND($G$791&gt;0,$J$791="")</formula>
    </cfRule>
  </conditionalFormatting>
  <conditionalFormatting sqref="J792">
    <cfRule type="expression" dxfId="3221" priority="5224">
      <formula>AND($G$792&gt;0,$J$792="")</formula>
    </cfRule>
  </conditionalFormatting>
  <conditionalFormatting sqref="J793">
    <cfRule type="expression" dxfId="3220" priority="5223">
      <formula>AND($G$793&gt;0,$J$793="")</formula>
    </cfRule>
  </conditionalFormatting>
  <conditionalFormatting sqref="J794">
    <cfRule type="expression" dxfId="3219" priority="5222">
      <formula>AND($G$794&gt;0,$J$794="")</formula>
    </cfRule>
  </conditionalFormatting>
  <conditionalFormatting sqref="J795">
    <cfRule type="expression" dxfId="3218" priority="5221">
      <formula>AND($G$795&gt;0,$J$795="")</formula>
    </cfRule>
  </conditionalFormatting>
  <conditionalFormatting sqref="J796">
    <cfRule type="expression" dxfId="3217" priority="5220">
      <formula>AND($G$796&gt;0,$J$796="")</formula>
    </cfRule>
  </conditionalFormatting>
  <conditionalFormatting sqref="J797">
    <cfRule type="expression" dxfId="3216" priority="5219">
      <formula>AND($G$797&gt;0,$J$797="")</formula>
    </cfRule>
  </conditionalFormatting>
  <conditionalFormatting sqref="J798">
    <cfRule type="expression" dxfId="3215" priority="5218">
      <formula>AND($G$798&gt;0,$J$798="")</formula>
    </cfRule>
  </conditionalFormatting>
  <conditionalFormatting sqref="J799">
    <cfRule type="expression" dxfId="3214" priority="5217">
      <formula>AND($G$799&gt;0,$J$799="")</formula>
    </cfRule>
  </conditionalFormatting>
  <conditionalFormatting sqref="J800">
    <cfRule type="expression" dxfId="3213" priority="5216">
      <formula>AND($G$800&gt;0,$J$800="")</formula>
    </cfRule>
  </conditionalFormatting>
  <conditionalFormatting sqref="J801">
    <cfRule type="expression" dxfId="3212" priority="5215">
      <formula>AND($G$801&gt;0,$J$801="")</formula>
    </cfRule>
  </conditionalFormatting>
  <conditionalFormatting sqref="J802">
    <cfRule type="expression" dxfId="3211" priority="5214">
      <formula>AND($G$802&gt;0,$J$802="")</formula>
    </cfRule>
  </conditionalFormatting>
  <conditionalFormatting sqref="J803">
    <cfRule type="expression" dxfId="3210" priority="5213">
      <formula>AND($G$803&gt;0,$J$803="")</formula>
    </cfRule>
  </conditionalFormatting>
  <conditionalFormatting sqref="J804">
    <cfRule type="expression" dxfId="3209" priority="5212">
      <formula>AND($G$804&gt;0,$J$804="")</formula>
    </cfRule>
  </conditionalFormatting>
  <conditionalFormatting sqref="J805">
    <cfRule type="expression" dxfId="3208" priority="5211">
      <formula>AND($G$805&gt;0,$J$805="")</formula>
    </cfRule>
  </conditionalFormatting>
  <conditionalFormatting sqref="J806">
    <cfRule type="expression" dxfId="3207" priority="5210">
      <formula>AND($G$806&gt;0,$J$806="")</formula>
    </cfRule>
  </conditionalFormatting>
  <conditionalFormatting sqref="J807">
    <cfRule type="expression" dxfId="3206" priority="5209">
      <formula>AND($G$807&gt;0,$J$807="")</formula>
    </cfRule>
  </conditionalFormatting>
  <conditionalFormatting sqref="J808">
    <cfRule type="expression" dxfId="3205" priority="5208">
      <formula>AND($G$808&gt;0,$J$808="")</formula>
    </cfRule>
  </conditionalFormatting>
  <conditionalFormatting sqref="J809">
    <cfRule type="expression" dxfId="3204" priority="5207">
      <formula>AND($G$809&gt;0,$J$809="")</formula>
    </cfRule>
  </conditionalFormatting>
  <conditionalFormatting sqref="J810">
    <cfRule type="expression" dxfId="3203" priority="5206">
      <formula>AND($G$810&gt;0,$J$810="")</formula>
    </cfRule>
  </conditionalFormatting>
  <conditionalFormatting sqref="J811">
    <cfRule type="expression" dxfId="3202" priority="5205">
      <formula>AND($G$811&gt;0,$J$811="")</formula>
    </cfRule>
  </conditionalFormatting>
  <conditionalFormatting sqref="J812">
    <cfRule type="expression" dxfId="3201" priority="5204">
      <formula>AND($G$812&gt;0,$J$812="")</formula>
    </cfRule>
  </conditionalFormatting>
  <conditionalFormatting sqref="J813">
    <cfRule type="expression" dxfId="3200" priority="5203">
      <formula>AND($G$813&gt;0,$J$813="")</formula>
    </cfRule>
  </conditionalFormatting>
  <conditionalFormatting sqref="J814">
    <cfRule type="expression" dxfId="3199" priority="5202">
      <formula>AND($G$814&gt;0,$J$814="")</formula>
    </cfRule>
  </conditionalFormatting>
  <conditionalFormatting sqref="J815">
    <cfRule type="expression" dxfId="3198" priority="5201">
      <formula>AND($G$815&gt;0,$J$815="")</formula>
    </cfRule>
  </conditionalFormatting>
  <conditionalFormatting sqref="J816">
    <cfRule type="expression" dxfId="3197" priority="5200">
      <formula>AND($G$816&gt;0,$J$816="")</formula>
    </cfRule>
  </conditionalFormatting>
  <conditionalFormatting sqref="J817">
    <cfRule type="expression" dxfId="3196" priority="5199">
      <formula>AND($G$817&gt;0,$J$817="")</formula>
    </cfRule>
  </conditionalFormatting>
  <conditionalFormatting sqref="J818">
    <cfRule type="expression" dxfId="3195" priority="5198">
      <formula>AND($G$818&gt;0,$J$818="")</formula>
    </cfRule>
  </conditionalFormatting>
  <conditionalFormatting sqref="J819">
    <cfRule type="expression" dxfId="3194" priority="5197">
      <formula>AND($G$819&gt;0,$J$819="")</formula>
    </cfRule>
  </conditionalFormatting>
  <conditionalFormatting sqref="J820">
    <cfRule type="expression" dxfId="3193" priority="5196">
      <formula>AND($G$820&gt;0,$J$820="")</formula>
    </cfRule>
  </conditionalFormatting>
  <conditionalFormatting sqref="J821">
    <cfRule type="expression" dxfId="3192" priority="5195">
      <formula>AND($G$821&gt;0,$J$821="")</formula>
    </cfRule>
  </conditionalFormatting>
  <conditionalFormatting sqref="J822">
    <cfRule type="expression" dxfId="3191" priority="5194">
      <formula>AND($G$822&gt;0,$J$822="")</formula>
    </cfRule>
  </conditionalFormatting>
  <conditionalFormatting sqref="J823">
    <cfRule type="expression" dxfId="3190" priority="5193">
      <formula>AND($G$823&gt;0,$J$823="")</formula>
    </cfRule>
  </conditionalFormatting>
  <conditionalFormatting sqref="J824">
    <cfRule type="expression" dxfId="3189" priority="5192">
      <formula>AND($G$824&gt;0,$J$824="")</formula>
    </cfRule>
  </conditionalFormatting>
  <conditionalFormatting sqref="J825">
    <cfRule type="expression" dxfId="3188" priority="5191">
      <formula>AND($G$825&gt;0,$J$825="")</formula>
    </cfRule>
  </conditionalFormatting>
  <conditionalFormatting sqref="J826">
    <cfRule type="expression" dxfId="3187" priority="5190">
      <formula>AND($G$826&gt;0,$J$826="")</formula>
    </cfRule>
  </conditionalFormatting>
  <conditionalFormatting sqref="J827">
    <cfRule type="expression" dxfId="3186" priority="5189">
      <formula>AND($G$827&gt;0,$J$827="")</formula>
    </cfRule>
  </conditionalFormatting>
  <conditionalFormatting sqref="J828">
    <cfRule type="expression" dxfId="3185" priority="5188">
      <formula>AND($G$828&gt;0,$J$828="")</formula>
    </cfRule>
  </conditionalFormatting>
  <conditionalFormatting sqref="J829">
    <cfRule type="expression" dxfId="3184" priority="5187">
      <formula>AND($G$829&gt;0,$J$829="")</formula>
    </cfRule>
  </conditionalFormatting>
  <conditionalFormatting sqref="J830">
    <cfRule type="expression" dxfId="3183" priority="5186">
      <formula>AND($G$830&gt;0,$J$830="")</formula>
    </cfRule>
  </conditionalFormatting>
  <conditionalFormatting sqref="J831">
    <cfRule type="expression" dxfId="3182" priority="5185">
      <formula>AND($G$831&gt;0,$J$831="")</formula>
    </cfRule>
  </conditionalFormatting>
  <conditionalFormatting sqref="J832">
    <cfRule type="expression" dxfId="3181" priority="5184">
      <formula>AND($G$832&gt;0,$J$832="")</formula>
    </cfRule>
  </conditionalFormatting>
  <conditionalFormatting sqref="J833">
    <cfRule type="expression" dxfId="3180" priority="5183">
      <formula>AND($G$833&gt;0,$J$833="")</formula>
    </cfRule>
  </conditionalFormatting>
  <conditionalFormatting sqref="J834">
    <cfRule type="expression" dxfId="3179" priority="5182">
      <formula>AND($G$834&gt;0,$J$834="")</formula>
    </cfRule>
  </conditionalFormatting>
  <conditionalFormatting sqref="J835">
    <cfRule type="expression" dxfId="3178" priority="5181">
      <formula>AND($G$835&gt;0,$J$835="")</formula>
    </cfRule>
  </conditionalFormatting>
  <conditionalFormatting sqref="J836">
    <cfRule type="expression" dxfId="3177" priority="5180">
      <formula>AND($G$836&gt;0,$J$836="")</formula>
    </cfRule>
  </conditionalFormatting>
  <conditionalFormatting sqref="J837">
    <cfRule type="expression" dxfId="3176" priority="5179">
      <formula>AND($G$837&gt;0,$J$837="")</formula>
    </cfRule>
  </conditionalFormatting>
  <conditionalFormatting sqref="J838">
    <cfRule type="expression" dxfId="3175" priority="5178">
      <formula>AND($G$838&gt;0,$J$838="")</formula>
    </cfRule>
  </conditionalFormatting>
  <conditionalFormatting sqref="J839">
    <cfRule type="expression" dxfId="3174" priority="5177">
      <formula>AND($G$839&gt;0,$J$839="")</formula>
    </cfRule>
  </conditionalFormatting>
  <conditionalFormatting sqref="J840">
    <cfRule type="expression" dxfId="3173" priority="5176">
      <formula>AND($G$840&gt;0,$J$840="")</formula>
    </cfRule>
  </conditionalFormatting>
  <conditionalFormatting sqref="J841">
    <cfRule type="expression" dxfId="3172" priority="5175">
      <formula>AND($G$841&gt;0,$J$841="")</formula>
    </cfRule>
  </conditionalFormatting>
  <conditionalFormatting sqref="J842">
    <cfRule type="expression" dxfId="3171" priority="5174">
      <formula>AND($G$842&gt;0,$J$842="")</formula>
    </cfRule>
  </conditionalFormatting>
  <conditionalFormatting sqref="J843">
    <cfRule type="expression" dxfId="3170" priority="5173">
      <formula>AND($G$843&gt;0,$J$843="")</formula>
    </cfRule>
  </conditionalFormatting>
  <conditionalFormatting sqref="J844">
    <cfRule type="expression" dxfId="3169" priority="5172">
      <formula>AND($G$844&gt;0,$J$844="")</formula>
    </cfRule>
  </conditionalFormatting>
  <conditionalFormatting sqref="J845">
    <cfRule type="expression" dxfId="3168" priority="5171">
      <formula>AND($G$845&gt;0,$J$845="")</formula>
    </cfRule>
  </conditionalFormatting>
  <conditionalFormatting sqref="J846">
    <cfRule type="expression" dxfId="3167" priority="5170">
      <formula>AND($G$846&gt;0,$J$846="")</formula>
    </cfRule>
  </conditionalFormatting>
  <conditionalFormatting sqref="J847">
    <cfRule type="expression" dxfId="3166" priority="5169">
      <formula>AND($G$847&gt;0,$J$847="")</formula>
    </cfRule>
  </conditionalFormatting>
  <conditionalFormatting sqref="J848">
    <cfRule type="expression" dxfId="3165" priority="5168">
      <formula>AND($G$848&gt;0,$J$848="")</formula>
    </cfRule>
  </conditionalFormatting>
  <conditionalFormatting sqref="J849">
    <cfRule type="expression" dxfId="3164" priority="5167">
      <formula>AND($G$849&gt;0,$J$849="")</formula>
    </cfRule>
  </conditionalFormatting>
  <conditionalFormatting sqref="J850">
    <cfRule type="expression" dxfId="3163" priority="5166">
      <formula>AND($G$850&gt;0,$J$850="")</formula>
    </cfRule>
  </conditionalFormatting>
  <conditionalFormatting sqref="J851">
    <cfRule type="expression" dxfId="3162" priority="5165">
      <formula>AND($G$851&gt;0,$J$851="")</formula>
    </cfRule>
  </conditionalFormatting>
  <conditionalFormatting sqref="J852">
    <cfRule type="expression" dxfId="3161" priority="5164">
      <formula>AND($G$852&gt;0,$J$852="")</formula>
    </cfRule>
  </conditionalFormatting>
  <conditionalFormatting sqref="J853">
    <cfRule type="expression" dxfId="3160" priority="5163">
      <formula>AND($G$853&gt;0,$J$853="")</formula>
    </cfRule>
  </conditionalFormatting>
  <conditionalFormatting sqref="J854">
    <cfRule type="expression" dxfId="3159" priority="5162">
      <formula>AND($G$854&gt;0,$J$854="")</formula>
    </cfRule>
  </conditionalFormatting>
  <conditionalFormatting sqref="J855">
    <cfRule type="expression" dxfId="3158" priority="5161">
      <formula>AND($G$855&gt;0,$J$855="")</formula>
    </cfRule>
  </conditionalFormatting>
  <conditionalFormatting sqref="J856">
    <cfRule type="expression" dxfId="3157" priority="5160">
      <formula>AND($G$856&gt;0,$J$856="")</formula>
    </cfRule>
  </conditionalFormatting>
  <conditionalFormatting sqref="J857">
    <cfRule type="expression" dxfId="3156" priority="5159">
      <formula>AND($G$857&gt;0,$J$857="")</formula>
    </cfRule>
  </conditionalFormatting>
  <conditionalFormatting sqref="J858">
    <cfRule type="expression" dxfId="3155" priority="5158">
      <formula>AND($G$858&gt;0,$J$858="")</formula>
    </cfRule>
  </conditionalFormatting>
  <conditionalFormatting sqref="J859">
    <cfRule type="expression" dxfId="3154" priority="5157">
      <formula>AND($G$859&gt;0,$J$859="")</formula>
    </cfRule>
  </conditionalFormatting>
  <conditionalFormatting sqref="J860">
    <cfRule type="expression" dxfId="3153" priority="5156">
      <formula>AND($G$860&gt;0,$J$860="")</formula>
    </cfRule>
  </conditionalFormatting>
  <conditionalFormatting sqref="J861">
    <cfRule type="expression" dxfId="3152" priority="5155">
      <formula>AND($G$861&gt;0,$J$861="")</formula>
    </cfRule>
  </conditionalFormatting>
  <conditionalFormatting sqref="J862">
    <cfRule type="expression" dxfId="3151" priority="5154">
      <formula>AND($G$862&gt;0,$J$862="")</formula>
    </cfRule>
  </conditionalFormatting>
  <conditionalFormatting sqref="J863">
    <cfRule type="expression" dxfId="3150" priority="5153">
      <formula>AND($G$863&gt;0,$J$863="")</formula>
    </cfRule>
  </conditionalFormatting>
  <conditionalFormatting sqref="J864">
    <cfRule type="expression" dxfId="3149" priority="5152">
      <formula>AND($G$864&gt;0,$J$864="")</formula>
    </cfRule>
  </conditionalFormatting>
  <conditionalFormatting sqref="J865">
    <cfRule type="expression" dxfId="3148" priority="5151">
      <formula>AND($G$865&gt;0,$J$865="")</formula>
    </cfRule>
  </conditionalFormatting>
  <conditionalFormatting sqref="J866">
    <cfRule type="expression" dxfId="3147" priority="5150">
      <formula>AND($G$866&gt;0,$J$866="")</formula>
    </cfRule>
  </conditionalFormatting>
  <conditionalFormatting sqref="J867">
    <cfRule type="expression" dxfId="3146" priority="5149">
      <formula>AND($G$867&gt;0,$J$867="")</formula>
    </cfRule>
  </conditionalFormatting>
  <conditionalFormatting sqref="J868">
    <cfRule type="expression" dxfId="3145" priority="5148">
      <formula>AND($G$868&gt;0,$J$868="")</formula>
    </cfRule>
  </conditionalFormatting>
  <conditionalFormatting sqref="J869">
    <cfRule type="expression" dxfId="3144" priority="5147">
      <formula>AND($G$869&gt;0,$J$869="")</formula>
    </cfRule>
  </conditionalFormatting>
  <conditionalFormatting sqref="J870">
    <cfRule type="expression" dxfId="3143" priority="5146">
      <formula>AND($G$870&gt;0,$J$870="")</formula>
    </cfRule>
  </conditionalFormatting>
  <conditionalFormatting sqref="J871">
    <cfRule type="expression" dxfId="3142" priority="5145">
      <formula>AND($G$871&gt;0,$J$871="")</formula>
    </cfRule>
  </conditionalFormatting>
  <conditionalFormatting sqref="J872">
    <cfRule type="expression" dxfId="3141" priority="5144">
      <formula>AND($G$872&gt;0,$J$872="")</formula>
    </cfRule>
  </conditionalFormatting>
  <conditionalFormatting sqref="J873">
    <cfRule type="expression" dxfId="3140" priority="5143">
      <formula>AND($G$873&gt;0,$J$873="")</formula>
    </cfRule>
  </conditionalFormatting>
  <conditionalFormatting sqref="J874">
    <cfRule type="expression" dxfId="3139" priority="5142">
      <formula>AND($G$874&gt;0,$J$874="")</formula>
    </cfRule>
  </conditionalFormatting>
  <conditionalFormatting sqref="J875">
    <cfRule type="expression" dxfId="3138" priority="5141">
      <formula>AND($G$875&gt;0,$J$875="")</formula>
    </cfRule>
  </conditionalFormatting>
  <conditionalFormatting sqref="J876">
    <cfRule type="expression" dxfId="3137" priority="5140">
      <formula>AND($G$876&gt;0,$J$876="")</formula>
    </cfRule>
  </conditionalFormatting>
  <conditionalFormatting sqref="J877">
    <cfRule type="expression" dxfId="3136" priority="5139">
      <formula>AND($G$877&gt;0,$J$877="")</formula>
    </cfRule>
  </conditionalFormatting>
  <conditionalFormatting sqref="J878">
    <cfRule type="expression" dxfId="3135" priority="5138">
      <formula>AND($G$878&gt;0,$J$878="")</formula>
    </cfRule>
  </conditionalFormatting>
  <conditionalFormatting sqref="J879">
    <cfRule type="expression" dxfId="3134" priority="5137">
      <formula>AND($G$879&gt;0,$J$879="")</formula>
    </cfRule>
  </conditionalFormatting>
  <conditionalFormatting sqref="J880">
    <cfRule type="expression" dxfId="3133" priority="5136">
      <formula>AND($G$880&gt;0,$J$880="")</formula>
    </cfRule>
  </conditionalFormatting>
  <conditionalFormatting sqref="J881">
    <cfRule type="expression" dxfId="3132" priority="5135">
      <formula>AND($G$881&gt;0,$J$881="")</formula>
    </cfRule>
  </conditionalFormatting>
  <conditionalFormatting sqref="J882">
    <cfRule type="expression" dxfId="3131" priority="5134">
      <formula>AND($G$882&gt;0,$J$882="")</formula>
    </cfRule>
  </conditionalFormatting>
  <conditionalFormatting sqref="J883">
    <cfRule type="expression" dxfId="3130" priority="5133">
      <formula>AND($G$883&gt;0,$J$883="")</formula>
    </cfRule>
  </conditionalFormatting>
  <conditionalFormatting sqref="J884">
    <cfRule type="expression" dxfId="3129" priority="5132">
      <formula>AND($G$884&gt;0,$J$884="")</formula>
    </cfRule>
  </conditionalFormatting>
  <conditionalFormatting sqref="J885">
    <cfRule type="expression" dxfId="3128" priority="5131">
      <formula>AND($G$885&gt;0,$J$885="")</formula>
    </cfRule>
  </conditionalFormatting>
  <conditionalFormatting sqref="J886">
    <cfRule type="expression" dxfId="3127" priority="5130">
      <formula>AND($G$886&gt;0,$J$886="")</formula>
    </cfRule>
  </conditionalFormatting>
  <conditionalFormatting sqref="J887">
    <cfRule type="expression" dxfId="3126" priority="5129">
      <formula>AND($G$887&gt;0,$J$887="")</formula>
    </cfRule>
  </conditionalFormatting>
  <conditionalFormatting sqref="J888">
    <cfRule type="expression" dxfId="3125" priority="5128">
      <formula>AND($G$888&gt;0,$J$888="")</formula>
    </cfRule>
  </conditionalFormatting>
  <conditionalFormatting sqref="J889">
    <cfRule type="expression" dxfId="3124" priority="5127">
      <formula>AND($G$889&gt;0,$J$889="")</formula>
    </cfRule>
  </conditionalFormatting>
  <conditionalFormatting sqref="J890">
    <cfRule type="expression" dxfId="3123" priority="5126">
      <formula>AND($G$890&gt;0,$J$890="")</formula>
    </cfRule>
  </conditionalFormatting>
  <conditionalFormatting sqref="J891">
    <cfRule type="expression" dxfId="3122" priority="5125">
      <formula>AND($G$891&gt;0,$J$891="")</formula>
    </cfRule>
  </conditionalFormatting>
  <conditionalFormatting sqref="J892">
    <cfRule type="expression" dxfId="3121" priority="5124">
      <formula>AND($G$892&gt;0,$J$892="")</formula>
    </cfRule>
  </conditionalFormatting>
  <conditionalFormatting sqref="J893">
    <cfRule type="expression" dxfId="3120" priority="5123">
      <formula>AND($G$893&gt;0,$J$893="")</formula>
    </cfRule>
  </conditionalFormatting>
  <conditionalFormatting sqref="J894">
    <cfRule type="expression" dxfId="3119" priority="5122">
      <formula>AND($G$894&gt;0,$J$894="")</formula>
    </cfRule>
  </conditionalFormatting>
  <conditionalFormatting sqref="J895">
    <cfRule type="expression" dxfId="3118" priority="5121">
      <formula>AND($G$895&gt;0,$J$895="")</formula>
    </cfRule>
  </conditionalFormatting>
  <conditionalFormatting sqref="J896">
    <cfRule type="expression" dxfId="3117" priority="5120">
      <formula>AND($G$896&gt;0,$J$896="")</formula>
    </cfRule>
  </conditionalFormatting>
  <conditionalFormatting sqref="J897">
    <cfRule type="expression" dxfId="3116" priority="5119">
      <formula>AND($G$897&gt;0,$J$897="")</formula>
    </cfRule>
  </conditionalFormatting>
  <conditionalFormatting sqref="J898">
    <cfRule type="expression" dxfId="3115" priority="5118">
      <formula>AND($G$898&gt;0,$J$898="")</formula>
    </cfRule>
  </conditionalFormatting>
  <conditionalFormatting sqref="J899">
    <cfRule type="expression" dxfId="3114" priority="5117">
      <formula>AND($G$899&gt;0,$J$899="")</formula>
    </cfRule>
  </conditionalFormatting>
  <conditionalFormatting sqref="J900">
    <cfRule type="expression" dxfId="3113" priority="5116">
      <formula>AND($G$900&gt;0,$J$900="")</formula>
    </cfRule>
  </conditionalFormatting>
  <conditionalFormatting sqref="J901">
    <cfRule type="expression" dxfId="3112" priority="5115">
      <formula>AND($G$901&gt;0,$J$901="")</formula>
    </cfRule>
  </conditionalFormatting>
  <conditionalFormatting sqref="J902">
    <cfRule type="expression" dxfId="3111" priority="5114">
      <formula>AND($G$902&gt;0,$J$902="")</formula>
    </cfRule>
  </conditionalFormatting>
  <conditionalFormatting sqref="J903">
    <cfRule type="expression" dxfId="3110" priority="5113">
      <formula>AND($G$903&gt;0,$J$903="")</formula>
    </cfRule>
  </conditionalFormatting>
  <conditionalFormatting sqref="J904">
    <cfRule type="expression" dxfId="3109" priority="5112">
      <formula>AND($G$904&gt;0,$J$904="")</formula>
    </cfRule>
  </conditionalFormatting>
  <conditionalFormatting sqref="J905">
    <cfRule type="expression" dxfId="3108" priority="5111">
      <formula>AND($G$905&gt;0,$J$905="")</formula>
    </cfRule>
  </conditionalFormatting>
  <conditionalFormatting sqref="J906">
    <cfRule type="expression" dxfId="3107" priority="5110">
      <formula>AND($G$906&gt;0,$J$906="")</formula>
    </cfRule>
  </conditionalFormatting>
  <conditionalFormatting sqref="J907">
    <cfRule type="expression" dxfId="3106" priority="5109">
      <formula>AND($G$907&gt;0,$J$907="")</formula>
    </cfRule>
  </conditionalFormatting>
  <conditionalFormatting sqref="J908">
    <cfRule type="expression" dxfId="3105" priority="5108">
      <formula>AND($G$908&gt;0,$J$908="")</formula>
    </cfRule>
  </conditionalFormatting>
  <conditionalFormatting sqref="J909">
    <cfRule type="expression" dxfId="3104" priority="5107">
      <formula>AND($G$909&gt;0,$J$909="")</formula>
    </cfRule>
  </conditionalFormatting>
  <conditionalFormatting sqref="J910">
    <cfRule type="expression" dxfId="3103" priority="5106">
      <formula>AND($G$910&gt;0,$J$910="")</formula>
    </cfRule>
  </conditionalFormatting>
  <conditionalFormatting sqref="J911">
    <cfRule type="expression" dxfId="3102" priority="5105">
      <formula>AND($G$911&gt;0,$J$911="")</formula>
    </cfRule>
  </conditionalFormatting>
  <conditionalFormatting sqref="J912">
    <cfRule type="expression" dxfId="3101" priority="5104">
      <formula>AND($G$912&gt;0,$J$912="")</formula>
    </cfRule>
  </conditionalFormatting>
  <conditionalFormatting sqref="J913">
    <cfRule type="expression" dxfId="3100" priority="5103">
      <formula>AND($G$913&gt;0,$J$913="")</formula>
    </cfRule>
  </conditionalFormatting>
  <conditionalFormatting sqref="J914">
    <cfRule type="expression" dxfId="3099" priority="5102">
      <formula>AND($G$914&gt;0,$J$914="")</formula>
    </cfRule>
  </conditionalFormatting>
  <conditionalFormatting sqref="J915">
    <cfRule type="expression" dxfId="3098" priority="5101">
      <formula>AND($G$915&gt;0,$J$915="")</formula>
    </cfRule>
  </conditionalFormatting>
  <conditionalFormatting sqref="J916">
    <cfRule type="expression" dxfId="3097" priority="5100">
      <formula>AND($G$916&gt;0,$J$916="")</formula>
    </cfRule>
  </conditionalFormatting>
  <conditionalFormatting sqref="J917">
    <cfRule type="expression" dxfId="3096" priority="5099">
      <formula>AND($G$917&gt;0,$J$917="")</formula>
    </cfRule>
  </conditionalFormatting>
  <conditionalFormatting sqref="J918">
    <cfRule type="expression" dxfId="3095" priority="5098">
      <formula>AND($G$918&gt;0,$J$918="")</formula>
    </cfRule>
  </conditionalFormatting>
  <conditionalFormatting sqref="J919">
    <cfRule type="expression" dxfId="3094" priority="5097">
      <formula>AND($G$919&gt;0,$J$919="")</formula>
    </cfRule>
  </conditionalFormatting>
  <conditionalFormatting sqref="J920">
    <cfRule type="expression" dxfId="3093" priority="5096">
      <formula>AND($G$920&gt;0,$J$920="")</formula>
    </cfRule>
  </conditionalFormatting>
  <conditionalFormatting sqref="J921">
    <cfRule type="expression" dxfId="3092" priority="5095">
      <formula>AND($G$921&gt;0,$J$921="")</formula>
    </cfRule>
  </conditionalFormatting>
  <conditionalFormatting sqref="J922">
    <cfRule type="expression" dxfId="3091" priority="5094">
      <formula>AND($G$922&gt;0,$J$922="")</formula>
    </cfRule>
  </conditionalFormatting>
  <conditionalFormatting sqref="J923">
    <cfRule type="expression" dxfId="3090" priority="5093">
      <formula>AND($G$923&gt;0,$J$923="")</formula>
    </cfRule>
  </conditionalFormatting>
  <conditionalFormatting sqref="J924">
    <cfRule type="expression" dxfId="3089" priority="5092">
      <formula>AND($G$924&gt;0,$J$924="")</formula>
    </cfRule>
  </conditionalFormatting>
  <conditionalFormatting sqref="J925">
    <cfRule type="expression" dxfId="3088" priority="5091">
      <formula>AND($G$925&gt;0,$J$925="")</formula>
    </cfRule>
  </conditionalFormatting>
  <conditionalFormatting sqref="J926">
    <cfRule type="expression" dxfId="3087" priority="5090">
      <formula>AND($G$926&gt;0,$J$926="")</formula>
    </cfRule>
  </conditionalFormatting>
  <conditionalFormatting sqref="J927">
    <cfRule type="expression" dxfId="3086" priority="5089">
      <formula>AND($G$927&gt;0,$J$927="")</formula>
    </cfRule>
  </conditionalFormatting>
  <conditionalFormatting sqref="J928">
    <cfRule type="expression" dxfId="3085" priority="5088">
      <formula>AND($G$928&gt;0,$J$928="")</formula>
    </cfRule>
  </conditionalFormatting>
  <conditionalFormatting sqref="J929">
    <cfRule type="expression" dxfId="3084" priority="5087">
      <formula>AND($G$929&gt;0,$J$929="")</formula>
    </cfRule>
  </conditionalFormatting>
  <conditionalFormatting sqref="J930">
    <cfRule type="expression" dxfId="3083" priority="5086">
      <formula>AND($G$930&gt;0,$J$930="")</formula>
    </cfRule>
  </conditionalFormatting>
  <conditionalFormatting sqref="J931">
    <cfRule type="expression" dxfId="3082" priority="5085">
      <formula>AND($G$931&gt;0,$J$931="")</formula>
    </cfRule>
  </conditionalFormatting>
  <conditionalFormatting sqref="J932">
    <cfRule type="expression" dxfId="3081" priority="5084">
      <formula>AND($G$932&gt;0,$J$932="")</formula>
    </cfRule>
  </conditionalFormatting>
  <conditionalFormatting sqref="J933">
    <cfRule type="expression" dxfId="3080" priority="5083">
      <formula>AND($G$933&gt;0,$J$933="")</formula>
    </cfRule>
  </conditionalFormatting>
  <conditionalFormatting sqref="J934">
    <cfRule type="expression" dxfId="3079" priority="5082">
      <formula>AND($G$934&gt;0,$J$934="")</formula>
    </cfRule>
  </conditionalFormatting>
  <conditionalFormatting sqref="J935">
    <cfRule type="expression" dxfId="3078" priority="5081">
      <formula>AND($G$935&gt;0,$J$935="")</formula>
    </cfRule>
  </conditionalFormatting>
  <conditionalFormatting sqref="J936">
    <cfRule type="expression" dxfId="3077" priority="5080">
      <formula>AND($G$936&gt;0,$J$936="")</formula>
    </cfRule>
  </conditionalFormatting>
  <conditionalFormatting sqref="J937">
    <cfRule type="expression" dxfId="3076" priority="5079">
      <formula>AND($G$937&gt;0,$J$937="")</formula>
    </cfRule>
  </conditionalFormatting>
  <conditionalFormatting sqref="J938">
    <cfRule type="expression" dxfId="3075" priority="5078">
      <formula>AND($G$938&gt;0,$J$938="")</formula>
    </cfRule>
  </conditionalFormatting>
  <conditionalFormatting sqref="J939">
    <cfRule type="expression" dxfId="3074" priority="5077">
      <formula>AND($G$939&gt;0,$J$939="")</formula>
    </cfRule>
  </conditionalFormatting>
  <conditionalFormatting sqref="J940">
    <cfRule type="expression" dxfId="3073" priority="5076">
      <formula>AND($G$940&gt;0,$J$940="")</formula>
    </cfRule>
  </conditionalFormatting>
  <conditionalFormatting sqref="J941">
    <cfRule type="expression" dxfId="3072" priority="5075">
      <formula>AND($G$941&gt;0,$J$941="")</formula>
    </cfRule>
  </conditionalFormatting>
  <conditionalFormatting sqref="J942">
    <cfRule type="expression" dxfId="3071" priority="5074">
      <formula>AND($G$942&gt;0,$J$942="")</formula>
    </cfRule>
  </conditionalFormatting>
  <conditionalFormatting sqref="J943">
    <cfRule type="expression" dxfId="3070" priority="5073">
      <formula>AND($G$943&gt;0,$J$943="")</formula>
    </cfRule>
  </conditionalFormatting>
  <conditionalFormatting sqref="J944">
    <cfRule type="expression" dxfId="3069" priority="5072">
      <formula>AND($G$944&gt;0,$J$944="")</formula>
    </cfRule>
  </conditionalFormatting>
  <conditionalFormatting sqref="J945">
    <cfRule type="expression" dxfId="3068" priority="5071">
      <formula>AND($G$945&gt;0,$J$945="")</formula>
    </cfRule>
  </conditionalFormatting>
  <conditionalFormatting sqref="J946">
    <cfRule type="expression" dxfId="3067" priority="5070">
      <formula>AND($G$946&gt;0,$J$946="")</formula>
    </cfRule>
  </conditionalFormatting>
  <conditionalFormatting sqref="J947">
    <cfRule type="expression" dxfId="3066" priority="5069">
      <formula>AND($G$947&gt;0,$J$947="")</formula>
    </cfRule>
  </conditionalFormatting>
  <conditionalFormatting sqref="J948">
    <cfRule type="expression" dxfId="3065" priority="5068">
      <formula>AND($G$948&gt;0,$J$948="")</formula>
    </cfRule>
  </conditionalFormatting>
  <conditionalFormatting sqref="J949">
    <cfRule type="expression" dxfId="3064" priority="5067">
      <formula>AND($G$949&gt;0,$J$949="")</formula>
    </cfRule>
  </conditionalFormatting>
  <conditionalFormatting sqref="J950">
    <cfRule type="expression" dxfId="3063" priority="5066">
      <formula>AND($G$950&gt;0,$J$950="")</formula>
    </cfRule>
  </conditionalFormatting>
  <conditionalFormatting sqref="J951">
    <cfRule type="expression" dxfId="3062" priority="5065">
      <formula>AND($G$951&gt;0,$J$951="")</formula>
    </cfRule>
  </conditionalFormatting>
  <conditionalFormatting sqref="J952">
    <cfRule type="expression" dxfId="3061" priority="5064">
      <formula>AND($G$952&gt;0,$J$952="")</formula>
    </cfRule>
  </conditionalFormatting>
  <conditionalFormatting sqref="J953">
    <cfRule type="expression" dxfId="3060" priority="5063">
      <formula>AND($G$953&gt;0,$J$953="")</formula>
    </cfRule>
  </conditionalFormatting>
  <conditionalFormatting sqref="J954">
    <cfRule type="expression" dxfId="3059" priority="5062">
      <formula>AND($G$954&gt;0,$J$954="")</formula>
    </cfRule>
  </conditionalFormatting>
  <conditionalFormatting sqref="J955">
    <cfRule type="expression" dxfId="3058" priority="5061">
      <formula>AND($G$955&gt;0,$J$955="")</formula>
    </cfRule>
  </conditionalFormatting>
  <conditionalFormatting sqref="J956">
    <cfRule type="expression" dxfId="3057" priority="5060">
      <formula>AND($G$956&gt;0,$J$956="")</formula>
    </cfRule>
  </conditionalFormatting>
  <conditionalFormatting sqref="J957">
    <cfRule type="expression" dxfId="3056" priority="5059">
      <formula>AND($G$957&gt;0,$J$957="")</formula>
    </cfRule>
  </conditionalFormatting>
  <conditionalFormatting sqref="J958">
    <cfRule type="expression" dxfId="3055" priority="5058">
      <formula>AND($G$958&gt;0,$J$958="")</formula>
    </cfRule>
  </conditionalFormatting>
  <conditionalFormatting sqref="J959">
    <cfRule type="expression" dxfId="3054" priority="5057">
      <formula>AND($G$959&gt;0,$J$959="")</formula>
    </cfRule>
  </conditionalFormatting>
  <conditionalFormatting sqref="J960">
    <cfRule type="expression" dxfId="3053" priority="5056">
      <formula>AND($G$960&gt;0,$J$960="")</formula>
    </cfRule>
  </conditionalFormatting>
  <conditionalFormatting sqref="J961">
    <cfRule type="expression" dxfId="3052" priority="5055">
      <formula>AND($G$961&gt;0,$J$961="")</formula>
    </cfRule>
  </conditionalFormatting>
  <conditionalFormatting sqref="J962">
    <cfRule type="expression" dxfId="3051" priority="5054">
      <formula>AND($G$962&gt;0,$J$962="")</formula>
    </cfRule>
  </conditionalFormatting>
  <conditionalFormatting sqref="J963">
    <cfRule type="expression" dxfId="3050" priority="5053">
      <formula>AND($G$963&gt;0,$J$963="")</formula>
    </cfRule>
  </conditionalFormatting>
  <conditionalFormatting sqref="J964">
    <cfRule type="expression" dxfId="3049" priority="5052">
      <formula>AND($G$964&gt;0,$J$964="")</formula>
    </cfRule>
  </conditionalFormatting>
  <conditionalFormatting sqref="J965">
    <cfRule type="expression" dxfId="3048" priority="5051">
      <formula>AND($G$965&gt;0,$J$965="")</formula>
    </cfRule>
  </conditionalFormatting>
  <conditionalFormatting sqref="J966">
    <cfRule type="expression" dxfId="3047" priority="5050">
      <formula>AND($G$966&gt;0,$J$966="")</formula>
    </cfRule>
  </conditionalFormatting>
  <conditionalFormatting sqref="J967">
    <cfRule type="expression" dxfId="3046" priority="5049">
      <formula>AND($G$967&gt;0,$J$967="")</formula>
    </cfRule>
  </conditionalFormatting>
  <conditionalFormatting sqref="J968">
    <cfRule type="expression" dxfId="3045" priority="5048">
      <formula>AND($G$968&gt;0,$J$968="")</formula>
    </cfRule>
  </conditionalFormatting>
  <conditionalFormatting sqref="J969">
    <cfRule type="expression" dxfId="3044" priority="5047">
      <formula>AND($G$969&gt;0,$J$969="")</formula>
    </cfRule>
  </conditionalFormatting>
  <conditionalFormatting sqref="J970">
    <cfRule type="expression" dxfId="3043" priority="5046">
      <formula>AND($G$970&gt;0,$J$970="")</formula>
    </cfRule>
  </conditionalFormatting>
  <conditionalFormatting sqref="J971">
    <cfRule type="expression" dxfId="3042" priority="5045">
      <formula>AND($G$971&gt;0,$J$971="")</formula>
    </cfRule>
  </conditionalFormatting>
  <conditionalFormatting sqref="J972">
    <cfRule type="expression" dxfId="3041" priority="5044">
      <formula>AND($G$972&gt;0,$J$972="")</formula>
    </cfRule>
  </conditionalFormatting>
  <conditionalFormatting sqref="J973">
    <cfRule type="expression" dxfId="3040" priority="5043">
      <formula>AND($G$973&gt;0,$J$973="")</formula>
    </cfRule>
  </conditionalFormatting>
  <conditionalFormatting sqref="J974">
    <cfRule type="expression" dxfId="3039" priority="5042">
      <formula>AND($G$974&gt;0,$J$974="")</formula>
    </cfRule>
  </conditionalFormatting>
  <conditionalFormatting sqref="J975">
    <cfRule type="expression" dxfId="3038" priority="5041">
      <formula>AND($G$975&gt;0,$J$975="")</formula>
    </cfRule>
  </conditionalFormatting>
  <conditionalFormatting sqref="J976">
    <cfRule type="expression" dxfId="3037" priority="5040">
      <formula>AND($G$976&gt;0,$J$976="")</formula>
    </cfRule>
  </conditionalFormatting>
  <conditionalFormatting sqref="J977">
    <cfRule type="expression" dxfId="3036" priority="5039">
      <formula>AND($G$977&gt;0,$J$977="")</formula>
    </cfRule>
  </conditionalFormatting>
  <conditionalFormatting sqref="J978">
    <cfRule type="expression" dxfId="3035" priority="5038">
      <formula>AND($G$978&gt;0,$J$978="")</formula>
    </cfRule>
  </conditionalFormatting>
  <conditionalFormatting sqref="J979">
    <cfRule type="expression" dxfId="3034" priority="5037">
      <formula>AND($G$979&gt;0,$J$979="")</formula>
    </cfRule>
  </conditionalFormatting>
  <conditionalFormatting sqref="J980">
    <cfRule type="expression" dxfId="3033" priority="5036">
      <formula>AND($G$980&gt;0,$J$980="")</formula>
    </cfRule>
  </conditionalFormatting>
  <conditionalFormatting sqref="J981">
    <cfRule type="expression" dxfId="3032" priority="5035">
      <formula>AND($G$981&gt;0,$J$981="")</formula>
    </cfRule>
  </conditionalFormatting>
  <conditionalFormatting sqref="J982">
    <cfRule type="expression" dxfId="3031" priority="5034">
      <formula>AND($G$982&gt;0,$J$982="")</formula>
    </cfRule>
  </conditionalFormatting>
  <conditionalFormatting sqref="J983">
    <cfRule type="expression" dxfId="3030" priority="5033">
      <formula>AND($G$983&gt;0,$J$983="")</formula>
    </cfRule>
  </conditionalFormatting>
  <conditionalFormatting sqref="J984">
    <cfRule type="expression" dxfId="3029" priority="5032">
      <formula>AND($G$984&gt;0,$J$984="")</formula>
    </cfRule>
  </conditionalFormatting>
  <conditionalFormatting sqref="J985">
    <cfRule type="expression" dxfId="3028" priority="5031">
      <formula>AND($G$985&gt;0,$J$985="")</formula>
    </cfRule>
  </conditionalFormatting>
  <conditionalFormatting sqref="J986">
    <cfRule type="expression" dxfId="3027" priority="5030">
      <formula>AND($G$986&gt;0,$J$986="")</formula>
    </cfRule>
  </conditionalFormatting>
  <conditionalFormatting sqref="J987">
    <cfRule type="expression" dxfId="3026" priority="5029">
      <formula>AND($G$987&gt;0,$J$987="")</formula>
    </cfRule>
  </conditionalFormatting>
  <conditionalFormatting sqref="J988">
    <cfRule type="expression" dxfId="3025" priority="5028">
      <formula>AND($G$988&gt;0,$J$988="")</formula>
    </cfRule>
  </conditionalFormatting>
  <conditionalFormatting sqref="J989">
    <cfRule type="expression" dxfId="3024" priority="5027">
      <formula>AND($G$989&gt;0,$J$989="")</formula>
    </cfRule>
  </conditionalFormatting>
  <conditionalFormatting sqref="J990">
    <cfRule type="expression" dxfId="3023" priority="5026">
      <formula>AND($G$990&gt;0,$J$990="")</formula>
    </cfRule>
  </conditionalFormatting>
  <conditionalFormatting sqref="J991">
    <cfRule type="expression" dxfId="3022" priority="5025">
      <formula>AND($G$991&gt;0,$J$991="")</formula>
    </cfRule>
  </conditionalFormatting>
  <conditionalFormatting sqref="J992">
    <cfRule type="expression" dxfId="3021" priority="5024">
      <formula>AND($G$992&gt;0,$J$992="")</formula>
    </cfRule>
  </conditionalFormatting>
  <conditionalFormatting sqref="J993">
    <cfRule type="expression" dxfId="3020" priority="5023">
      <formula>AND($G$993&gt;0,$J$993="")</formula>
    </cfRule>
  </conditionalFormatting>
  <conditionalFormatting sqref="J994">
    <cfRule type="expression" dxfId="3019" priority="5022">
      <formula>AND($G$994&gt;0,$J$994="")</formula>
    </cfRule>
  </conditionalFormatting>
  <conditionalFormatting sqref="J995">
    <cfRule type="expression" dxfId="3018" priority="5021">
      <formula>AND($G$995&gt;0,$J$995="")</formula>
    </cfRule>
  </conditionalFormatting>
  <conditionalFormatting sqref="J996">
    <cfRule type="expression" dxfId="3017" priority="5020">
      <formula>AND($G$996&gt;0,$J$996="")</formula>
    </cfRule>
  </conditionalFormatting>
  <conditionalFormatting sqref="J997">
    <cfRule type="expression" dxfId="3016" priority="5019">
      <formula>AND($G$997&gt;0,$J$997="")</formula>
    </cfRule>
  </conditionalFormatting>
  <conditionalFormatting sqref="J998">
    <cfRule type="expression" dxfId="3015" priority="5018">
      <formula>AND($G$998&gt;0,$J$998="")</formula>
    </cfRule>
  </conditionalFormatting>
  <conditionalFormatting sqref="J999">
    <cfRule type="expression" dxfId="3014" priority="5017">
      <formula>AND($G$999&gt;0,$J$999="")</formula>
    </cfRule>
  </conditionalFormatting>
  <conditionalFormatting sqref="J1000">
    <cfRule type="expression" dxfId="3013" priority="5016">
      <formula>AND($G$1000&gt;0,$J$1000="")</formula>
    </cfRule>
  </conditionalFormatting>
  <conditionalFormatting sqref="J1001">
    <cfRule type="expression" dxfId="3012" priority="5015">
      <formula>AND($G$1001&gt;0,$J$1001="")</formula>
    </cfRule>
  </conditionalFormatting>
  <conditionalFormatting sqref="J1002">
    <cfRule type="expression" dxfId="3011" priority="5014">
      <formula>AND($G$1002&gt;0,$J$1002="")</formula>
    </cfRule>
  </conditionalFormatting>
  <conditionalFormatting sqref="J1003">
    <cfRule type="expression" dxfId="3010" priority="5013">
      <formula>AND($G$1003&gt;0,$J$1003="")</formula>
    </cfRule>
  </conditionalFormatting>
  <conditionalFormatting sqref="J1004">
    <cfRule type="expression" dxfId="3009" priority="5012">
      <formula>AND($G$1004&gt;0,$J$1004="")</formula>
    </cfRule>
  </conditionalFormatting>
  <conditionalFormatting sqref="J1005">
    <cfRule type="expression" dxfId="3008" priority="5011">
      <formula>AND($G$1005&gt;0,$J$1005="")</formula>
    </cfRule>
  </conditionalFormatting>
  <conditionalFormatting sqref="J1006">
    <cfRule type="expression" dxfId="3007" priority="5010">
      <formula>AND($G$1006&gt;0,$J$1006="")</formula>
    </cfRule>
  </conditionalFormatting>
  <conditionalFormatting sqref="L8">
    <cfRule type="expression" dxfId="3006" priority="5009">
      <formula>AND($G$8&gt;0,$L$8="")</formula>
    </cfRule>
  </conditionalFormatting>
  <conditionalFormatting sqref="L9">
    <cfRule type="expression" dxfId="3005" priority="5008">
      <formula>AND($G$9&gt;0,$L$9="")</formula>
    </cfRule>
  </conditionalFormatting>
  <conditionalFormatting sqref="L10">
    <cfRule type="expression" dxfId="3004" priority="5007">
      <formula>AND($G$10&gt;0,$L$10="")</formula>
    </cfRule>
  </conditionalFormatting>
  <conditionalFormatting sqref="L11">
    <cfRule type="expression" dxfId="3003" priority="5006">
      <formula>AND($G$11&gt;0,$L$11="")</formula>
    </cfRule>
  </conditionalFormatting>
  <conditionalFormatting sqref="L12">
    <cfRule type="expression" dxfId="3002" priority="5005">
      <formula>AND($G$12&gt;0,$L$12="")</formula>
    </cfRule>
  </conditionalFormatting>
  <conditionalFormatting sqref="L13">
    <cfRule type="expression" dxfId="3001" priority="5004">
      <formula>AND($G$13&gt;0,$L$13="")</formula>
    </cfRule>
  </conditionalFormatting>
  <conditionalFormatting sqref="L14">
    <cfRule type="expression" dxfId="3000" priority="5003">
      <formula>AND($G$14&gt;0,$L$14="")</formula>
    </cfRule>
  </conditionalFormatting>
  <conditionalFormatting sqref="L15">
    <cfRule type="expression" dxfId="2999" priority="5002">
      <formula>AND($G$15&gt;0,$L$15="")</formula>
    </cfRule>
  </conditionalFormatting>
  <conditionalFormatting sqref="L16">
    <cfRule type="expression" dxfId="2998" priority="5001">
      <formula>AND($G$16&gt;0,$L$16="")</formula>
    </cfRule>
  </conditionalFormatting>
  <conditionalFormatting sqref="L17">
    <cfRule type="expression" dxfId="2997" priority="5000">
      <formula>AND($G$17&gt;0,$L$17="")</formula>
    </cfRule>
  </conditionalFormatting>
  <conditionalFormatting sqref="L18">
    <cfRule type="expression" dxfId="2996" priority="4999">
      <formula>AND($G$18&gt;0,$L$18="")</formula>
    </cfRule>
  </conditionalFormatting>
  <conditionalFormatting sqref="L19">
    <cfRule type="expression" dxfId="2995" priority="4998">
      <formula>AND($G$19&gt;0,$L$19="")</formula>
    </cfRule>
  </conditionalFormatting>
  <conditionalFormatting sqref="L20">
    <cfRule type="expression" dxfId="2994" priority="4997">
      <formula>AND($G$20&gt;0,$L$20="")</formula>
    </cfRule>
  </conditionalFormatting>
  <conditionalFormatting sqref="L21">
    <cfRule type="expression" dxfId="2993" priority="4996">
      <formula>AND($G$21&gt;0,$L$21="")</formula>
    </cfRule>
  </conditionalFormatting>
  <conditionalFormatting sqref="L22">
    <cfRule type="expression" dxfId="2992" priority="4995">
      <formula>AND($G$22&gt;0,$L$22="")</formula>
    </cfRule>
  </conditionalFormatting>
  <conditionalFormatting sqref="L23">
    <cfRule type="expression" dxfId="2991" priority="4994">
      <formula>AND($G$23&gt;0,$L$23="")</formula>
    </cfRule>
  </conditionalFormatting>
  <conditionalFormatting sqref="L24">
    <cfRule type="expression" dxfId="2990" priority="4993">
      <formula>AND($G$24&gt;0,$L$24="")</formula>
    </cfRule>
  </conditionalFormatting>
  <conditionalFormatting sqref="L25">
    <cfRule type="expression" dxfId="2989" priority="4992">
      <formula>AND($G$25&gt;0,$L$25="")</formula>
    </cfRule>
  </conditionalFormatting>
  <conditionalFormatting sqref="L26">
    <cfRule type="expression" dxfId="2988" priority="4991">
      <formula>AND($G$26&gt;0,$L$26="")</formula>
    </cfRule>
  </conditionalFormatting>
  <conditionalFormatting sqref="L27">
    <cfRule type="expression" dxfId="2987" priority="4990">
      <formula>AND($G$27&gt;0,$L$27="")</formula>
    </cfRule>
  </conditionalFormatting>
  <conditionalFormatting sqref="L28">
    <cfRule type="expression" dxfId="2986" priority="4989">
      <formula>AND($G$28&gt;0,$L$28="")</formula>
    </cfRule>
  </conditionalFormatting>
  <conditionalFormatting sqref="L29">
    <cfRule type="expression" dxfId="2985" priority="4988">
      <formula>AND($G$29&gt;0,$L$29="")</formula>
    </cfRule>
  </conditionalFormatting>
  <conditionalFormatting sqref="L30">
    <cfRule type="expression" dxfId="2984" priority="4987">
      <formula>AND($G$30&gt;0,$L$30="")</formula>
    </cfRule>
  </conditionalFormatting>
  <conditionalFormatting sqref="L31">
    <cfRule type="expression" dxfId="2983" priority="4986">
      <formula>AND($G$31&gt;0,$L$31="")</formula>
    </cfRule>
  </conditionalFormatting>
  <conditionalFormatting sqref="L32">
    <cfRule type="expression" dxfId="2982" priority="4985">
      <formula>AND($G$32&gt;0,$L$32="")</formula>
    </cfRule>
  </conditionalFormatting>
  <conditionalFormatting sqref="L33">
    <cfRule type="expression" dxfId="2981" priority="4984">
      <formula>AND($G$33&gt;0,$L$33="")</formula>
    </cfRule>
  </conditionalFormatting>
  <conditionalFormatting sqref="L34">
    <cfRule type="expression" dxfId="2980" priority="4983">
      <formula>AND($G$34&gt;0,$L$34="")</formula>
    </cfRule>
  </conditionalFormatting>
  <conditionalFormatting sqref="L35">
    <cfRule type="expression" dxfId="2979" priority="4982">
      <formula>AND($G$35&gt;0,$L$35="")</formula>
    </cfRule>
  </conditionalFormatting>
  <conditionalFormatting sqref="L36">
    <cfRule type="expression" dxfId="2978" priority="4981">
      <formula>AND($G$36&gt;0,$L$36="")</formula>
    </cfRule>
  </conditionalFormatting>
  <conditionalFormatting sqref="L37">
    <cfRule type="expression" dxfId="2977" priority="4980">
      <formula>AND($G$37&gt;0,$L$37="")</formula>
    </cfRule>
  </conditionalFormatting>
  <conditionalFormatting sqref="L38">
    <cfRule type="expression" dxfId="2976" priority="4979">
      <formula>AND($G$38&gt;0,$L$38="")</formula>
    </cfRule>
  </conditionalFormatting>
  <conditionalFormatting sqref="L39">
    <cfRule type="expression" dxfId="2975" priority="4978">
      <formula>AND($G$39&gt;0,$L$39="")</formula>
    </cfRule>
  </conditionalFormatting>
  <conditionalFormatting sqref="L40">
    <cfRule type="expression" dxfId="2974" priority="4977">
      <formula>AND($G$40&gt;0,$L$40="")</formula>
    </cfRule>
  </conditionalFormatting>
  <conditionalFormatting sqref="L41">
    <cfRule type="expression" dxfId="2973" priority="4976">
      <formula>AND($G$41&gt;0,$L$41="")</formula>
    </cfRule>
  </conditionalFormatting>
  <conditionalFormatting sqref="L42">
    <cfRule type="expression" dxfId="2972" priority="4975">
      <formula>AND($G$42&gt;0,$L$42="")</formula>
    </cfRule>
  </conditionalFormatting>
  <conditionalFormatting sqref="L43">
    <cfRule type="expression" dxfId="2971" priority="4974">
      <formula>AND($G$43&gt;0,$L$43="")</formula>
    </cfRule>
  </conditionalFormatting>
  <conditionalFormatting sqref="L44">
    <cfRule type="expression" dxfId="2970" priority="4973">
      <formula>AND($G$44&gt;0,$L$44="")</formula>
    </cfRule>
  </conditionalFormatting>
  <conditionalFormatting sqref="L45">
    <cfRule type="expression" dxfId="2969" priority="4972">
      <formula>AND($G$45&gt;0,$L$45="")</formula>
    </cfRule>
  </conditionalFormatting>
  <conditionalFormatting sqref="L46">
    <cfRule type="expression" dxfId="2968" priority="4971">
      <formula>AND($G$46&gt;0,$L$46="")</formula>
    </cfRule>
  </conditionalFormatting>
  <conditionalFormatting sqref="L47">
    <cfRule type="expression" dxfId="2967" priority="4970">
      <formula>AND($G$47&gt;0,$L$47="")</formula>
    </cfRule>
  </conditionalFormatting>
  <conditionalFormatting sqref="L48">
    <cfRule type="expression" dxfId="2966" priority="4969">
      <formula>AND($G$48&gt;0,$L$48="")</formula>
    </cfRule>
  </conditionalFormatting>
  <conditionalFormatting sqref="L49">
    <cfRule type="expression" dxfId="2965" priority="4968">
      <formula>AND($G$49&gt;0,$L$49="")</formula>
    </cfRule>
  </conditionalFormatting>
  <conditionalFormatting sqref="L50">
    <cfRule type="expression" dxfId="2964" priority="4967">
      <formula>AND($G$50&gt;0,$L$50="")</formula>
    </cfRule>
  </conditionalFormatting>
  <conditionalFormatting sqref="L51">
    <cfRule type="expression" dxfId="2963" priority="4966">
      <formula>AND($G$51&gt;0,$L$51="")</formula>
    </cfRule>
  </conditionalFormatting>
  <conditionalFormatting sqref="L52">
    <cfRule type="expression" dxfId="2962" priority="4965">
      <formula>AND($G$52&gt;0,$L$52="")</formula>
    </cfRule>
  </conditionalFormatting>
  <conditionalFormatting sqref="L53">
    <cfRule type="expression" dxfId="2961" priority="4964">
      <formula>AND($G$53&gt;0,$L$53="")</formula>
    </cfRule>
  </conditionalFormatting>
  <conditionalFormatting sqref="L54">
    <cfRule type="expression" dxfId="2960" priority="4963">
      <formula>AND($G$54&gt;0,$L$54="")</formula>
    </cfRule>
  </conditionalFormatting>
  <conditionalFormatting sqref="L55">
    <cfRule type="expression" dxfId="2959" priority="4962">
      <formula>AND($G$55&gt;0,$L$55="")</formula>
    </cfRule>
  </conditionalFormatting>
  <conditionalFormatting sqref="L56">
    <cfRule type="expression" dxfId="2958" priority="4961">
      <formula>AND($G$56&gt;0,$L$56="")</formula>
    </cfRule>
  </conditionalFormatting>
  <conditionalFormatting sqref="L57">
    <cfRule type="expression" dxfId="2957" priority="4960">
      <formula>AND($G$57&gt;0,$L$57="")</formula>
    </cfRule>
  </conditionalFormatting>
  <conditionalFormatting sqref="L58">
    <cfRule type="expression" dxfId="2956" priority="4959">
      <formula>AND($G$58&gt;0,$L$58="")</formula>
    </cfRule>
  </conditionalFormatting>
  <conditionalFormatting sqref="L59">
    <cfRule type="expression" dxfId="2955" priority="4958">
      <formula>AND($G$59&gt;0,$L$59="")</formula>
    </cfRule>
  </conditionalFormatting>
  <conditionalFormatting sqref="L60">
    <cfRule type="expression" dxfId="2954" priority="4957">
      <formula>AND($G$60&gt;0,$L$60="")</formula>
    </cfRule>
  </conditionalFormatting>
  <conditionalFormatting sqref="L61">
    <cfRule type="expression" dxfId="2953" priority="4956">
      <formula>AND($G$61&gt;0,$L$61="")</formula>
    </cfRule>
  </conditionalFormatting>
  <conditionalFormatting sqref="L62">
    <cfRule type="expression" dxfId="2952" priority="4955">
      <formula>AND($G$62&gt;0,$L$62="")</formula>
    </cfRule>
  </conditionalFormatting>
  <conditionalFormatting sqref="L63">
    <cfRule type="expression" dxfId="2951" priority="4954">
      <formula>AND($G$63&gt;0,$L$63="")</formula>
    </cfRule>
  </conditionalFormatting>
  <conditionalFormatting sqref="L64">
    <cfRule type="expression" dxfId="2950" priority="4953">
      <formula>AND($G$64&gt;0,$L$64="")</formula>
    </cfRule>
  </conditionalFormatting>
  <conditionalFormatting sqref="L65">
    <cfRule type="expression" dxfId="2949" priority="4952">
      <formula>AND($G$65&gt;0,$L$65="")</formula>
    </cfRule>
  </conditionalFormatting>
  <conditionalFormatting sqref="L66">
    <cfRule type="expression" dxfId="2948" priority="4951">
      <formula>AND($G$66&gt;0,$L$66="")</formula>
    </cfRule>
  </conditionalFormatting>
  <conditionalFormatting sqref="L67">
    <cfRule type="expression" dxfId="2947" priority="4950">
      <formula>AND($G$67&gt;0,$L$67="")</formula>
    </cfRule>
  </conditionalFormatting>
  <conditionalFormatting sqref="L68">
    <cfRule type="expression" dxfId="2946" priority="4949">
      <formula>AND($G$68&gt;0,$L$68="")</formula>
    </cfRule>
  </conditionalFormatting>
  <conditionalFormatting sqref="L69">
    <cfRule type="expression" dxfId="2945" priority="4948">
      <formula>AND($G$69&gt;0,$L$69="")</formula>
    </cfRule>
  </conditionalFormatting>
  <conditionalFormatting sqref="L70">
    <cfRule type="expression" dxfId="2944" priority="4947">
      <formula>AND($G$70&gt;0,$L$70="")</formula>
    </cfRule>
  </conditionalFormatting>
  <conditionalFormatting sqref="L71">
    <cfRule type="expression" dxfId="2943" priority="4946">
      <formula>AND($G$71&gt;0,$L$71="")</formula>
    </cfRule>
  </conditionalFormatting>
  <conditionalFormatting sqref="L72">
    <cfRule type="expression" dxfId="2942" priority="4945">
      <formula>AND($G$72&gt;0,$L$72="")</formula>
    </cfRule>
  </conditionalFormatting>
  <conditionalFormatting sqref="L73">
    <cfRule type="expression" dxfId="2941" priority="4944">
      <formula>AND($G$73&gt;0,$L$73="")</formula>
    </cfRule>
  </conditionalFormatting>
  <conditionalFormatting sqref="L74">
    <cfRule type="expression" dxfId="2940" priority="4943">
      <formula>AND($G$74&gt;0,$L$74="")</formula>
    </cfRule>
  </conditionalFormatting>
  <conditionalFormatting sqref="L75">
    <cfRule type="expression" dxfId="2939" priority="4942">
      <formula>AND($G$75&gt;0,$L$75="")</formula>
    </cfRule>
  </conditionalFormatting>
  <conditionalFormatting sqref="L76">
    <cfRule type="expression" dxfId="2938" priority="4941">
      <formula>AND($G$76&gt;0,$L$76="")</formula>
    </cfRule>
  </conditionalFormatting>
  <conditionalFormatting sqref="L77">
    <cfRule type="expression" dxfId="2937" priority="4940">
      <formula>AND($G$77&gt;0,$L$77="")</formula>
    </cfRule>
  </conditionalFormatting>
  <conditionalFormatting sqref="L78">
    <cfRule type="expression" dxfId="2936" priority="4939">
      <formula>AND($G$78&gt;0,$L$78="")</formula>
    </cfRule>
  </conditionalFormatting>
  <conditionalFormatting sqref="L79">
    <cfRule type="expression" dxfId="2935" priority="4938">
      <formula>AND($G$79&gt;0,$L$79="")</formula>
    </cfRule>
  </conditionalFormatting>
  <conditionalFormatting sqref="L80">
    <cfRule type="expression" dxfId="2934" priority="4937">
      <formula>AND($G$80&gt;0,$L$80="")</formula>
    </cfRule>
  </conditionalFormatting>
  <conditionalFormatting sqref="L81">
    <cfRule type="expression" dxfId="2933" priority="4936">
      <formula>AND($G$81&gt;0,$L$81="")</formula>
    </cfRule>
  </conditionalFormatting>
  <conditionalFormatting sqref="L82">
    <cfRule type="expression" dxfId="2932" priority="4935">
      <formula>AND($G$82&gt;0,$L$82="")</formula>
    </cfRule>
  </conditionalFormatting>
  <conditionalFormatting sqref="L83">
    <cfRule type="expression" dxfId="2931" priority="4934">
      <formula>AND($G$83&gt;0,$L$83="")</formula>
    </cfRule>
  </conditionalFormatting>
  <conditionalFormatting sqref="L84">
    <cfRule type="expression" dxfId="2930" priority="4933">
      <formula>AND($G$84&gt;0,$L$84="")</formula>
    </cfRule>
  </conditionalFormatting>
  <conditionalFormatting sqref="L85">
    <cfRule type="expression" dxfId="2929" priority="4932">
      <formula>AND($G$85&gt;0,$L$85="")</formula>
    </cfRule>
  </conditionalFormatting>
  <conditionalFormatting sqref="L86">
    <cfRule type="expression" dxfId="2928" priority="4931">
      <formula>AND($G$86&gt;0,$L$86="")</formula>
    </cfRule>
  </conditionalFormatting>
  <conditionalFormatting sqref="L87">
    <cfRule type="expression" dxfId="2927" priority="4930">
      <formula>AND($G$87&gt;0,$L$87="")</formula>
    </cfRule>
  </conditionalFormatting>
  <conditionalFormatting sqref="L88">
    <cfRule type="expression" dxfId="2926" priority="4929">
      <formula>AND($G$88&gt;0,$L$88="")</formula>
    </cfRule>
  </conditionalFormatting>
  <conditionalFormatting sqref="L89">
    <cfRule type="expression" dxfId="2925" priority="4928">
      <formula>AND($G$89&gt;0,$L$89="")</formula>
    </cfRule>
  </conditionalFormatting>
  <conditionalFormatting sqref="L90">
    <cfRule type="expression" dxfId="2924" priority="4927">
      <formula>AND($G$90&gt;0,$L$90="")</formula>
    </cfRule>
  </conditionalFormatting>
  <conditionalFormatting sqref="L91">
    <cfRule type="expression" dxfId="2923" priority="4926">
      <formula>AND($G$91&gt;0,$L$91="")</formula>
    </cfRule>
  </conditionalFormatting>
  <conditionalFormatting sqref="L92">
    <cfRule type="expression" dxfId="2922" priority="4925">
      <formula>AND($G$92&gt;0,$L$92="")</formula>
    </cfRule>
  </conditionalFormatting>
  <conditionalFormatting sqref="L93">
    <cfRule type="expression" dxfId="2921" priority="4924">
      <formula>AND($G$93&gt;0,$L$93="")</formula>
    </cfRule>
  </conditionalFormatting>
  <conditionalFormatting sqref="L94">
    <cfRule type="expression" dxfId="2920" priority="4923">
      <formula>AND($G$94&gt;0,$L$94="")</formula>
    </cfRule>
  </conditionalFormatting>
  <conditionalFormatting sqref="L95">
    <cfRule type="expression" dxfId="2919" priority="4922">
      <formula>AND($G$95&gt;0,$L$95="")</formula>
    </cfRule>
  </conditionalFormatting>
  <conditionalFormatting sqref="L96">
    <cfRule type="expression" dxfId="2918" priority="4921">
      <formula>AND($G$96&gt;0,$L$96="")</formula>
    </cfRule>
  </conditionalFormatting>
  <conditionalFormatting sqref="L97">
    <cfRule type="expression" dxfId="2917" priority="4920">
      <formula>AND($G$97&gt;0,$L$97="")</formula>
    </cfRule>
  </conditionalFormatting>
  <conditionalFormatting sqref="L98">
    <cfRule type="expression" dxfId="2916" priority="4919">
      <formula>AND($G$98&gt;0,$L$98="")</formula>
    </cfRule>
  </conditionalFormatting>
  <conditionalFormatting sqref="L99">
    <cfRule type="expression" dxfId="2915" priority="4918">
      <formula>AND($G$99&gt;0,$L$99="")</formula>
    </cfRule>
  </conditionalFormatting>
  <conditionalFormatting sqref="L100">
    <cfRule type="expression" dxfId="2914" priority="4917">
      <formula>AND($G$100&gt;0,$L$100="")</formula>
    </cfRule>
  </conditionalFormatting>
  <conditionalFormatting sqref="L101">
    <cfRule type="expression" dxfId="2913" priority="4916">
      <formula>AND($G$101&gt;0,$L$101="")</formula>
    </cfRule>
  </conditionalFormatting>
  <conditionalFormatting sqref="L102">
    <cfRule type="expression" dxfId="2912" priority="4915">
      <formula>AND($G$102&gt;0,$L$102="")</formula>
    </cfRule>
  </conditionalFormatting>
  <conditionalFormatting sqref="L103">
    <cfRule type="expression" dxfId="2911" priority="4914">
      <formula>AND($G$103&gt;0,$L$103="")</formula>
    </cfRule>
  </conditionalFormatting>
  <conditionalFormatting sqref="L104">
    <cfRule type="expression" dxfId="2910" priority="4913">
      <formula>AND($G$104&gt;0,$L$104="")</formula>
    </cfRule>
  </conditionalFormatting>
  <conditionalFormatting sqref="L105">
    <cfRule type="expression" dxfId="2909" priority="4912">
      <formula>AND($G$105&gt;0,$L$105="")</formula>
    </cfRule>
  </conditionalFormatting>
  <conditionalFormatting sqref="L106">
    <cfRule type="expression" dxfId="2908" priority="4911">
      <formula>AND($G$106&gt;0,$L$106="")</formula>
    </cfRule>
  </conditionalFormatting>
  <conditionalFormatting sqref="L107">
    <cfRule type="expression" dxfId="2907" priority="4910">
      <formula>AND($G$107&gt;0,$L$107="")</formula>
    </cfRule>
  </conditionalFormatting>
  <conditionalFormatting sqref="L108">
    <cfRule type="expression" dxfId="2906" priority="4909">
      <formula>AND($G$108&gt;0,$L$108="")</formula>
    </cfRule>
  </conditionalFormatting>
  <conditionalFormatting sqref="L109">
    <cfRule type="expression" dxfId="2905" priority="4908">
      <formula>AND($G$109&gt;0,$L$109="")</formula>
    </cfRule>
  </conditionalFormatting>
  <conditionalFormatting sqref="L110">
    <cfRule type="expression" dxfId="2904" priority="4907">
      <formula>AND($G$110&gt;0,$L$110="")</formula>
    </cfRule>
  </conditionalFormatting>
  <conditionalFormatting sqref="L111">
    <cfRule type="expression" dxfId="2903" priority="4906">
      <formula>AND($G$111&gt;0,$L$111="")</formula>
    </cfRule>
  </conditionalFormatting>
  <conditionalFormatting sqref="L112">
    <cfRule type="expression" dxfId="2902" priority="4905">
      <formula>AND($G$112&gt;0,$L$112="")</formula>
    </cfRule>
  </conditionalFormatting>
  <conditionalFormatting sqref="L113">
    <cfRule type="expression" dxfId="2901" priority="4904">
      <formula>AND($G$113&gt;0,$L$113="")</formula>
    </cfRule>
  </conditionalFormatting>
  <conditionalFormatting sqref="L114">
    <cfRule type="expression" dxfId="2900" priority="4903">
      <formula>AND($G$114&gt;0,$L$114="")</formula>
    </cfRule>
  </conditionalFormatting>
  <conditionalFormatting sqref="L115">
    <cfRule type="expression" dxfId="2899" priority="4902">
      <formula>AND($G$115&gt;0,$L$115="")</formula>
    </cfRule>
  </conditionalFormatting>
  <conditionalFormatting sqref="L116">
    <cfRule type="expression" dxfId="2898" priority="4901">
      <formula>AND($G$116&gt;0,$L$116="")</formula>
    </cfRule>
  </conditionalFormatting>
  <conditionalFormatting sqref="L117">
    <cfRule type="expression" dxfId="2897" priority="4900">
      <formula>AND($G$117&gt;0,$L$117="")</formula>
    </cfRule>
  </conditionalFormatting>
  <conditionalFormatting sqref="L118">
    <cfRule type="expression" dxfId="2896" priority="4899">
      <formula>AND($G$118&gt;0,$L$118="")</formula>
    </cfRule>
  </conditionalFormatting>
  <conditionalFormatting sqref="L119">
    <cfRule type="expression" dxfId="2895" priority="4898">
      <formula>AND($G$119&gt;0,$L$119="")</formula>
    </cfRule>
  </conditionalFormatting>
  <conditionalFormatting sqref="L120">
    <cfRule type="expression" dxfId="2894" priority="4897">
      <formula>AND($G$120&gt;0,$L$120="")</formula>
    </cfRule>
  </conditionalFormatting>
  <conditionalFormatting sqref="L121">
    <cfRule type="expression" dxfId="2893" priority="4896">
      <formula>AND($G$121&gt;0,$L$121="")</formula>
    </cfRule>
  </conditionalFormatting>
  <conditionalFormatting sqref="L122">
    <cfRule type="expression" dxfId="2892" priority="4895">
      <formula>AND($G$122&gt;0,$L$122="")</formula>
    </cfRule>
  </conditionalFormatting>
  <conditionalFormatting sqref="L123">
    <cfRule type="expression" dxfId="2891" priority="4894">
      <formula>AND($G$123&gt;0,$L$123="")</formula>
    </cfRule>
  </conditionalFormatting>
  <conditionalFormatting sqref="L124">
    <cfRule type="expression" dxfId="2890" priority="4893">
      <formula>AND($G$124&gt;0,$L$124="")</formula>
    </cfRule>
  </conditionalFormatting>
  <conditionalFormatting sqref="L125">
    <cfRule type="expression" dxfId="2889" priority="4892">
      <formula>AND($G$125&gt;0,$L$125="")</formula>
    </cfRule>
  </conditionalFormatting>
  <conditionalFormatting sqref="L126">
    <cfRule type="expression" dxfId="2888" priority="4891">
      <formula>AND($G$126&gt;0,$L$126="")</formula>
    </cfRule>
  </conditionalFormatting>
  <conditionalFormatting sqref="L127">
    <cfRule type="expression" dxfId="2887" priority="4890">
      <formula>AND($G$127&gt;0,$L$127="")</formula>
    </cfRule>
  </conditionalFormatting>
  <conditionalFormatting sqref="L128">
    <cfRule type="expression" dxfId="2886" priority="4889">
      <formula>AND($G$128&gt;0,$L$128="")</formula>
    </cfRule>
  </conditionalFormatting>
  <conditionalFormatting sqref="L129">
    <cfRule type="expression" dxfId="2885" priority="4888">
      <formula>AND($G$129&gt;0,$L$129="")</formula>
    </cfRule>
  </conditionalFormatting>
  <conditionalFormatting sqref="L130">
    <cfRule type="expression" dxfId="2884" priority="4887">
      <formula>AND($G$130&gt;0,$L$130="")</formula>
    </cfRule>
  </conditionalFormatting>
  <conditionalFormatting sqref="L131">
    <cfRule type="expression" dxfId="2883" priority="4886">
      <formula>AND($G$131&gt;0,$L$131="")</formula>
    </cfRule>
  </conditionalFormatting>
  <conditionalFormatting sqref="L132">
    <cfRule type="expression" dxfId="2882" priority="4885">
      <formula>AND($G$132&gt;0,$L$132="")</formula>
    </cfRule>
  </conditionalFormatting>
  <conditionalFormatting sqref="L133">
    <cfRule type="expression" dxfId="2881" priority="4884">
      <formula>AND($G$133&gt;0,$L$133="")</formula>
    </cfRule>
  </conditionalFormatting>
  <conditionalFormatting sqref="L134">
    <cfRule type="expression" dxfId="2880" priority="4883">
      <formula>AND($G$134&gt;0,$L$134="")</formula>
    </cfRule>
  </conditionalFormatting>
  <conditionalFormatting sqref="L135">
    <cfRule type="expression" dxfId="2879" priority="4882">
      <formula>AND($G$135&gt;0,$L$135="")</formula>
    </cfRule>
  </conditionalFormatting>
  <conditionalFormatting sqref="L136">
    <cfRule type="expression" dxfId="2878" priority="4881">
      <formula>AND($G$136&gt;0,$L$136="")</formula>
    </cfRule>
  </conditionalFormatting>
  <conditionalFormatting sqref="L137">
    <cfRule type="expression" dxfId="2877" priority="4880">
      <formula>AND($G$137&gt;0,$L$137="")</formula>
    </cfRule>
  </conditionalFormatting>
  <conditionalFormatting sqref="L138">
    <cfRule type="expression" dxfId="2876" priority="4879">
      <formula>AND($G$138&gt;0,$L$138="")</formula>
    </cfRule>
  </conditionalFormatting>
  <conditionalFormatting sqref="L139">
    <cfRule type="expression" dxfId="2875" priority="4878">
      <formula>AND($G$139&gt;0,$L$139="")</formula>
    </cfRule>
  </conditionalFormatting>
  <conditionalFormatting sqref="L140">
    <cfRule type="expression" dxfId="2874" priority="4877">
      <formula>AND($G$140&gt;0,$L$140="")</formula>
    </cfRule>
  </conditionalFormatting>
  <conditionalFormatting sqref="L141">
    <cfRule type="expression" dxfId="2873" priority="4876">
      <formula>AND($G$141&gt;0,$L$141="")</formula>
    </cfRule>
  </conditionalFormatting>
  <conditionalFormatting sqref="L142">
    <cfRule type="expression" dxfId="2872" priority="4875">
      <formula>AND($G$142&gt;0,$L$142="")</formula>
    </cfRule>
  </conditionalFormatting>
  <conditionalFormatting sqref="L143">
    <cfRule type="expression" dxfId="2871" priority="4874">
      <formula>AND($G$143&gt;0,$L$143="")</formula>
    </cfRule>
  </conditionalFormatting>
  <conditionalFormatting sqref="L144">
    <cfRule type="expression" dxfId="2870" priority="4873">
      <formula>AND($G$144&gt;0,$L$144="")</formula>
    </cfRule>
  </conditionalFormatting>
  <conditionalFormatting sqref="L145">
    <cfRule type="expression" dxfId="2869" priority="4872">
      <formula>AND($G$145&gt;0,$L$145="")</formula>
    </cfRule>
  </conditionalFormatting>
  <conditionalFormatting sqref="L146">
    <cfRule type="expression" dxfId="2868" priority="4871">
      <formula>AND($G$146&gt;0,$L$146="")</formula>
    </cfRule>
  </conditionalFormatting>
  <conditionalFormatting sqref="L147">
    <cfRule type="expression" dxfId="2867" priority="4870">
      <formula>AND($G$147&gt;0,$L$147="")</formula>
    </cfRule>
  </conditionalFormatting>
  <conditionalFormatting sqref="L148">
    <cfRule type="expression" dxfId="2866" priority="4869">
      <formula>AND($G$148&gt;0,$L$148="")</formula>
    </cfRule>
  </conditionalFormatting>
  <conditionalFormatting sqref="L149">
    <cfRule type="expression" dxfId="2865" priority="4868">
      <formula>AND($G$149&gt;0,$L$149="")</formula>
    </cfRule>
  </conditionalFormatting>
  <conditionalFormatting sqref="L150">
    <cfRule type="expression" dxfId="2864" priority="4867">
      <formula>AND($G$150&gt;0,$L$150="")</formula>
    </cfRule>
  </conditionalFormatting>
  <conditionalFormatting sqref="L151">
    <cfRule type="expression" dxfId="2863" priority="4866">
      <formula>AND($G$151&gt;0,$L$151="")</formula>
    </cfRule>
  </conditionalFormatting>
  <conditionalFormatting sqref="L152">
    <cfRule type="expression" dxfId="2862" priority="4865">
      <formula>AND($G$152&gt;0,$L$152="")</formula>
    </cfRule>
  </conditionalFormatting>
  <conditionalFormatting sqref="L153">
    <cfRule type="expression" dxfId="2861" priority="4864">
      <formula>AND($G$153&gt;0,$L$153="")</formula>
    </cfRule>
  </conditionalFormatting>
  <conditionalFormatting sqref="L154">
    <cfRule type="expression" dxfId="2860" priority="4863">
      <formula>AND($G$154&gt;0,$L$154="")</formula>
    </cfRule>
  </conditionalFormatting>
  <conditionalFormatting sqref="L155">
    <cfRule type="expression" dxfId="2859" priority="4862">
      <formula>AND($G$155&gt;0,$L$155="")</formula>
    </cfRule>
  </conditionalFormatting>
  <conditionalFormatting sqref="L156">
    <cfRule type="expression" dxfId="2858" priority="4861">
      <formula>AND($G$156&gt;0,$L$156="")</formula>
    </cfRule>
  </conditionalFormatting>
  <conditionalFormatting sqref="L157">
    <cfRule type="expression" dxfId="2857" priority="4860">
      <formula>AND($G$157&gt;0,$L$157="")</formula>
    </cfRule>
  </conditionalFormatting>
  <conditionalFormatting sqref="L158">
    <cfRule type="expression" dxfId="2856" priority="4859">
      <formula>AND($G$158&gt;0,$L$158="")</formula>
    </cfRule>
  </conditionalFormatting>
  <conditionalFormatting sqref="L159">
    <cfRule type="expression" dxfId="2855" priority="4858">
      <formula>AND($G$159&gt;0,$L$159="")</formula>
    </cfRule>
  </conditionalFormatting>
  <conditionalFormatting sqref="L160">
    <cfRule type="expression" dxfId="2854" priority="4857">
      <formula>AND($G$160&gt;0,$L$160="")</formula>
    </cfRule>
  </conditionalFormatting>
  <conditionalFormatting sqref="L161">
    <cfRule type="expression" dxfId="2853" priority="4856">
      <formula>AND($G$161&gt;0,$L$161="")</formula>
    </cfRule>
  </conditionalFormatting>
  <conditionalFormatting sqref="L162">
    <cfRule type="expression" dxfId="2852" priority="4855">
      <formula>AND($G$162&gt;0,$L$162="")</formula>
    </cfRule>
  </conditionalFormatting>
  <conditionalFormatting sqref="L163">
    <cfRule type="expression" dxfId="2851" priority="4854">
      <formula>AND($G$163&gt;0,$L$163="")</formula>
    </cfRule>
  </conditionalFormatting>
  <conditionalFormatting sqref="L164">
    <cfRule type="expression" dxfId="2850" priority="4853">
      <formula>AND($G$164&gt;0,$L$164="")</formula>
    </cfRule>
  </conditionalFormatting>
  <conditionalFormatting sqref="L165">
    <cfRule type="expression" dxfId="2849" priority="4852">
      <formula>AND($G$165&gt;0,$L$165="")</formula>
    </cfRule>
  </conditionalFormatting>
  <conditionalFormatting sqref="L166">
    <cfRule type="expression" dxfId="2848" priority="4851">
      <formula>AND($G$166&gt;0,$L$166="")</formula>
    </cfRule>
  </conditionalFormatting>
  <conditionalFormatting sqref="L167">
    <cfRule type="expression" dxfId="2847" priority="4850">
      <formula>AND($G$167&gt;0,$L$167="")</formula>
    </cfRule>
  </conditionalFormatting>
  <conditionalFormatting sqref="L168">
    <cfRule type="expression" dxfId="2846" priority="4849">
      <formula>AND($G$168&gt;0,$L$168="")</formula>
    </cfRule>
  </conditionalFormatting>
  <conditionalFormatting sqref="L169">
    <cfRule type="expression" dxfId="2845" priority="4848">
      <formula>AND($G$169&gt;0,$L$169="")</formula>
    </cfRule>
  </conditionalFormatting>
  <conditionalFormatting sqref="L170">
    <cfRule type="expression" dxfId="2844" priority="4847">
      <formula>AND($G$170&gt;0,$L$170="")</formula>
    </cfRule>
  </conditionalFormatting>
  <conditionalFormatting sqref="L171">
    <cfRule type="expression" dxfId="2843" priority="4846">
      <formula>AND($G$171&gt;0,$L$171="")</formula>
    </cfRule>
  </conditionalFormatting>
  <conditionalFormatting sqref="L172">
    <cfRule type="expression" dxfId="2842" priority="4845">
      <formula>AND($G$172&gt;0,$L$172="")</formula>
    </cfRule>
  </conditionalFormatting>
  <conditionalFormatting sqref="L173">
    <cfRule type="expression" dxfId="2841" priority="4844">
      <formula>AND($G$173&gt;0,$L$173="")</formula>
    </cfRule>
  </conditionalFormatting>
  <conditionalFormatting sqref="L174">
    <cfRule type="expression" dxfId="2840" priority="4843">
      <formula>AND($G$174&gt;0,$L$174="")</formula>
    </cfRule>
  </conditionalFormatting>
  <conditionalFormatting sqref="L175">
    <cfRule type="expression" dxfId="2839" priority="4842">
      <formula>AND($G$175&gt;0,$L$175="")</formula>
    </cfRule>
  </conditionalFormatting>
  <conditionalFormatting sqref="L176">
    <cfRule type="expression" dxfId="2838" priority="4841">
      <formula>AND($G$176&gt;0,$L$176="")</formula>
    </cfRule>
  </conditionalFormatting>
  <conditionalFormatting sqref="L177">
    <cfRule type="expression" dxfId="2837" priority="4840">
      <formula>AND($G$177&gt;0,$L$177="")</formula>
    </cfRule>
  </conditionalFormatting>
  <conditionalFormatting sqref="L178">
    <cfRule type="expression" dxfId="2836" priority="4839">
      <formula>AND($G$178&gt;0,$L$178="")</formula>
    </cfRule>
  </conditionalFormatting>
  <conditionalFormatting sqref="L179">
    <cfRule type="expression" dxfId="2835" priority="4838">
      <formula>AND($G$179&gt;0,$L$179="")</formula>
    </cfRule>
  </conditionalFormatting>
  <conditionalFormatting sqref="L180">
    <cfRule type="expression" dxfId="2834" priority="4837">
      <formula>AND($G$180&gt;0,$L$180="")</formula>
    </cfRule>
  </conditionalFormatting>
  <conditionalFormatting sqref="L181">
    <cfRule type="expression" dxfId="2833" priority="4836">
      <formula>AND($G$181&gt;0,$L$181="")</formula>
    </cfRule>
  </conditionalFormatting>
  <conditionalFormatting sqref="L182">
    <cfRule type="expression" dxfId="2832" priority="4835">
      <formula>AND($G$182&gt;0,$L$182="")</formula>
    </cfRule>
  </conditionalFormatting>
  <conditionalFormatting sqref="L183">
    <cfRule type="expression" dxfId="2831" priority="4834">
      <formula>AND($G$183&gt;0,$L$183="")</formula>
    </cfRule>
  </conditionalFormatting>
  <conditionalFormatting sqref="L184">
    <cfRule type="expression" dxfId="2830" priority="4833">
      <formula>AND($G$184&gt;0,$L$184="")</formula>
    </cfRule>
  </conditionalFormatting>
  <conditionalFormatting sqref="L185">
    <cfRule type="expression" dxfId="2829" priority="4832">
      <formula>AND($G$185&gt;0,$L$185="")</formula>
    </cfRule>
  </conditionalFormatting>
  <conditionalFormatting sqref="L186">
    <cfRule type="expression" dxfId="2828" priority="4831">
      <formula>AND($G$186&gt;0,$L$186="")</formula>
    </cfRule>
  </conditionalFormatting>
  <conditionalFormatting sqref="L187">
    <cfRule type="expression" dxfId="2827" priority="4830">
      <formula>AND($G$187&gt;0,$L$187="")</formula>
    </cfRule>
  </conditionalFormatting>
  <conditionalFormatting sqref="L188">
    <cfRule type="expression" dxfId="2826" priority="4829">
      <formula>AND($G$188&gt;0,$L$188="")</formula>
    </cfRule>
  </conditionalFormatting>
  <conditionalFormatting sqref="L189">
    <cfRule type="expression" dxfId="2825" priority="4828">
      <formula>AND($G$189&gt;0,$L$189="")</formula>
    </cfRule>
  </conditionalFormatting>
  <conditionalFormatting sqref="L190">
    <cfRule type="expression" dxfId="2824" priority="4827">
      <formula>AND($G$190&gt;0,$L$190="")</formula>
    </cfRule>
  </conditionalFormatting>
  <conditionalFormatting sqref="L191">
    <cfRule type="expression" dxfId="2823" priority="4826">
      <formula>AND($G$191&gt;0,$L$191="")</formula>
    </cfRule>
  </conditionalFormatting>
  <conditionalFormatting sqref="L192">
    <cfRule type="expression" dxfId="2822" priority="4825">
      <formula>AND($G$192&gt;0,$L$192="")</formula>
    </cfRule>
  </conditionalFormatting>
  <conditionalFormatting sqref="L193">
    <cfRule type="expression" dxfId="2821" priority="4824">
      <formula>AND($G$193&gt;0,$L$193="")</formula>
    </cfRule>
  </conditionalFormatting>
  <conditionalFormatting sqref="L194">
    <cfRule type="expression" dxfId="2820" priority="4823">
      <formula>AND($G$194&gt;0,$L$194="")</formula>
    </cfRule>
  </conditionalFormatting>
  <conditionalFormatting sqref="L195">
    <cfRule type="expression" dxfId="2819" priority="4822">
      <formula>AND($G$195&gt;0,$L$195="")</formula>
    </cfRule>
  </conditionalFormatting>
  <conditionalFormatting sqref="L196">
    <cfRule type="expression" dxfId="2818" priority="4821">
      <formula>AND($G$196&gt;0,$L$196="")</formula>
    </cfRule>
  </conditionalFormatting>
  <conditionalFormatting sqref="L197">
    <cfRule type="expression" dxfId="2817" priority="4820">
      <formula>AND($G$197&gt;0,$L$197="")</formula>
    </cfRule>
  </conditionalFormatting>
  <conditionalFormatting sqref="L198">
    <cfRule type="expression" dxfId="2816" priority="4819">
      <formula>AND($G$198&gt;0,$L$198="")</formula>
    </cfRule>
  </conditionalFormatting>
  <conditionalFormatting sqref="L199">
    <cfRule type="expression" dxfId="2815" priority="4818">
      <formula>AND($G$199&gt;0,$L$199="")</formula>
    </cfRule>
  </conditionalFormatting>
  <conditionalFormatting sqref="L200">
    <cfRule type="expression" dxfId="2814" priority="4817">
      <formula>AND($G$200&gt;0,$L$200="")</formula>
    </cfRule>
  </conditionalFormatting>
  <conditionalFormatting sqref="L201">
    <cfRule type="expression" dxfId="2813" priority="4816">
      <formula>AND($G$201&gt;0,$L$201="")</formula>
    </cfRule>
  </conditionalFormatting>
  <conditionalFormatting sqref="L202">
    <cfRule type="expression" dxfId="2812" priority="4815">
      <formula>AND($G$202&gt;0,$L$202="")</formula>
    </cfRule>
  </conditionalFormatting>
  <conditionalFormatting sqref="L203">
    <cfRule type="expression" dxfId="2811" priority="4814">
      <formula>AND($G$203&gt;0,$L$203="")</formula>
    </cfRule>
  </conditionalFormatting>
  <conditionalFormatting sqref="L204">
    <cfRule type="expression" dxfId="2810" priority="4813">
      <formula>AND($G$204&gt;0,$L$204="")</formula>
    </cfRule>
  </conditionalFormatting>
  <conditionalFormatting sqref="L205">
    <cfRule type="expression" dxfId="2809" priority="4812">
      <formula>AND($G$205&gt;0,$L$205="")</formula>
    </cfRule>
  </conditionalFormatting>
  <conditionalFormatting sqref="L206">
    <cfRule type="expression" dxfId="2808" priority="4811">
      <formula>AND($G$206&gt;0,$L$206="")</formula>
    </cfRule>
  </conditionalFormatting>
  <conditionalFormatting sqref="L207">
    <cfRule type="expression" dxfId="2807" priority="4810">
      <formula>AND($G$207&gt;0,$L$207="")</formula>
    </cfRule>
  </conditionalFormatting>
  <conditionalFormatting sqref="L208">
    <cfRule type="expression" dxfId="2806" priority="4809">
      <formula>AND($G$208&gt;0,$L$208="")</formula>
    </cfRule>
  </conditionalFormatting>
  <conditionalFormatting sqref="L209">
    <cfRule type="expression" dxfId="2805" priority="4808">
      <formula>AND($G$209&gt;0,$L$209="")</formula>
    </cfRule>
  </conditionalFormatting>
  <conditionalFormatting sqref="L210">
    <cfRule type="expression" dxfId="2804" priority="4807">
      <formula>AND($G$210&gt;0,$L$210="")</formula>
    </cfRule>
  </conditionalFormatting>
  <conditionalFormatting sqref="L211">
    <cfRule type="expression" dxfId="2803" priority="4806">
      <formula>AND($G$211&gt;0,$L$211="")</formula>
    </cfRule>
  </conditionalFormatting>
  <conditionalFormatting sqref="L212">
    <cfRule type="expression" dxfId="2802" priority="4805">
      <formula>AND($G$212&gt;0,$L$212="")</formula>
    </cfRule>
  </conditionalFormatting>
  <conditionalFormatting sqref="L213">
    <cfRule type="expression" dxfId="2801" priority="4804">
      <formula>AND($G$213&gt;0,$L$213="")</formula>
    </cfRule>
  </conditionalFormatting>
  <conditionalFormatting sqref="L214">
    <cfRule type="expression" dxfId="2800" priority="4803">
      <formula>AND($G$214&gt;0,$L$214="")</formula>
    </cfRule>
  </conditionalFormatting>
  <conditionalFormatting sqref="L215">
    <cfRule type="expression" dxfId="2799" priority="4802">
      <formula>AND($G$215&gt;0,$L$215="")</formula>
    </cfRule>
  </conditionalFormatting>
  <conditionalFormatting sqref="L216">
    <cfRule type="expression" dxfId="2798" priority="4801">
      <formula>AND($G$216&gt;0,$L$216="")</formula>
    </cfRule>
  </conditionalFormatting>
  <conditionalFormatting sqref="L217">
    <cfRule type="expression" dxfId="2797" priority="4800">
      <formula>AND($G$217&gt;0,$L$217="")</formula>
    </cfRule>
  </conditionalFormatting>
  <conditionalFormatting sqref="L218">
    <cfRule type="expression" dxfId="2796" priority="4799">
      <formula>AND($G$218&gt;0,$L$218="")</formula>
    </cfRule>
  </conditionalFormatting>
  <conditionalFormatting sqref="L219">
    <cfRule type="expression" dxfId="2795" priority="4798">
      <formula>AND($G$219&gt;0,$L$219="")</formula>
    </cfRule>
  </conditionalFormatting>
  <conditionalFormatting sqref="L220">
    <cfRule type="expression" dxfId="2794" priority="4797">
      <formula>AND($G$220&gt;0,$L$220="")</formula>
    </cfRule>
  </conditionalFormatting>
  <conditionalFormatting sqref="L221">
    <cfRule type="expression" dxfId="2793" priority="4796">
      <formula>AND($G$221&gt;0,$L$221="")</formula>
    </cfRule>
  </conditionalFormatting>
  <conditionalFormatting sqref="L222">
    <cfRule type="expression" dxfId="2792" priority="4795">
      <formula>AND($G$222&gt;0,$L$222="")</formula>
    </cfRule>
  </conditionalFormatting>
  <conditionalFormatting sqref="L223">
    <cfRule type="expression" dxfId="2791" priority="4794">
      <formula>AND($G$223&gt;0,$L$223="")</formula>
    </cfRule>
  </conditionalFormatting>
  <conditionalFormatting sqref="L224">
    <cfRule type="expression" dxfId="2790" priority="4793">
      <formula>AND($G$224&gt;0,$L$224="")</formula>
    </cfRule>
  </conditionalFormatting>
  <conditionalFormatting sqref="L225">
    <cfRule type="expression" dxfId="2789" priority="4792">
      <formula>AND($G$225&gt;0,$L$225="")</formula>
    </cfRule>
  </conditionalFormatting>
  <conditionalFormatting sqref="L226">
    <cfRule type="expression" dxfId="2788" priority="4791">
      <formula>AND($G$226&gt;0,$L$226="")</formula>
    </cfRule>
  </conditionalFormatting>
  <conditionalFormatting sqref="L227">
    <cfRule type="expression" dxfId="2787" priority="4790">
      <formula>AND($G$227&gt;0,$L$227="")</formula>
    </cfRule>
  </conditionalFormatting>
  <conditionalFormatting sqref="L228">
    <cfRule type="expression" dxfId="2786" priority="4789">
      <formula>AND($G$228&gt;0,$L$228="")</formula>
    </cfRule>
  </conditionalFormatting>
  <conditionalFormatting sqref="L229">
    <cfRule type="expression" dxfId="2785" priority="4788">
      <formula>AND($G$229&gt;0,$L$229="")</formula>
    </cfRule>
  </conditionalFormatting>
  <conditionalFormatting sqref="L230">
    <cfRule type="expression" dxfId="2784" priority="4787">
      <formula>AND($G$230&gt;0,$L$230="")</formula>
    </cfRule>
  </conditionalFormatting>
  <conditionalFormatting sqref="L231">
    <cfRule type="expression" dxfId="2783" priority="4786">
      <formula>AND($G$231&gt;0,$L$231="")</formula>
    </cfRule>
  </conditionalFormatting>
  <conditionalFormatting sqref="L232">
    <cfRule type="expression" dxfId="2782" priority="4785">
      <formula>AND($G$232&gt;0,$L$232="")</formula>
    </cfRule>
  </conditionalFormatting>
  <conditionalFormatting sqref="L233">
    <cfRule type="expression" dxfId="2781" priority="4784">
      <formula>AND($G$233&gt;0,$L$233="")</formula>
    </cfRule>
  </conditionalFormatting>
  <conditionalFormatting sqref="L234">
    <cfRule type="expression" dxfId="2780" priority="4783">
      <formula>AND($G$234&gt;0,$L$234="")</formula>
    </cfRule>
  </conditionalFormatting>
  <conditionalFormatting sqref="L235">
    <cfRule type="expression" dxfId="2779" priority="4782">
      <formula>AND($G$235&gt;0,$L$235="")</formula>
    </cfRule>
  </conditionalFormatting>
  <conditionalFormatting sqref="L236">
    <cfRule type="expression" dxfId="2778" priority="4781">
      <formula>AND($G$236&gt;0,$L$236="")</formula>
    </cfRule>
  </conditionalFormatting>
  <conditionalFormatting sqref="L237">
    <cfRule type="expression" dxfId="2777" priority="4780">
      <formula>AND($G$237&gt;0,$L$237="")</formula>
    </cfRule>
  </conditionalFormatting>
  <conditionalFormatting sqref="L238">
    <cfRule type="expression" dxfId="2776" priority="4779">
      <formula>AND($G$238&gt;0,$L$238="")</formula>
    </cfRule>
  </conditionalFormatting>
  <conditionalFormatting sqref="L239">
    <cfRule type="expression" dxfId="2775" priority="4778">
      <formula>AND($G$239&gt;0,$L$239="")</formula>
    </cfRule>
  </conditionalFormatting>
  <conditionalFormatting sqref="L240">
    <cfRule type="expression" dxfId="2774" priority="4777">
      <formula>AND($G$240&gt;0,$L$240="")</formula>
    </cfRule>
  </conditionalFormatting>
  <conditionalFormatting sqref="L241">
    <cfRule type="expression" dxfId="2773" priority="4776">
      <formula>AND($G$241&gt;0,$L$241="")</formula>
    </cfRule>
  </conditionalFormatting>
  <conditionalFormatting sqref="L242">
    <cfRule type="expression" dxfId="2772" priority="4775">
      <formula>AND($G$242&gt;0,$L$242="")</formula>
    </cfRule>
  </conditionalFormatting>
  <conditionalFormatting sqref="L243">
    <cfRule type="expression" dxfId="2771" priority="4774">
      <formula>AND($G$243&gt;0,$L$243="")</formula>
    </cfRule>
  </conditionalFormatting>
  <conditionalFormatting sqref="L244">
    <cfRule type="expression" dxfId="2770" priority="4773">
      <formula>AND($G$244&gt;0,$L$244="")</formula>
    </cfRule>
  </conditionalFormatting>
  <conditionalFormatting sqref="L245">
    <cfRule type="expression" dxfId="2769" priority="4772">
      <formula>AND($G$245&gt;0,$L$245="")</formula>
    </cfRule>
  </conditionalFormatting>
  <conditionalFormatting sqref="L246">
    <cfRule type="expression" dxfId="2768" priority="4771">
      <formula>AND($G$246&gt;0,$L$246="")</formula>
    </cfRule>
  </conditionalFormatting>
  <conditionalFormatting sqref="L247">
    <cfRule type="expression" dxfId="2767" priority="4770">
      <formula>AND($G$247&gt;0,$L$247="")</formula>
    </cfRule>
  </conditionalFormatting>
  <conditionalFormatting sqref="L248">
    <cfRule type="expression" dxfId="2766" priority="4769">
      <formula>AND($G$248&gt;0,$L$248="")</formula>
    </cfRule>
  </conditionalFormatting>
  <conditionalFormatting sqref="L249">
    <cfRule type="expression" dxfId="2765" priority="4768">
      <formula>AND($G$249&gt;0,$L$249="")</formula>
    </cfRule>
  </conditionalFormatting>
  <conditionalFormatting sqref="L250">
    <cfRule type="expression" dxfId="2764" priority="4767">
      <formula>AND($G$250&gt;0,$L$250="")</formula>
    </cfRule>
  </conditionalFormatting>
  <conditionalFormatting sqref="L251">
    <cfRule type="expression" dxfId="2763" priority="4766">
      <formula>AND($G$251&gt;0,$L$251="")</formula>
    </cfRule>
  </conditionalFormatting>
  <conditionalFormatting sqref="L252">
    <cfRule type="expression" dxfId="2762" priority="4765">
      <formula>AND($G$252&gt;0,$L$252="")</formula>
    </cfRule>
  </conditionalFormatting>
  <conditionalFormatting sqref="L253">
    <cfRule type="expression" dxfId="2761" priority="4764">
      <formula>AND($G$253&gt;0,$L$253="")</formula>
    </cfRule>
  </conditionalFormatting>
  <conditionalFormatting sqref="L254">
    <cfRule type="expression" dxfId="2760" priority="4763">
      <formula>AND($G$254&gt;0,$L$254="")</formula>
    </cfRule>
  </conditionalFormatting>
  <conditionalFormatting sqref="L255">
    <cfRule type="expression" dxfId="2759" priority="4762">
      <formula>AND($G$255&gt;0,$L$255="")</formula>
    </cfRule>
  </conditionalFormatting>
  <conditionalFormatting sqref="L256">
    <cfRule type="expression" dxfId="2758" priority="4761">
      <formula>AND($G$256&gt;0,$L$256="")</formula>
    </cfRule>
  </conditionalFormatting>
  <conditionalFormatting sqref="L257">
    <cfRule type="expression" dxfId="2757" priority="4760">
      <formula>AND($G$257&gt;0,$L$257="")</formula>
    </cfRule>
  </conditionalFormatting>
  <conditionalFormatting sqref="L258">
    <cfRule type="expression" dxfId="2756" priority="4759">
      <formula>AND($G$258&gt;0,$L$258="")</formula>
    </cfRule>
  </conditionalFormatting>
  <conditionalFormatting sqref="L259">
    <cfRule type="expression" dxfId="2755" priority="4758">
      <formula>AND($G$259&gt;0,$L$259="")</formula>
    </cfRule>
  </conditionalFormatting>
  <conditionalFormatting sqref="L260">
    <cfRule type="expression" dxfId="2754" priority="4757">
      <formula>AND($G$260&gt;0,$L$260="")</formula>
    </cfRule>
  </conditionalFormatting>
  <conditionalFormatting sqref="L261">
    <cfRule type="expression" dxfId="2753" priority="4756">
      <formula>AND($G$261&gt;0,$L$261="")</formula>
    </cfRule>
  </conditionalFormatting>
  <conditionalFormatting sqref="L262">
    <cfRule type="expression" dxfId="2752" priority="4755">
      <formula>AND($G$262&gt;0,$L$262="")</formula>
    </cfRule>
  </conditionalFormatting>
  <conditionalFormatting sqref="L263">
    <cfRule type="expression" dxfId="2751" priority="4754">
      <formula>AND($G$263&gt;0,$L$263="")</formula>
    </cfRule>
  </conditionalFormatting>
  <conditionalFormatting sqref="L264">
    <cfRule type="expression" dxfId="2750" priority="4753">
      <formula>AND($G$264&gt;0,$L$264="")</formula>
    </cfRule>
  </conditionalFormatting>
  <conditionalFormatting sqref="L265">
    <cfRule type="expression" dxfId="2749" priority="4752">
      <formula>AND($G$265&gt;0,$L$265="")</formula>
    </cfRule>
  </conditionalFormatting>
  <conditionalFormatting sqref="L266">
    <cfRule type="expression" dxfId="2748" priority="4751">
      <formula>AND($G$266&gt;0,$L$266="")</formula>
    </cfRule>
  </conditionalFormatting>
  <conditionalFormatting sqref="L267">
    <cfRule type="expression" dxfId="2747" priority="4750">
      <formula>AND($G$267&gt;0,$L$267="")</formula>
    </cfRule>
  </conditionalFormatting>
  <conditionalFormatting sqref="L268">
    <cfRule type="expression" dxfId="2746" priority="4749">
      <formula>AND($G$268&gt;0,$L$268="")</formula>
    </cfRule>
  </conditionalFormatting>
  <conditionalFormatting sqref="L269">
    <cfRule type="expression" dxfId="2745" priority="4748">
      <formula>AND($G$269&gt;0,$L$269="")</formula>
    </cfRule>
  </conditionalFormatting>
  <conditionalFormatting sqref="L270">
    <cfRule type="expression" dxfId="2744" priority="4747">
      <formula>AND($G$270&gt;0,$L$270="")</formula>
    </cfRule>
  </conditionalFormatting>
  <conditionalFormatting sqref="L271">
    <cfRule type="expression" dxfId="2743" priority="4746">
      <formula>AND($G$271&gt;0,$L$271="")</formula>
    </cfRule>
  </conditionalFormatting>
  <conditionalFormatting sqref="L272">
    <cfRule type="expression" dxfId="2742" priority="4745">
      <formula>AND($G$272&gt;0,$L$272="")</formula>
    </cfRule>
  </conditionalFormatting>
  <conditionalFormatting sqref="L273">
    <cfRule type="expression" dxfId="2741" priority="4744">
      <formula>AND($G$273&gt;0,$L$273="")</formula>
    </cfRule>
  </conditionalFormatting>
  <conditionalFormatting sqref="L274">
    <cfRule type="expression" dxfId="2740" priority="4743">
      <formula>AND($G$274&gt;0,$L$274="")</formula>
    </cfRule>
  </conditionalFormatting>
  <conditionalFormatting sqref="L275">
    <cfRule type="expression" dxfId="2739" priority="4742">
      <formula>AND($G$275&gt;0,$L$275="")</formula>
    </cfRule>
  </conditionalFormatting>
  <conditionalFormatting sqref="L276">
    <cfRule type="expression" dxfId="2738" priority="4741">
      <formula>AND($G$276&gt;0,$L$276="")</formula>
    </cfRule>
  </conditionalFormatting>
  <conditionalFormatting sqref="L277">
    <cfRule type="expression" dxfId="2737" priority="4740">
      <formula>AND($G$277&gt;0,$L$277="")</formula>
    </cfRule>
  </conditionalFormatting>
  <conditionalFormatting sqref="L278">
    <cfRule type="expression" dxfId="2736" priority="4739">
      <formula>AND($G$278&gt;0,$L$278="")</formula>
    </cfRule>
  </conditionalFormatting>
  <conditionalFormatting sqref="L279">
    <cfRule type="expression" dxfId="2735" priority="4738">
      <formula>AND($G$279&gt;0,$L$279="")</formula>
    </cfRule>
  </conditionalFormatting>
  <conditionalFormatting sqref="L280">
    <cfRule type="expression" dxfId="2734" priority="4737">
      <formula>AND($G$280&gt;0,$L$280="")</formula>
    </cfRule>
  </conditionalFormatting>
  <conditionalFormatting sqref="L281">
    <cfRule type="expression" dxfId="2733" priority="4736">
      <formula>AND($G$281&gt;0,$L$281="")</formula>
    </cfRule>
  </conditionalFormatting>
  <conditionalFormatting sqref="L282">
    <cfRule type="expression" dxfId="2732" priority="4735">
      <formula>AND($G$282&gt;0,$L$282="")</formula>
    </cfRule>
  </conditionalFormatting>
  <conditionalFormatting sqref="L283">
    <cfRule type="expression" dxfId="2731" priority="4734">
      <formula>AND($G$283&gt;0,$L$283="")</formula>
    </cfRule>
  </conditionalFormatting>
  <conditionalFormatting sqref="L284">
    <cfRule type="expression" dxfId="2730" priority="4733">
      <formula>AND($G$284&gt;0,$L$284="")</formula>
    </cfRule>
  </conditionalFormatting>
  <conditionalFormatting sqref="L285">
    <cfRule type="expression" dxfId="2729" priority="4732">
      <formula>AND($G$285&gt;0,$L$285="")</formula>
    </cfRule>
  </conditionalFormatting>
  <conditionalFormatting sqref="L286">
    <cfRule type="expression" dxfId="2728" priority="4731">
      <formula>AND($G$286&gt;0,$L$286="")</formula>
    </cfRule>
  </conditionalFormatting>
  <conditionalFormatting sqref="L287">
    <cfRule type="expression" dxfId="2727" priority="4730">
      <formula>AND($G$287&gt;0,$L$287="")</formula>
    </cfRule>
  </conditionalFormatting>
  <conditionalFormatting sqref="L288">
    <cfRule type="expression" dxfId="2726" priority="4729">
      <formula>AND($G$288&gt;0,$L$288="")</formula>
    </cfRule>
  </conditionalFormatting>
  <conditionalFormatting sqref="L289">
    <cfRule type="expression" dxfId="2725" priority="4728">
      <formula>AND($G$289&gt;0,$L$289="")</formula>
    </cfRule>
  </conditionalFormatting>
  <conditionalFormatting sqref="L290">
    <cfRule type="expression" dxfId="2724" priority="4727">
      <formula>AND($G$290&gt;0,$L$290="")</formula>
    </cfRule>
  </conditionalFormatting>
  <conditionalFormatting sqref="L291">
    <cfRule type="expression" dxfId="2723" priority="4726">
      <formula>AND($G$291&gt;0,$L$291="")</formula>
    </cfRule>
  </conditionalFormatting>
  <conditionalFormatting sqref="L292">
    <cfRule type="expression" dxfId="2722" priority="4725">
      <formula>AND($G$292&gt;0,$L$292="")</formula>
    </cfRule>
  </conditionalFormatting>
  <conditionalFormatting sqref="L293">
    <cfRule type="expression" dxfId="2721" priority="4724">
      <formula>AND($G$293&gt;0,$L$293="")</formula>
    </cfRule>
  </conditionalFormatting>
  <conditionalFormatting sqref="L294">
    <cfRule type="expression" dxfId="2720" priority="4723">
      <formula>AND($G$294&gt;0,$L$294="")</formula>
    </cfRule>
  </conditionalFormatting>
  <conditionalFormatting sqref="L295">
    <cfRule type="expression" dxfId="2719" priority="4722">
      <formula>AND($G$295&gt;0,$L$295="")</formula>
    </cfRule>
  </conditionalFormatting>
  <conditionalFormatting sqref="L296">
    <cfRule type="expression" dxfId="2718" priority="4721">
      <formula>AND($G$296&gt;0,$L$296="")</formula>
    </cfRule>
  </conditionalFormatting>
  <conditionalFormatting sqref="L297">
    <cfRule type="expression" dxfId="2717" priority="4720">
      <formula>AND($G$297&gt;0,$L$297="")</formula>
    </cfRule>
  </conditionalFormatting>
  <conditionalFormatting sqref="L298">
    <cfRule type="expression" dxfId="2716" priority="4719">
      <formula>AND($G$298&gt;0,$L$298="")</formula>
    </cfRule>
  </conditionalFormatting>
  <conditionalFormatting sqref="L299">
    <cfRule type="expression" dxfId="2715" priority="4718">
      <formula>AND($G$299&gt;0,$L$299="")</formula>
    </cfRule>
  </conditionalFormatting>
  <conditionalFormatting sqref="L300">
    <cfRule type="expression" dxfId="2714" priority="4717">
      <formula>AND($G$300&gt;0,$L$300="")</formula>
    </cfRule>
  </conditionalFormatting>
  <conditionalFormatting sqref="L301">
    <cfRule type="expression" dxfId="2713" priority="4716">
      <formula>AND($G$301&gt;0,$L$301="")</formula>
    </cfRule>
  </conditionalFormatting>
  <conditionalFormatting sqref="L302">
    <cfRule type="expression" dxfId="2712" priority="4715">
      <formula>AND($G$302&gt;0,$L$302="")</formula>
    </cfRule>
  </conditionalFormatting>
  <conditionalFormatting sqref="L303">
    <cfRule type="expression" dxfId="2711" priority="4714">
      <formula>AND($G$303&gt;0,$L$303="")</formula>
    </cfRule>
  </conditionalFormatting>
  <conditionalFormatting sqref="L304">
    <cfRule type="expression" dxfId="2710" priority="4713">
      <formula>AND($G$304&gt;0,$L$304="")</formula>
    </cfRule>
  </conditionalFormatting>
  <conditionalFormatting sqref="L305">
    <cfRule type="expression" dxfId="2709" priority="4712">
      <formula>AND($G$305&gt;0,$L$305="")</formula>
    </cfRule>
  </conditionalFormatting>
  <conditionalFormatting sqref="L306">
    <cfRule type="expression" dxfId="2708" priority="4711">
      <formula>AND($G$306&gt;0,$L$306="")</formula>
    </cfRule>
  </conditionalFormatting>
  <conditionalFormatting sqref="L307">
    <cfRule type="expression" dxfId="2707" priority="4710">
      <formula>AND($G$307&gt;0,$L$307="")</formula>
    </cfRule>
  </conditionalFormatting>
  <conditionalFormatting sqref="L308">
    <cfRule type="expression" dxfId="2706" priority="4709">
      <formula>AND($G$308&gt;0,$L$308="")</formula>
    </cfRule>
  </conditionalFormatting>
  <conditionalFormatting sqref="L309">
    <cfRule type="expression" dxfId="2705" priority="4708">
      <formula>AND($G$309&gt;0,$L$309="")</formula>
    </cfRule>
  </conditionalFormatting>
  <conditionalFormatting sqref="L310">
    <cfRule type="expression" dxfId="2704" priority="4707">
      <formula>AND($G$310&gt;0,$L$310="")</formula>
    </cfRule>
  </conditionalFormatting>
  <conditionalFormatting sqref="L311">
    <cfRule type="expression" dxfId="2703" priority="4706">
      <formula>AND($G$311&gt;0,$L$311="")</formula>
    </cfRule>
  </conditionalFormatting>
  <conditionalFormatting sqref="L312">
    <cfRule type="expression" dxfId="2702" priority="4705">
      <formula>AND($G$312&gt;0,$L$312="")</formula>
    </cfRule>
  </conditionalFormatting>
  <conditionalFormatting sqref="L313">
    <cfRule type="expression" dxfId="2701" priority="4704">
      <formula>AND($G$313&gt;0,$L$313="")</formula>
    </cfRule>
  </conditionalFormatting>
  <conditionalFormatting sqref="L314">
    <cfRule type="expression" dxfId="2700" priority="4703">
      <formula>AND($G$314&gt;0,$L$314="")</formula>
    </cfRule>
  </conditionalFormatting>
  <conditionalFormatting sqref="L315">
    <cfRule type="expression" dxfId="2699" priority="4702">
      <formula>AND($G$315&gt;0,$L$315="")</formula>
    </cfRule>
  </conditionalFormatting>
  <conditionalFormatting sqref="L316">
    <cfRule type="expression" dxfId="2698" priority="4701">
      <formula>AND($G$316&gt;0,$L$316="")</formula>
    </cfRule>
  </conditionalFormatting>
  <conditionalFormatting sqref="L317">
    <cfRule type="expression" dxfId="2697" priority="4700">
      <formula>AND($G$317&gt;0,$L$317="")</formula>
    </cfRule>
  </conditionalFormatting>
  <conditionalFormatting sqref="L318">
    <cfRule type="expression" dxfId="2696" priority="4699">
      <formula>AND($G$318&gt;0,$L$318="")</formula>
    </cfRule>
  </conditionalFormatting>
  <conditionalFormatting sqref="L319">
    <cfRule type="expression" dxfId="2695" priority="4698">
      <formula>AND($G$319&gt;0,$L$319="")</formula>
    </cfRule>
  </conditionalFormatting>
  <conditionalFormatting sqref="L320">
    <cfRule type="expression" dxfId="2694" priority="4697">
      <formula>AND($G$320&gt;0,$L$320="")</formula>
    </cfRule>
  </conditionalFormatting>
  <conditionalFormatting sqref="L321">
    <cfRule type="expression" dxfId="2693" priority="4696">
      <formula>AND($G$321&gt;0,$L$321="")</formula>
    </cfRule>
  </conditionalFormatting>
  <conditionalFormatting sqref="L322">
    <cfRule type="expression" dxfId="2692" priority="4695">
      <formula>AND($G$322&gt;0,$L$322="")</formula>
    </cfRule>
  </conditionalFormatting>
  <conditionalFormatting sqref="L323">
    <cfRule type="expression" dxfId="2691" priority="4694">
      <formula>AND($G$323&gt;0,$L$323="")</formula>
    </cfRule>
  </conditionalFormatting>
  <conditionalFormatting sqref="L324">
    <cfRule type="expression" dxfId="2690" priority="4693">
      <formula>AND($G$324&gt;0,$L$324="")</formula>
    </cfRule>
  </conditionalFormatting>
  <conditionalFormatting sqref="L325">
    <cfRule type="expression" dxfId="2689" priority="4692">
      <formula>AND($G$325&gt;0,$L$325="")</formula>
    </cfRule>
  </conditionalFormatting>
  <conditionalFormatting sqref="L326">
    <cfRule type="expression" dxfId="2688" priority="4691">
      <formula>AND($G$326&gt;0,$L$326="")</formula>
    </cfRule>
  </conditionalFormatting>
  <conditionalFormatting sqref="L327">
    <cfRule type="expression" dxfId="2687" priority="4690">
      <formula>AND($G$327&gt;0,$L$327="")</formula>
    </cfRule>
  </conditionalFormatting>
  <conditionalFormatting sqref="L328">
    <cfRule type="expression" dxfId="2686" priority="4689">
      <formula>AND($G$328&gt;0,$L$328="")</formula>
    </cfRule>
  </conditionalFormatting>
  <conditionalFormatting sqref="L329">
    <cfRule type="expression" dxfId="2685" priority="4688">
      <formula>AND($G$329&gt;0,$L$329="")</formula>
    </cfRule>
  </conditionalFormatting>
  <conditionalFormatting sqref="L330">
    <cfRule type="expression" dxfId="2684" priority="4687">
      <formula>AND($G$330&gt;0,$L$330="")</formula>
    </cfRule>
  </conditionalFormatting>
  <conditionalFormatting sqref="L331">
    <cfRule type="expression" dxfId="2683" priority="4686">
      <formula>AND($G$331&gt;0,$L$331="")</formula>
    </cfRule>
  </conditionalFormatting>
  <conditionalFormatting sqref="L332">
    <cfRule type="expression" dxfId="2682" priority="4685">
      <formula>AND($G$332&gt;0,$L$332="")</formula>
    </cfRule>
  </conditionalFormatting>
  <conditionalFormatting sqref="L333">
    <cfRule type="expression" dxfId="2681" priority="4684">
      <formula>AND($G$333&gt;0,$L$333="")</formula>
    </cfRule>
  </conditionalFormatting>
  <conditionalFormatting sqref="L334">
    <cfRule type="expression" dxfId="2680" priority="4683">
      <formula>AND($G$334&gt;0,$L$334="")</formula>
    </cfRule>
  </conditionalFormatting>
  <conditionalFormatting sqref="L335">
    <cfRule type="expression" dxfId="2679" priority="4682">
      <formula>AND($G$335&gt;0,$L$335="")</formula>
    </cfRule>
  </conditionalFormatting>
  <conditionalFormatting sqref="L336">
    <cfRule type="expression" dxfId="2678" priority="4681">
      <formula>AND($G$336&gt;0,$L$336="")</formula>
    </cfRule>
  </conditionalFormatting>
  <conditionalFormatting sqref="L337">
    <cfRule type="expression" dxfId="2677" priority="4680">
      <formula>AND($G$337&gt;0,$L$337="")</formula>
    </cfRule>
  </conditionalFormatting>
  <conditionalFormatting sqref="L338">
    <cfRule type="expression" dxfId="2676" priority="4679">
      <formula>AND($G$338&gt;0,$L$338="")</formula>
    </cfRule>
  </conditionalFormatting>
  <conditionalFormatting sqref="L339">
    <cfRule type="expression" dxfId="2675" priority="4678">
      <formula>AND($G$339&gt;0,$L$339="")</formula>
    </cfRule>
  </conditionalFormatting>
  <conditionalFormatting sqref="L340">
    <cfRule type="expression" dxfId="2674" priority="4677">
      <formula>AND($G$340&gt;0,$L$340="")</formula>
    </cfRule>
  </conditionalFormatting>
  <conditionalFormatting sqref="L341">
    <cfRule type="expression" dxfId="2673" priority="4676">
      <formula>AND($G$341&gt;0,$L$341="")</formula>
    </cfRule>
  </conditionalFormatting>
  <conditionalFormatting sqref="L342">
    <cfRule type="expression" dxfId="2672" priority="4675">
      <formula>AND($G$342&gt;0,$L$342="")</formula>
    </cfRule>
  </conditionalFormatting>
  <conditionalFormatting sqref="L343">
    <cfRule type="expression" dxfId="2671" priority="4674">
      <formula>AND($G$343&gt;0,$L$343="")</formula>
    </cfRule>
  </conditionalFormatting>
  <conditionalFormatting sqref="L344">
    <cfRule type="expression" dxfId="2670" priority="4673">
      <formula>AND($G$344&gt;0,$L$344="")</formula>
    </cfRule>
  </conditionalFormatting>
  <conditionalFormatting sqref="L345">
    <cfRule type="expression" dxfId="2669" priority="4672">
      <formula>AND($G$345&gt;0,$L$345="")</formula>
    </cfRule>
  </conditionalFormatting>
  <conditionalFormatting sqref="L346">
    <cfRule type="expression" dxfId="2668" priority="4671">
      <formula>AND($G$346&gt;0,$L$346="")</formula>
    </cfRule>
  </conditionalFormatting>
  <conditionalFormatting sqref="L347">
    <cfRule type="expression" dxfId="2667" priority="4670">
      <formula>AND($G$347&gt;0,$L$347="")</formula>
    </cfRule>
  </conditionalFormatting>
  <conditionalFormatting sqref="L348">
    <cfRule type="expression" dxfId="2666" priority="4669">
      <formula>AND($G$348&gt;0,$L$348="")</formula>
    </cfRule>
  </conditionalFormatting>
  <conditionalFormatting sqref="L349">
    <cfRule type="expression" dxfId="2665" priority="4668">
      <formula>AND($G$349&gt;0,$L$349="")</formula>
    </cfRule>
  </conditionalFormatting>
  <conditionalFormatting sqref="L350">
    <cfRule type="expression" dxfId="2664" priority="4667">
      <formula>AND($G$350&gt;0,$L$350="")</formula>
    </cfRule>
  </conditionalFormatting>
  <conditionalFormatting sqref="L351">
    <cfRule type="expression" dxfId="2663" priority="4666">
      <formula>AND($G$351&gt;0,$L$351="")</formula>
    </cfRule>
  </conditionalFormatting>
  <conditionalFormatting sqref="L352">
    <cfRule type="expression" dxfId="2662" priority="4665">
      <formula>AND($G$352&gt;0,$L$352="")</formula>
    </cfRule>
  </conditionalFormatting>
  <conditionalFormatting sqref="L353">
    <cfRule type="expression" dxfId="2661" priority="4664">
      <formula>AND($G$353&gt;0,$L$353="")</formula>
    </cfRule>
  </conditionalFormatting>
  <conditionalFormatting sqref="L354">
    <cfRule type="expression" dxfId="2660" priority="4663">
      <formula>AND($G$354&gt;0,$L$354="")</formula>
    </cfRule>
  </conditionalFormatting>
  <conditionalFormatting sqref="L355">
    <cfRule type="expression" dxfId="2659" priority="4662">
      <formula>AND($G$355&gt;0,$L$355="")</formula>
    </cfRule>
  </conditionalFormatting>
  <conditionalFormatting sqref="L356">
    <cfRule type="expression" dxfId="2658" priority="4661">
      <formula>AND($G$356&gt;0,$L$356="")</formula>
    </cfRule>
  </conditionalFormatting>
  <conditionalFormatting sqref="L357">
    <cfRule type="expression" dxfId="2657" priority="4660">
      <formula>AND($G$357&gt;0,$L$357="")</formula>
    </cfRule>
  </conditionalFormatting>
  <conditionalFormatting sqref="L358">
    <cfRule type="expression" dxfId="2656" priority="4659">
      <formula>AND($G$358&gt;0,$L$358="")</formula>
    </cfRule>
  </conditionalFormatting>
  <conditionalFormatting sqref="L359">
    <cfRule type="expression" dxfId="2655" priority="4658">
      <formula>AND($G$359&gt;0,$L$359="")</formula>
    </cfRule>
  </conditionalFormatting>
  <conditionalFormatting sqref="L360">
    <cfRule type="expression" dxfId="2654" priority="4657">
      <formula>AND($G$360&gt;0,$L$360="")</formula>
    </cfRule>
  </conditionalFormatting>
  <conditionalFormatting sqref="L361">
    <cfRule type="expression" dxfId="2653" priority="4656">
      <formula>AND($G$361&gt;0,$L$361="")</formula>
    </cfRule>
  </conditionalFormatting>
  <conditionalFormatting sqref="L362">
    <cfRule type="expression" dxfId="2652" priority="4655">
      <formula>AND($G$362&gt;0,$L$362="")</formula>
    </cfRule>
  </conditionalFormatting>
  <conditionalFormatting sqref="L363">
    <cfRule type="expression" dxfId="2651" priority="4654">
      <formula>AND($G$363&gt;0,$L$363="")</formula>
    </cfRule>
  </conditionalFormatting>
  <conditionalFormatting sqref="L364">
    <cfRule type="expression" dxfId="2650" priority="4653">
      <formula>AND($G$364&gt;0,$L$364="")</formula>
    </cfRule>
  </conditionalFormatting>
  <conditionalFormatting sqref="L365">
    <cfRule type="expression" dxfId="2649" priority="4652">
      <formula>AND($G$365&gt;0,$L$365="")</formula>
    </cfRule>
  </conditionalFormatting>
  <conditionalFormatting sqref="L366">
    <cfRule type="expression" dxfId="2648" priority="4651">
      <formula>AND($G$366&gt;0,$L$366="")</formula>
    </cfRule>
  </conditionalFormatting>
  <conditionalFormatting sqref="L367">
    <cfRule type="expression" dxfId="2647" priority="4650">
      <formula>AND($G$367&gt;0,$L$367="")</formula>
    </cfRule>
  </conditionalFormatting>
  <conditionalFormatting sqref="L368">
    <cfRule type="expression" dxfId="2646" priority="4649">
      <formula>AND($G$368&gt;0,$L$368="")</formula>
    </cfRule>
  </conditionalFormatting>
  <conditionalFormatting sqref="L369">
    <cfRule type="expression" dxfId="2645" priority="4648">
      <formula>AND($G$369&gt;0,$L$369="")</formula>
    </cfRule>
  </conditionalFormatting>
  <conditionalFormatting sqref="L370">
    <cfRule type="expression" dxfId="2644" priority="4647">
      <formula>AND($G$370&gt;0,$L$370="")</formula>
    </cfRule>
  </conditionalFormatting>
  <conditionalFormatting sqref="L371">
    <cfRule type="expression" dxfId="2643" priority="4646">
      <formula>AND($G$371&gt;0,$L$371="")</formula>
    </cfRule>
  </conditionalFormatting>
  <conditionalFormatting sqref="L372">
    <cfRule type="expression" dxfId="2642" priority="4645">
      <formula>AND($G$372&gt;0,$L$372="")</formula>
    </cfRule>
  </conditionalFormatting>
  <conditionalFormatting sqref="L373">
    <cfRule type="expression" dxfId="2641" priority="4644">
      <formula>AND($G$373&gt;0,$L$373="")</formula>
    </cfRule>
  </conditionalFormatting>
  <conditionalFormatting sqref="L374">
    <cfRule type="expression" dxfId="2640" priority="4643">
      <formula>AND($G$374&gt;0,$L$374="")</formula>
    </cfRule>
  </conditionalFormatting>
  <conditionalFormatting sqref="L375">
    <cfRule type="expression" dxfId="2639" priority="4642">
      <formula>AND($G$375&gt;0,$L$375="")</formula>
    </cfRule>
  </conditionalFormatting>
  <conditionalFormatting sqref="L376">
    <cfRule type="expression" dxfId="2638" priority="4641">
      <formula>AND($G$376&gt;0,$L$376="")</formula>
    </cfRule>
  </conditionalFormatting>
  <conditionalFormatting sqref="L377">
    <cfRule type="expression" dxfId="2637" priority="4640">
      <formula>AND($G$377&gt;0,$L$377="")</formula>
    </cfRule>
  </conditionalFormatting>
  <conditionalFormatting sqref="L378">
    <cfRule type="expression" dxfId="2636" priority="4639">
      <formula>AND($G$378&gt;0,$L$378="")</formula>
    </cfRule>
  </conditionalFormatting>
  <conditionalFormatting sqref="L379">
    <cfRule type="expression" dxfId="2635" priority="4638">
      <formula>AND($G$379&gt;0,$L$379="")</formula>
    </cfRule>
  </conditionalFormatting>
  <conditionalFormatting sqref="L380">
    <cfRule type="expression" dxfId="2634" priority="4637">
      <formula>AND($G$380&gt;0,$L$380="")</formula>
    </cfRule>
  </conditionalFormatting>
  <conditionalFormatting sqref="L381">
    <cfRule type="expression" dxfId="2633" priority="4636">
      <formula>AND($G$381&gt;0,$L$381="")</formula>
    </cfRule>
  </conditionalFormatting>
  <conditionalFormatting sqref="L382">
    <cfRule type="expression" dxfId="2632" priority="4635">
      <formula>AND($G$382&gt;0,$L$382="")</formula>
    </cfRule>
  </conditionalFormatting>
  <conditionalFormatting sqref="L383">
    <cfRule type="expression" dxfId="2631" priority="4634">
      <formula>AND($G$383&gt;0,$L$383="")</formula>
    </cfRule>
  </conditionalFormatting>
  <conditionalFormatting sqref="L384">
    <cfRule type="expression" dxfId="2630" priority="4633">
      <formula>AND($G$384&gt;0,$L$384="")</formula>
    </cfRule>
  </conditionalFormatting>
  <conditionalFormatting sqref="L385">
    <cfRule type="expression" dxfId="2629" priority="4632">
      <formula>AND($G$385&gt;0,$L$385="")</formula>
    </cfRule>
  </conditionalFormatting>
  <conditionalFormatting sqref="L386">
    <cfRule type="expression" dxfId="2628" priority="4631">
      <formula>AND($G$386&gt;0,$L$386="")</formula>
    </cfRule>
  </conditionalFormatting>
  <conditionalFormatting sqref="L387">
    <cfRule type="expression" dxfId="2627" priority="4630">
      <formula>AND($G$387&gt;0,$L$387="")</formula>
    </cfRule>
  </conditionalFormatting>
  <conditionalFormatting sqref="L388">
    <cfRule type="expression" dxfId="2626" priority="4629">
      <formula>AND($G$388&gt;0,$L$388="")</formula>
    </cfRule>
  </conditionalFormatting>
  <conditionalFormatting sqref="L389">
    <cfRule type="expression" dxfId="2625" priority="4628">
      <formula>AND($G$389&gt;0,$L$389="")</formula>
    </cfRule>
  </conditionalFormatting>
  <conditionalFormatting sqref="L390">
    <cfRule type="expression" dxfId="2624" priority="4627">
      <formula>AND($G$390&gt;0,$L$390="")</formula>
    </cfRule>
  </conditionalFormatting>
  <conditionalFormatting sqref="L391">
    <cfRule type="expression" dxfId="2623" priority="4626">
      <formula>AND($G$391&gt;0,$L$391="")</formula>
    </cfRule>
  </conditionalFormatting>
  <conditionalFormatting sqref="L392">
    <cfRule type="expression" dxfId="2622" priority="4625">
      <formula>AND($G$392&gt;0,$L$392="")</formula>
    </cfRule>
  </conditionalFormatting>
  <conditionalFormatting sqref="L393">
    <cfRule type="expression" dxfId="2621" priority="4624">
      <formula>AND($G$393&gt;0,$L$393="")</formula>
    </cfRule>
  </conditionalFormatting>
  <conditionalFormatting sqref="L394">
    <cfRule type="expression" dxfId="2620" priority="4623">
      <formula>AND($G$394&gt;0,$L$394="")</formula>
    </cfRule>
  </conditionalFormatting>
  <conditionalFormatting sqref="L395">
    <cfRule type="expression" dxfId="2619" priority="4622">
      <formula>AND($G$395&gt;0,$L$395="")</formula>
    </cfRule>
  </conditionalFormatting>
  <conditionalFormatting sqref="L396">
    <cfRule type="expression" dxfId="2618" priority="4621">
      <formula>AND($G$396&gt;0,$L$396="")</formula>
    </cfRule>
  </conditionalFormatting>
  <conditionalFormatting sqref="L397">
    <cfRule type="expression" dxfId="2617" priority="4620">
      <formula>AND($G$397&gt;0,$L$397="")</formula>
    </cfRule>
  </conditionalFormatting>
  <conditionalFormatting sqref="L398">
    <cfRule type="expression" dxfId="2616" priority="4619">
      <formula>AND($G$398&gt;0,$L$398="")</formula>
    </cfRule>
  </conditionalFormatting>
  <conditionalFormatting sqref="L399">
    <cfRule type="expression" dxfId="2615" priority="4618">
      <formula>AND($G$399&gt;0,$L$399="")</formula>
    </cfRule>
  </conditionalFormatting>
  <conditionalFormatting sqref="L400">
    <cfRule type="expression" dxfId="2614" priority="4617">
      <formula>AND($G$400&gt;0,$L$400="")</formula>
    </cfRule>
  </conditionalFormatting>
  <conditionalFormatting sqref="L401">
    <cfRule type="expression" dxfId="2613" priority="4616">
      <formula>AND($G$401&gt;0,$L$401="")</formula>
    </cfRule>
  </conditionalFormatting>
  <conditionalFormatting sqref="L402">
    <cfRule type="expression" dxfId="2612" priority="4615">
      <formula>AND($G$402&gt;0,$L$402="")</formula>
    </cfRule>
  </conditionalFormatting>
  <conditionalFormatting sqref="L403">
    <cfRule type="expression" dxfId="2611" priority="4614">
      <formula>AND($G$403&gt;0,$L$403="")</formula>
    </cfRule>
  </conditionalFormatting>
  <conditionalFormatting sqref="L404">
    <cfRule type="expression" dxfId="2610" priority="4613">
      <formula>AND($G$404&gt;0,$L$404="")</formula>
    </cfRule>
  </conditionalFormatting>
  <conditionalFormatting sqref="L405">
    <cfRule type="expression" dxfId="2609" priority="4612">
      <formula>AND($G$405&gt;0,$L$405="")</formula>
    </cfRule>
  </conditionalFormatting>
  <conditionalFormatting sqref="L406">
    <cfRule type="expression" dxfId="2608" priority="4611">
      <formula>AND($G$406&gt;0,$L$406="")</formula>
    </cfRule>
  </conditionalFormatting>
  <conditionalFormatting sqref="L407">
    <cfRule type="expression" dxfId="2607" priority="4610">
      <formula>AND($G$407&gt;0,$L$407="")</formula>
    </cfRule>
  </conditionalFormatting>
  <conditionalFormatting sqref="L408">
    <cfRule type="expression" dxfId="2606" priority="4609">
      <formula>AND($G$408&gt;0,$L$408="")</formula>
    </cfRule>
  </conditionalFormatting>
  <conditionalFormatting sqref="L409">
    <cfRule type="expression" dxfId="2605" priority="4608">
      <formula>AND($G$409&gt;0,$L$409="")</formula>
    </cfRule>
  </conditionalFormatting>
  <conditionalFormatting sqref="L410">
    <cfRule type="expression" dxfId="2604" priority="4607">
      <formula>AND($G$410&gt;0,$L$410="")</formula>
    </cfRule>
  </conditionalFormatting>
  <conditionalFormatting sqref="L411">
    <cfRule type="expression" dxfId="2603" priority="4606">
      <formula>AND($G$411&gt;0,$L$411="")</formula>
    </cfRule>
  </conditionalFormatting>
  <conditionalFormatting sqref="L412">
    <cfRule type="expression" dxfId="2602" priority="4605">
      <formula>AND($G$412&gt;0,$L$412="")</formula>
    </cfRule>
  </conditionalFormatting>
  <conditionalFormatting sqref="L413">
    <cfRule type="expression" dxfId="2601" priority="4604">
      <formula>AND($G$413&gt;0,$L$413="")</formula>
    </cfRule>
  </conditionalFormatting>
  <conditionalFormatting sqref="L414">
    <cfRule type="expression" dxfId="2600" priority="4603">
      <formula>AND($G$414&gt;0,$L$414="")</formula>
    </cfRule>
  </conditionalFormatting>
  <conditionalFormatting sqref="L415">
    <cfRule type="expression" dxfId="2599" priority="4602">
      <formula>AND($G$415&gt;0,$L$415="")</formula>
    </cfRule>
  </conditionalFormatting>
  <conditionalFormatting sqref="L416">
    <cfRule type="expression" dxfId="2598" priority="4601">
      <formula>AND($G$416&gt;0,$L$416="")</formula>
    </cfRule>
  </conditionalFormatting>
  <conditionalFormatting sqref="L417">
    <cfRule type="expression" dxfId="2597" priority="4600">
      <formula>AND($G$417&gt;0,$L$417="")</formula>
    </cfRule>
  </conditionalFormatting>
  <conditionalFormatting sqref="L418">
    <cfRule type="expression" dxfId="2596" priority="4599">
      <formula>AND($G$418&gt;0,$L$418="")</formula>
    </cfRule>
  </conditionalFormatting>
  <conditionalFormatting sqref="L419">
    <cfRule type="expression" dxfId="2595" priority="4598">
      <formula>AND($G$419&gt;0,$L$419="")</formula>
    </cfRule>
  </conditionalFormatting>
  <conditionalFormatting sqref="L420">
    <cfRule type="expression" dxfId="2594" priority="4597">
      <formula>AND($G$420&gt;0,$L$420="")</formula>
    </cfRule>
  </conditionalFormatting>
  <conditionalFormatting sqref="L421">
    <cfRule type="expression" dxfId="2593" priority="4596">
      <formula>AND($G$421&gt;0,$L$421="")</formula>
    </cfRule>
  </conditionalFormatting>
  <conditionalFormatting sqref="L422">
    <cfRule type="expression" dxfId="2592" priority="4595">
      <formula>AND($G$422&gt;0,$L$422="")</formula>
    </cfRule>
  </conditionalFormatting>
  <conditionalFormatting sqref="L423">
    <cfRule type="expression" dxfId="2591" priority="4594">
      <formula>AND($G$423&gt;0,$L$423="")</formula>
    </cfRule>
  </conditionalFormatting>
  <conditionalFormatting sqref="L424">
    <cfRule type="expression" dxfId="2590" priority="4593">
      <formula>AND($G$424&gt;0,$L$424="")</formula>
    </cfRule>
  </conditionalFormatting>
  <conditionalFormatting sqref="L425">
    <cfRule type="expression" dxfId="2589" priority="4592">
      <formula>AND($G$425&gt;0,$L$425="")</formula>
    </cfRule>
  </conditionalFormatting>
  <conditionalFormatting sqref="L426">
    <cfRule type="expression" dxfId="2588" priority="4591">
      <formula>AND($G$426&gt;0,$L$426="")</formula>
    </cfRule>
  </conditionalFormatting>
  <conditionalFormatting sqref="L427">
    <cfRule type="expression" dxfId="2587" priority="4590">
      <formula>AND($G$427&gt;0,$L$427="")</formula>
    </cfRule>
  </conditionalFormatting>
  <conditionalFormatting sqref="L428">
    <cfRule type="expression" dxfId="2586" priority="4589">
      <formula>AND($G$428&gt;0,$L$428="")</formula>
    </cfRule>
  </conditionalFormatting>
  <conditionalFormatting sqref="L429">
    <cfRule type="expression" dxfId="2585" priority="4588">
      <formula>AND($G$429&gt;0,$L$429="")</formula>
    </cfRule>
  </conditionalFormatting>
  <conditionalFormatting sqref="L430">
    <cfRule type="expression" dxfId="2584" priority="4587">
      <formula>AND($G$430&gt;0,$L$430="")</formula>
    </cfRule>
  </conditionalFormatting>
  <conditionalFormatting sqref="L431">
    <cfRule type="expression" dxfId="2583" priority="4586">
      <formula>AND($G$431&gt;0,$L$431="")</formula>
    </cfRule>
  </conditionalFormatting>
  <conditionalFormatting sqref="L432">
    <cfRule type="expression" dxfId="2582" priority="4585">
      <formula>AND($G$432&gt;0,$L$432="")</formula>
    </cfRule>
  </conditionalFormatting>
  <conditionalFormatting sqref="L433">
    <cfRule type="expression" dxfId="2581" priority="4584">
      <formula>AND($G$433&gt;0,$L$433="")</formula>
    </cfRule>
  </conditionalFormatting>
  <conditionalFormatting sqref="L434">
    <cfRule type="expression" dxfId="2580" priority="4583">
      <formula>AND($G$434&gt;0,$L$434="")</formula>
    </cfRule>
  </conditionalFormatting>
  <conditionalFormatting sqref="L435">
    <cfRule type="expression" dxfId="2579" priority="4582">
      <formula>AND($G$435&gt;0,$L$435="")</formula>
    </cfRule>
  </conditionalFormatting>
  <conditionalFormatting sqref="L436">
    <cfRule type="expression" dxfId="2578" priority="4581">
      <formula>AND($G$436&gt;0,$L$436="")</formula>
    </cfRule>
  </conditionalFormatting>
  <conditionalFormatting sqref="L437">
    <cfRule type="expression" dxfId="2577" priority="4580">
      <formula>AND($G$437&gt;0,$L$437="")</formula>
    </cfRule>
  </conditionalFormatting>
  <conditionalFormatting sqref="L438">
    <cfRule type="expression" dxfId="2576" priority="4579">
      <formula>AND($G$438&gt;0,$L$438="")</formula>
    </cfRule>
  </conditionalFormatting>
  <conditionalFormatting sqref="L439">
    <cfRule type="expression" dxfId="2575" priority="4578">
      <formula>AND($G$439&gt;0,$L$439="")</formula>
    </cfRule>
  </conditionalFormatting>
  <conditionalFormatting sqref="L440">
    <cfRule type="expression" dxfId="2574" priority="4577">
      <formula>AND($G$440&gt;0,$L$440="")</formula>
    </cfRule>
  </conditionalFormatting>
  <conditionalFormatting sqref="L441">
    <cfRule type="expression" dxfId="2573" priority="4576">
      <formula>AND($G$441&gt;0,$L$441="")</formula>
    </cfRule>
  </conditionalFormatting>
  <conditionalFormatting sqref="L442">
    <cfRule type="expression" dxfId="2572" priority="4575">
      <formula>AND($G$442&gt;0,$L$442="")</formula>
    </cfRule>
  </conditionalFormatting>
  <conditionalFormatting sqref="L443">
    <cfRule type="expression" dxfId="2571" priority="4574">
      <formula>AND($G$443&gt;0,$L$443="")</formula>
    </cfRule>
  </conditionalFormatting>
  <conditionalFormatting sqref="L444">
    <cfRule type="expression" dxfId="2570" priority="4573">
      <formula>AND($G$444&gt;0,$L$444="")</formula>
    </cfRule>
  </conditionalFormatting>
  <conditionalFormatting sqref="L445">
    <cfRule type="expression" dxfId="2569" priority="4572">
      <formula>AND($G$445&gt;0,$L$445="")</formula>
    </cfRule>
  </conditionalFormatting>
  <conditionalFormatting sqref="L446">
    <cfRule type="expression" dxfId="2568" priority="4571">
      <formula>AND($G$446&gt;0,$L$446="")</formula>
    </cfRule>
  </conditionalFormatting>
  <conditionalFormatting sqref="L447">
    <cfRule type="expression" dxfId="2567" priority="4570">
      <formula>AND($G$447&gt;0,$L$447="")</formula>
    </cfRule>
  </conditionalFormatting>
  <conditionalFormatting sqref="L448">
    <cfRule type="expression" dxfId="2566" priority="4569">
      <formula>AND($G$448&gt;0,$L$448="")</formula>
    </cfRule>
  </conditionalFormatting>
  <conditionalFormatting sqref="L449">
    <cfRule type="expression" dxfId="2565" priority="4568">
      <formula>AND($G$449&gt;0,$L$449="")</formula>
    </cfRule>
  </conditionalFormatting>
  <conditionalFormatting sqref="L450">
    <cfRule type="expression" dxfId="2564" priority="4567">
      <formula>AND($G$450&gt;0,$L$450="")</formula>
    </cfRule>
  </conditionalFormatting>
  <conditionalFormatting sqref="L451">
    <cfRule type="expression" dxfId="2563" priority="4566">
      <formula>AND($G$451&gt;0,$L$451="")</formula>
    </cfRule>
  </conditionalFormatting>
  <conditionalFormatting sqref="L452">
    <cfRule type="expression" dxfId="2562" priority="4565">
      <formula>AND($G$452&gt;0,$L$452="")</formula>
    </cfRule>
  </conditionalFormatting>
  <conditionalFormatting sqref="L453">
    <cfRule type="expression" dxfId="2561" priority="4564">
      <formula>AND($G$453&gt;0,$L$453="")</formula>
    </cfRule>
  </conditionalFormatting>
  <conditionalFormatting sqref="L454">
    <cfRule type="expression" dxfId="2560" priority="4563">
      <formula>AND($G$454&gt;0,$L$454="")</formula>
    </cfRule>
  </conditionalFormatting>
  <conditionalFormatting sqref="L455">
    <cfRule type="expression" dxfId="2559" priority="4562">
      <formula>AND($G$455&gt;0,$L$455="")</formula>
    </cfRule>
  </conditionalFormatting>
  <conditionalFormatting sqref="L456">
    <cfRule type="expression" dxfId="2558" priority="4561">
      <formula>AND($G$456&gt;0,$L$456="")</formula>
    </cfRule>
  </conditionalFormatting>
  <conditionalFormatting sqref="L457">
    <cfRule type="expression" dxfId="2557" priority="4560">
      <formula>AND($G$457&gt;0,$L$457="")</formula>
    </cfRule>
  </conditionalFormatting>
  <conditionalFormatting sqref="L458">
    <cfRule type="expression" dxfId="2556" priority="4559">
      <formula>AND($G$458&gt;0,$L$458="")</formula>
    </cfRule>
  </conditionalFormatting>
  <conditionalFormatting sqref="L459">
    <cfRule type="expression" dxfId="2555" priority="4558">
      <formula>AND($G$459&gt;0,$L$459="")</formula>
    </cfRule>
  </conditionalFormatting>
  <conditionalFormatting sqref="L460">
    <cfRule type="expression" dxfId="2554" priority="4557">
      <formula>AND($G$460&gt;0,$L$460="")</formula>
    </cfRule>
  </conditionalFormatting>
  <conditionalFormatting sqref="L461">
    <cfRule type="expression" dxfId="2553" priority="4556">
      <formula>AND($G$461&gt;0,$L$461="")</formula>
    </cfRule>
  </conditionalFormatting>
  <conditionalFormatting sqref="L462">
    <cfRule type="expression" dxfId="2552" priority="4555">
      <formula>AND($G$462&gt;0,$L$462="")</formula>
    </cfRule>
  </conditionalFormatting>
  <conditionalFormatting sqref="L463">
    <cfRule type="expression" dxfId="2551" priority="4554">
      <formula>AND($G$463&gt;0,$L$463="")</formula>
    </cfRule>
  </conditionalFormatting>
  <conditionalFormatting sqref="L464">
    <cfRule type="expression" dxfId="2550" priority="4553">
      <formula>AND($G$464&gt;0,$L$464="")</formula>
    </cfRule>
  </conditionalFormatting>
  <conditionalFormatting sqref="L465">
    <cfRule type="expression" dxfId="2549" priority="4552">
      <formula>AND($G$465&gt;0,$L$465="")</formula>
    </cfRule>
  </conditionalFormatting>
  <conditionalFormatting sqref="L466">
    <cfRule type="expression" dxfId="2548" priority="4551">
      <formula>AND($G$466&gt;0,$L$466="")</formula>
    </cfRule>
  </conditionalFormatting>
  <conditionalFormatting sqref="L467">
    <cfRule type="expression" dxfId="2547" priority="4550">
      <formula>AND($G$467&gt;0,$L$467="")</formula>
    </cfRule>
  </conditionalFormatting>
  <conditionalFormatting sqref="L468">
    <cfRule type="expression" dxfId="2546" priority="4549">
      <formula>AND($G$468&gt;0,$L$468="")</formula>
    </cfRule>
  </conditionalFormatting>
  <conditionalFormatting sqref="L469">
    <cfRule type="expression" dxfId="2545" priority="4548">
      <formula>AND($G$469&gt;0,$L$469="")</formula>
    </cfRule>
  </conditionalFormatting>
  <conditionalFormatting sqref="L470">
    <cfRule type="expression" dxfId="2544" priority="4547">
      <formula>AND($G$470&gt;0,$L$470="")</formula>
    </cfRule>
  </conditionalFormatting>
  <conditionalFormatting sqref="L471">
    <cfRule type="expression" dxfId="2543" priority="4546">
      <formula>AND($G$471&gt;0,$L$471="")</formula>
    </cfRule>
  </conditionalFormatting>
  <conditionalFormatting sqref="L472">
    <cfRule type="expression" dxfId="2542" priority="4545">
      <formula>AND($G$472&gt;0,$L$472="")</formula>
    </cfRule>
  </conditionalFormatting>
  <conditionalFormatting sqref="L473">
    <cfRule type="expression" dxfId="2541" priority="4544">
      <formula>AND($G$473&gt;0,$L$473="")</formula>
    </cfRule>
  </conditionalFormatting>
  <conditionalFormatting sqref="L474">
    <cfRule type="expression" dxfId="2540" priority="4543">
      <formula>AND($G$474&gt;0,$L$474="")</formula>
    </cfRule>
  </conditionalFormatting>
  <conditionalFormatting sqref="L475">
    <cfRule type="expression" dxfId="2539" priority="4542">
      <formula>AND($G$475&gt;0,$L$475="")</formula>
    </cfRule>
  </conditionalFormatting>
  <conditionalFormatting sqref="L476">
    <cfRule type="expression" dxfId="2538" priority="4541">
      <formula>AND($G$476&gt;0,$L$476="")</formula>
    </cfRule>
  </conditionalFormatting>
  <conditionalFormatting sqref="L477">
    <cfRule type="expression" dxfId="2537" priority="4540">
      <formula>AND($G$477&gt;0,$L$477="")</formula>
    </cfRule>
  </conditionalFormatting>
  <conditionalFormatting sqref="L478">
    <cfRule type="expression" dxfId="2536" priority="4539">
      <formula>AND($G$478&gt;0,$L$478="")</formula>
    </cfRule>
  </conditionalFormatting>
  <conditionalFormatting sqref="L479">
    <cfRule type="expression" dxfId="2535" priority="4538">
      <formula>AND($G$479&gt;0,$L$479="")</formula>
    </cfRule>
  </conditionalFormatting>
  <conditionalFormatting sqref="L480">
    <cfRule type="expression" dxfId="2534" priority="4537">
      <formula>AND($G$480&gt;0,$L$480="")</formula>
    </cfRule>
  </conditionalFormatting>
  <conditionalFormatting sqref="L481">
    <cfRule type="expression" dxfId="2533" priority="4536">
      <formula>AND($G$481&gt;0,$L$481="")</formula>
    </cfRule>
  </conditionalFormatting>
  <conditionalFormatting sqref="L482">
    <cfRule type="expression" dxfId="2532" priority="4535">
      <formula>AND($G$482&gt;0,$L$482="")</formula>
    </cfRule>
  </conditionalFormatting>
  <conditionalFormatting sqref="L483">
    <cfRule type="expression" dxfId="2531" priority="4534">
      <formula>AND($G$483&gt;0,$L$483="")</formula>
    </cfRule>
  </conditionalFormatting>
  <conditionalFormatting sqref="L484">
    <cfRule type="expression" dxfId="2530" priority="4533">
      <formula>AND($G$484&gt;0,$L$484="")</formula>
    </cfRule>
  </conditionalFormatting>
  <conditionalFormatting sqref="L485">
    <cfRule type="expression" dxfId="2529" priority="4532">
      <formula>AND($G$485&gt;0,$L$485="")</formula>
    </cfRule>
  </conditionalFormatting>
  <conditionalFormatting sqref="L486">
    <cfRule type="expression" dxfId="2528" priority="4531">
      <formula>AND($G$486&gt;0,$L$486="")</formula>
    </cfRule>
  </conditionalFormatting>
  <conditionalFormatting sqref="L487">
    <cfRule type="expression" dxfId="2527" priority="4530">
      <formula>AND($G$487&gt;0,$L$487="")</formula>
    </cfRule>
  </conditionalFormatting>
  <conditionalFormatting sqref="L488">
    <cfRule type="expression" dxfId="2526" priority="4529">
      <formula>AND($G$488&gt;0,$L$488="")</formula>
    </cfRule>
  </conditionalFormatting>
  <conditionalFormatting sqref="L489">
    <cfRule type="expression" dxfId="2525" priority="4528">
      <formula>AND($G$489&gt;0,$L$489="")</formula>
    </cfRule>
  </conditionalFormatting>
  <conditionalFormatting sqref="L490">
    <cfRule type="expression" dxfId="2524" priority="4527">
      <formula>AND($G$490&gt;0,$L$490="")</formula>
    </cfRule>
  </conditionalFormatting>
  <conditionalFormatting sqref="L491">
    <cfRule type="expression" dxfId="2523" priority="4526">
      <formula>AND($G$491&gt;0,$L$491="")</formula>
    </cfRule>
  </conditionalFormatting>
  <conditionalFormatting sqref="L492">
    <cfRule type="expression" dxfId="2522" priority="4525">
      <formula>AND($G$492&gt;0,$L$492="")</formula>
    </cfRule>
  </conditionalFormatting>
  <conditionalFormatting sqref="L493">
    <cfRule type="expression" dxfId="2521" priority="4524">
      <formula>AND($G$493&gt;0,$L$493="")</formula>
    </cfRule>
  </conditionalFormatting>
  <conditionalFormatting sqref="L494">
    <cfRule type="expression" dxfId="2520" priority="4523">
      <formula>AND($G$494&gt;0,$L$494="")</formula>
    </cfRule>
  </conditionalFormatting>
  <conditionalFormatting sqref="L495">
    <cfRule type="expression" dxfId="2519" priority="4522">
      <formula>AND($G$495&gt;0,$L$495="")</formula>
    </cfRule>
  </conditionalFormatting>
  <conditionalFormatting sqref="L496">
    <cfRule type="expression" dxfId="2518" priority="4521">
      <formula>AND($G$496&gt;0,$L$496="")</formula>
    </cfRule>
  </conditionalFormatting>
  <conditionalFormatting sqref="L497">
    <cfRule type="expression" dxfId="2517" priority="4520">
      <formula>AND($G$497&gt;0,$L$497="")</formula>
    </cfRule>
  </conditionalFormatting>
  <conditionalFormatting sqref="L498">
    <cfRule type="expression" dxfId="2516" priority="4519">
      <formula>AND($G$498&gt;0,$L$498="")</formula>
    </cfRule>
  </conditionalFormatting>
  <conditionalFormatting sqref="L499">
    <cfRule type="expression" dxfId="2515" priority="4518">
      <formula>AND($G$499&gt;0,$L$499="")</formula>
    </cfRule>
  </conditionalFormatting>
  <conditionalFormatting sqref="L500">
    <cfRule type="expression" dxfId="2514" priority="4517">
      <formula>AND($G$500&gt;0,$L$500="")</formula>
    </cfRule>
  </conditionalFormatting>
  <conditionalFormatting sqref="L501">
    <cfRule type="expression" dxfId="2513" priority="4516">
      <formula>AND($G$501&gt;0,$L$501="")</formula>
    </cfRule>
  </conditionalFormatting>
  <conditionalFormatting sqref="L502">
    <cfRule type="expression" dxfId="2512" priority="4515">
      <formula>AND($G$502&gt;0,$L$502="")</formula>
    </cfRule>
  </conditionalFormatting>
  <conditionalFormatting sqref="L503">
    <cfRule type="expression" dxfId="2511" priority="4514">
      <formula>AND($G$503&gt;0,$L$503="")</formula>
    </cfRule>
  </conditionalFormatting>
  <conditionalFormatting sqref="L504">
    <cfRule type="expression" dxfId="2510" priority="4513">
      <formula>AND($G$504&gt;0,$L$504="")</formula>
    </cfRule>
  </conditionalFormatting>
  <conditionalFormatting sqref="L505">
    <cfRule type="expression" dxfId="2509" priority="4512">
      <formula>AND($G$505&gt;0,$L$505="")</formula>
    </cfRule>
  </conditionalFormatting>
  <conditionalFormatting sqref="L506">
    <cfRule type="expression" dxfId="2508" priority="4511">
      <formula>AND($G$506&gt;0,$L$506="")</formula>
    </cfRule>
  </conditionalFormatting>
  <conditionalFormatting sqref="L507">
    <cfRule type="expression" dxfId="2507" priority="4510">
      <formula>AND($G$507&gt;0,$L$507="")</formula>
    </cfRule>
  </conditionalFormatting>
  <conditionalFormatting sqref="L508">
    <cfRule type="expression" dxfId="2506" priority="4509">
      <formula>AND($G$508&gt;0,$L$508="")</formula>
    </cfRule>
  </conditionalFormatting>
  <conditionalFormatting sqref="L509">
    <cfRule type="expression" dxfId="2505" priority="4508">
      <formula>AND($G$509&gt;0,$L$509="")</formula>
    </cfRule>
  </conditionalFormatting>
  <conditionalFormatting sqref="L510">
    <cfRule type="expression" dxfId="2504" priority="4507">
      <formula>AND($G$510&gt;0,$L$510="")</formula>
    </cfRule>
  </conditionalFormatting>
  <conditionalFormatting sqref="L511">
    <cfRule type="expression" dxfId="2503" priority="4506">
      <formula>AND($G$511&gt;0,$L$511="")</formula>
    </cfRule>
  </conditionalFormatting>
  <conditionalFormatting sqref="L512">
    <cfRule type="expression" dxfId="2502" priority="4505">
      <formula>AND($G$512&gt;0,$L$512="")</formula>
    </cfRule>
  </conditionalFormatting>
  <conditionalFormatting sqref="L513">
    <cfRule type="expression" dxfId="2501" priority="4504">
      <formula>AND($G$513&gt;0,$L$513="")</formula>
    </cfRule>
  </conditionalFormatting>
  <conditionalFormatting sqref="L514">
    <cfRule type="expression" dxfId="2500" priority="4503">
      <formula>AND($G$514&gt;0,$L$514="")</formula>
    </cfRule>
  </conditionalFormatting>
  <conditionalFormatting sqref="L515">
    <cfRule type="expression" dxfId="2499" priority="4502">
      <formula>AND($G$515&gt;0,$L$515="")</formula>
    </cfRule>
  </conditionalFormatting>
  <conditionalFormatting sqref="L516">
    <cfRule type="expression" dxfId="2498" priority="4501">
      <formula>AND($G$516&gt;0,$L$516="")</formula>
    </cfRule>
  </conditionalFormatting>
  <conditionalFormatting sqref="L517">
    <cfRule type="expression" dxfId="2497" priority="4500">
      <formula>AND($G$517&gt;0,$L$517="")</formula>
    </cfRule>
  </conditionalFormatting>
  <conditionalFormatting sqref="L518">
    <cfRule type="expression" dxfId="2496" priority="4499">
      <formula>AND($G$518&gt;0,$L$518="")</formula>
    </cfRule>
  </conditionalFormatting>
  <conditionalFormatting sqref="L519">
    <cfRule type="expression" dxfId="2495" priority="4498">
      <formula>AND($G$519&gt;0,$L$519="")</formula>
    </cfRule>
  </conditionalFormatting>
  <conditionalFormatting sqref="L520">
    <cfRule type="expression" dxfId="2494" priority="4497">
      <formula>AND($G$520&gt;0,$L$520="")</formula>
    </cfRule>
  </conditionalFormatting>
  <conditionalFormatting sqref="L521">
    <cfRule type="expression" dxfId="2493" priority="4496">
      <formula>AND($G$521&gt;0,$L$521="")</formula>
    </cfRule>
  </conditionalFormatting>
  <conditionalFormatting sqref="L522">
    <cfRule type="expression" dxfId="2492" priority="4495">
      <formula>AND($G$522&gt;0,$L$522="")</formula>
    </cfRule>
  </conditionalFormatting>
  <conditionalFormatting sqref="L523">
    <cfRule type="expression" dxfId="2491" priority="4494">
      <formula>AND($G$523&gt;0,$L$523="")</formula>
    </cfRule>
  </conditionalFormatting>
  <conditionalFormatting sqref="L524">
    <cfRule type="expression" dxfId="2490" priority="4493">
      <formula>AND($G$524&gt;0,$L$524="")</formula>
    </cfRule>
  </conditionalFormatting>
  <conditionalFormatting sqref="L525">
    <cfRule type="expression" dxfId="2489" priority="4492">
      <formula>AND($G$525&gt;0,$L$525="")</formula>
    </cfRule>
  </conditionalFormatting>
  <conditionalFormatting sqref="L526">
    <cfRule type="expression" dxfId="2488" priority="4491">
      <formula>AND($G$526&gt;0,$L$526="")</formula>
    </cfRule>
  </conditionalFormatting>
  <conditionalFormatting sqref="L527">
    <cfRule type="expression" dxfId="2487" priority="4490">
      <formula>AND($G$527&gt;0,$L$527="")</formula>
    </cfRule>
  </conditionalFormatting>
  <conditionalFormatting sqref="L528">
    <cfRule type="expression" dxfId="2486" priority="4489">
      <formula>AND($G$528&gt;0,$L$528="")</formula>
    </cfRule>
  </conditionalFormatting>
  <conditionalFormatting sqref="L529">
    <cfRule type="expression" dxfId="2485" priority="4488">
      <formula>AND($G$529&gt;0,$L$529="")</formula>
    </cfRule>
  </conditionalFormatting>
  <conditionalFormatting sqref="L530">
    <cfRule type="expression" dxfId="2484" priority="4487">
      <formula>AND($G$530&gt;0,$L$530="")</formula>
    </cfRule>
  </conditionalFormatting>
  <conditionalFormatting sqref="L531">
    <cfRule type="expression" dxfId="2483" priority="4486">
      <formula>AND($G$531&gt;0,$L$531="")</formula>
    </cfRule>
  </conditionalFormatting>
  <conditionalFormatting sqref="L532">
    <cfRule type="expression" dxfId="2482" priority="4485">
      <formula>AND($G$532&gt;0,$L$532="")</formula>
    </cfRule>
  </conditionalFormatting>
  <conditionalFormatting sqref="L533">
    <cfRule type="expression" dxfId="2481" priority="4484">
      <formula>AND($G$533&gt;0,$L$533="")</formula>
    </cfRule>
  </conditionalFormatting>
  <conditionalFormatting sqref="L534">
    <cfRule type="expression" dxfId="2480" priority="4483">
      <formula>AND($G$534&gt;0,$L$534="")</formula>
    </cfRule>
  </conditionalFormatting>
  <conditionalFormatting sqref="L535">
    <cfRule type="expression" dxfId="2479" priority="4482">
      <formula>AND($G$535&gt;0,$L$535="")</formula>
    </cfRule>
  </conditionalFormatting>
  <conditionalFormatting sqref="L536">
    <cfRule type="expression" dxfId="2478" priority="4481">
      <formula>AND($G$536&gt;0,$L$536="")</formula>
    </cfRule>
  </conditionalFormatting>
  <conditionalFormatting sqref="L537">
    <cfRule type="expression" dxfId="2477" priority="4480">
      <formula>AND($G$537&gt;0,$L$537="")</formula>
    </cfRule>
  </conditionalFormatting>
  <conditionalFormatting sqref="L538">
    <cfRule type="expression" dxfId="2476" priority="4479">
      <formula>AND($G$538&gt;0,$L$538="")</formula>
    </cfRule>
  </conditionalFormatting>
  <conditionalFormatting sqref="L539">
    <cfRule type="expression" dxfId="2475" priority="4478">
      <formula>AND($G$539&gt;0,$L$539="")</formula>
    </cfRule>
  </conditionalFormatting>
  <conditionalFormatting sqref="L540">
    <cfRule type="expression" dxfId="2474" priority="4477">
      <formula>AND($G$540&gt;0,$L$540="")</formula>
    </cfRule>
  </conditionalFormatting>
  <conditionalFormatting sqref="L541">
    <cfRule type="expression" dxfId="2473" priority="4476">
      <formula>AND($G$541&gt;0,$L$541="")</formula>
    </cfRule>
  </conditionalFormatting>
  <conditionalFormatting sqref="L542">
    <cfRule type="expression" dxfId="2472" priority="4475">
      <formula>AND($G$542&gt;0,$L$542="")</formula>
    </cfRule>
  </conditionalFormatting>
  <conditionalFormatting sqref="L543">
    <cfRule type="expression" dxfId="2471" priority="4474">
      <formula>AND($G$543&gt;0,$L$543="")</formula>
    </cfRule>
  </conditionalFormatting>
  <conditionalFormatting sqref="L544">
    <cfRule type="expression" dxfId="2470" priority="4473">
      <formula>AND($G$544&gt;0,$L$544="")</formula>
    </cfRule>
  </conditionalFormatting>
  <conditionalFormatting sqref="L545">
    <cfRule type="expression" dxfId="2469" priority="4472">
      <formula>AND($G$545&gt;0,$L$545="")</formula>
    </cfRule>
  </conditionalFormatting>
  <conditionalFormatting sqref="L546">
    <cfRule type="expression" dxfId="2468" priority="4471">
      <formula>AND($G$546&gt;0,$L$546="")</formula>
    </cfRule>
  </conditionalFormatting>
  <conditionalFormatting sqref="L547">
    <cfRule type="expression" dxfId="2467" priority="4470">
      <formula>AND($G$547&gt;0,$L$547="")</formula>
    </cfRule>
  </conditionalFormatting>
  <conditionalFormatting sqref="L548">
    <cfRule type="expression" dxfId="2466" priority="4469">
      <formula>AND($G$548&gt;0,$L$548="")</formula>
    </cfRule>
  </conditionalFormatting>
  <conditionalFormatting sqref="L549">
    <cfRule type="expression" dxfId="2465" priority="4468">
      <formula>AND($G$549&gt;0,$L$549="")</formula>
    </cfRule>
  </conditionalFormatting>
  <conditionalFormatting sqref="L550">
    <cfRule type="expression" dxfId="2464" priority="4467">
      <formula>AND($G$550&gt;0,$L$550="")</formula>
    </cfRule>
  </conditionalFormatting>
  <conditionalFormatting sqref="L551">
    <cfRule type="expression" dxfId="2463" priority="4466">
      <formula>AND($G$551&gt;0,$L$551="")</formula>
    </cfRule>
  </conditionalFormatting>
  <conditionalFormatting sqref="L552">
    <cfRule type="expression" dxfId="2462" priority="4465">
      <formula>AND($G$552&gt;0,$L$552="")</formula>
    </cfRule>
  </conditionalFormatting>
  <conditionalFormatting sqref="L553">
    <cfRule type="expression" dxfId="2461" priority="4464">
      <formula>AND($G$553&gt;0,$L$553="")</formula>
    </cfRule>
  </conditionalFormatting>
  <conditionalFormatting sqref="L554">
    <cfRule type="expression" dxfId="2460" priority="4463">
      <formula>AND($G$554&gt;0,$L$554="")</formula>
    </cfRule>
  </conditionalFormatting>
  <conditionalFormatting sqref="L555">
    <cfRule type="expression" dxfId="2459" priority="4462">
      <formula>AND($G$555&gt;0,$L$555="")</formula>
    </cfRule>
  </conditionalFormatting>
  <conditionalFormatting sqref="L556">
    <cfRule type="expression" dxfId="2458" priority="4461">
      <formula>AND($G$556&gt;0,$L$556="")</formula>
    </cfRule>
  </conditionalFormatting>
  <conditionalFormatting sqref="L557">
    <cfRule type="expression" dxfId="2457" priority="4460">
      <formula>AND($G$557&gt;0,$L$557="")</formula>
    </cfRule>
  </conditionalFormatting>
  <conditionalFormatting sqref="L558">
    <cfRule type="expression" dxfId="2456" priority="4459">
      <formula>AND($G$558&gt;0,$L$558="")</formula>
    </cfRule>
  </conditionalFormatting>
  <conditionalFormatting sqref="L559">
    <cfRule type="expression" dxfId="2455" priority="4458">
      <formula>AND($G$559&gt;0,$L$559="")</formula>
    </cfRule>
  </conditionalFormatting>
  <conditionalFormatting sqref="L560">
    <cfRule type="expression" dxfId="2454" priority="4457">
      <formula>AND($G$560&gt;0,$L$560="")</formula>
    </cfRule>
  </conditionalFormatting>
  <conditionalFormatting sqref="L561">
    <cfRule type="expression" dxfId="2453" priority="4456">
      <formula>AND($G$561&gt;0,$L$561="")</formula>
    </cfRule>
  </conditionalFormatting>
  <conditionalFormatting sqref="L562">
    <cfRule type="expression" dxfId="2452" priority="4455">
      <formula>AND($G$562&gt;0,$L$562="")</formula>
    </cfRule>
  </conditionalFormatting>
  <conditionalFormatting sqref="L563">
    <cfRule type="expression" dxfId="2451" priority="4454">
      <formula>AND($G$563&gt;0,$L$563="")</formula>
    </cfRule>
  </conditionalFormatting>
  <conditionalFormatting sqref="L564">
    <cfRule type="expression" dxfId="2450" priority="4453">
      <formula>AND($G$564&gt;0,$L$564="")</formula>
    </cfRule>
  </conditionalFormatting>
  <conditionalFormatting sqref="L565">
    <cfRule type="expression" dxfId="2449" priority="4452">
      <formula>AND($G$565&gt;0,$L$565="")</formula>
    </cfRule>
  </conditionalFormatting>
  <conditionalFormatting sqref="L566">
    <cfRule type="expression" dxfId="2448" priority="4451">
      <formula>AND($G$566&gt;0,$L$566="")</formula>
    </cfRule>
  </conditionalFormatting>
  <conditionalFormatting sqref="L567">
    <cfRule type="expression" dxfId="2447" priority="4450">
      <formula>AND($G$567&gt;0,$L$567="")</formula>
    </cfRule>
  </conditionalFormatting>
  <conditionalFormatting sqref="L568">
    <cfRule type="expression" dxfId="2446" priority="4449">
      <formula>AND($G$568&gt;0,$L$568="")</formula>
    </cfRule>
  </conditionalFormatting>
  <conditionalFormatting sqref="L569">
    <cfRule type="expression" dxfId="2445" priority="4448">
      <formula>AND($G$569&gt;0,$L$569="")</formula>
    </cfRule>
  </conditionalFormatting>
  <conditionalFormatting sqref="L570">
    <cfRule type="expression" dxfId="2444" priority="4447">
      <formula>AND($G$570&gt;0,$L$570="")</formula>
    </cfRule>
  </conditionalFormatting>
  <conditionalFormatting sqref="L571">
    <cfRule type="expression" dxfId="2443" priority="4446">
      <formula>AND($G$571&gt;0,$L$571="")</formula>
    </cfRule>
  </conditionalFormatting>
  <conditionalFormatting sqref="L572">
    <cfRule type="expression" dxfId="2442" priority="4445">
      <formula>AND($G$572&gt;0,$L$572="")</formula>
    </cfRule>
  </conditionalFormatting>
  <conditionalFormatting sqref="L573">
    <cfRule type="expression" dxfId="2441" priority="4444">
      <formula>AND($G$573&gt;0,$L$573="")</formula>
    </cfRule>
  </conditionalFormatting>
  <conditionalFormatting sqref="L574">
    <cfRule type="expression" dxfId="2440" priority="4443">
      <formula>AND($G$574&gt;0,$L$574="")</formula>
    </cfRule>
  </conditionalFormatting>
  <conditionalFormatting sqref="L575">
    <cfRule type="expression" dxfId="2439" priority="4442">
      <formula>AND($G$575&gt;0,$L$575="")</formula>
    </cfRule>
  </conditionalFormatting>
  <conditionalFormatting sqref="L576">
    <cfRule type="expression" dxfId="2438" priority="4441">
      <formula>AND($G$576&gt;0,$L$576="")</formula>
    </cfRule>
  </conditionalFormatting>
  <conditionalFormatting sqref="L577">
    <cfRule type="expression" dxfId="2437" priority="4440">
      <formula>AND($G$577&gt;0,$L$577="")</formula>
    </cfRule>
  </conditionalFormatting>
  <conditionalFormatting sqref="L578">
    <cfRule type="expression" dxfId="2436" priority="4439">
      <formula>AND($G$578&gt;0,$L$578="")</formula>
    </cfRule>
  </conditionalFormatting>
  <conditionalFormatting sqref="L579">
    <cfRule type="expression" dxfId="2435" priority="4438">
      <formula>AND($G$579&gt;0,$L$579="")</formula>
    </cfRule>
  </conditionalFormatting>
  <conditionalFormatting sqref="L580">
    <cfRule type="expression" dxfId="2434" priority="4437">
      <formula>AND($G$580&gt;0,$L$580="")</formula>
    </cfRule>
  </conditionalFormatting>
  <conditionalFormatting sqref="L581">
    <cfRule type="expression" dxfId="2433" priority="4436">
      <formula>AND($G$581&gt;0,$L$581="")</formula>
    </cfRule>
  </conditionalFormatting>
  <conditionalFormatting sqref="L582">
    <cfRule type="expression" dxfId="2432" priority="4435">
      <formula>AND($G$582&gt;0,$L$582="")</formula>
    </cfRule>
  </conditionalFormatting>
  <conditionalFormatting sqref="L583">
    <cfRule type="expression" dxfId="2431" priority="4434">
      <formula>AND($G$583&gt;0,$L$583="")</formula>
    </cfRule>
  </conditionalFormatting>
  <conditionalFormatting sqref="L584">
    <cfRule type="expression" dxfId="2430" priority="4433">
      <formula>AND($G$584&gt;0,$L$584="")</formula>
    </cfRule>
  </conditionalFormatting>
  <conditionalFormatting sqref="L585">
    <cfRule type="expression" dxfId="2429" priority="4432">
      <formula>AND($G$585&gt;0,$L$585="")</formula>
    </cfRule>
  </conditionalFormatting>
  <conditionalFormatting sqref="L586">
    <cfRule type="expression" dxfId="2428" priority="4431">
      <formula>AND($G$586&gt;0,$L$586="")</formula>
    </cfRule>
  </conditionalFormatting>
  <conditionalFormatting sqref="L587">
    <cfRule type="expression" dxfId="2427" priority="4430">
      <formula>AND($G$587&gt;0,$L$587="")</formula>
    </cfRule>
  </conditionalFormatting>
  <conditionalFormatting sqref="L588">
    <cfRule type="expression" dxfId="2426" priority="4429">
      <formula>AND($G$588&gt;0,$L$588="")</formula>
    </cfRule>
  </conditionalFormatting>
  <conditionalFormatting sqref="L589">
    <cfRule type="expression" dxfId="2425" priority="4428">
      <formula>AND($G$589&gt;0,$L$589="")</formula>
    </cfRule>
  </conditionalFormatting>
  <conditionalFormatting sqref="L590">
    <cfRule type="expression" dxfId="2424" priority="4427">
      <formula>AND($G$590&gt;0,$L$590="")</formula>
    </cfRule>
  </conditionalFormatting>
  <conditionalFormatting sqref="L591">
    <cfRule type="expression" dxfId="2423" priority="4426">
      <formula>AND($G$591&gt;0,$L$591="")</formula>
    </cfRule>
  </conditionalFormatting>
  <conditionalFormatting sqref="L592">
    <cfRule type="expression" dxfId="2422" priority="4425">
      <formula>AND($G$592&gt;0,$L$592="")</formula>
    </cfRule>
  </conditionalFormatting>
  <conditionalFormatting sqref="L593">
    <cfRule type="expression" dxfId="2421" priority="4424">
      <formula>AND($G$593&gt;0,$L$593="")</formula>
    </cfRule>
  </conditionalFormatting>
  <conditionalFormatting sqref="L594">
    <cfRule type="expression" dxfId="2420" priority="4423">
      <formula>AND($G$594&gt;0,$L$594="")</formula>
    </cfRule>
  </conditionalFormatting>
  <conditionalFormatting sqref="L595">
    <cfRule type="expression" dxfId="2419" priority="4422">
      <formula>AND($G$595&gt;0,$L$595="")</formula>
    </cfRule>
  </conditionalFormatting>
  <conditionalFormatting sqref="L596">
    <cfRule type="expression" dxfId="2418" priority="4421">
      <formula>AND($G$596&gt;0,$L$596="")</formula>
    </cfRule>
  </conditionalFormatting>
  <conditionalFormatting sqref="L597">
    <cfRule type="expression" dxfId="2417" priority="4420">
      <formula>AND($G$597&gt;0,$L$597="")</formula>
    </cfRule>
  </conditionalFormatting>
  <conditionalFormatting sqref="L598">
    <cfRule type="expression" dxfId="2416" priority="4419">
      <formula>AND($G$598&gt;0,$L$598="")</formula>
    </cfRule>
  </conditionalFormatting>
  <conditionalFormatting sqref="L599">
    <cfRule type="expression" dxfId="2415" priority="4418">
      <formula>AND($G$599&gt;0,$L$599="")</formula>
    </cfRule>
  </conditionalFormatting>
  <conditionalFormatting sqref="L600">
    <cfRule type="expression" dxfId="2414" priority="4417">
      <formula>AND($G$600&gt;0,$L$600="")</formula>
    </cfRule>
  </conditionalFormatting>
  <conditionalFormatting sqref="L601">
    <cfRule type="expression" dxfId="2413" priority="4416">
      <formula>AND($G$601&gt;0,$L$601="")</formula>
    </cfRule>
  </conditionalFormatting>
  <conditionalFormatting sqref="L602">
    <cfRule type="expression" dxfId="2412" priority="4415">
      <formula>AND($G$602&gt;0,$L$602="")</formula>
    </cfRule>
  </conditionalFormatting>
  <conditionalFormatting sqref="L603">
    <cfRule type="expression" dxfId="2411" priority="4414">
      <formula>AND($G$603&gt;0,$L$603="")</formula>
    </cfRule>
  </conditionalFormatting>
  <conditionalFormatting sqref="L604">
    <cfRule type="expression" dxfId="2410" priority="4413">
      <formula>AND($G$604&gt;0,$L$604="")</formula>
    </cfRule>
  </conditionalFormatting>
  <conditionalFormatting sqref="L605">
    <cfRule type="expression" dxfId="2409" priority="4412">
      <formula>AND($G$605&gt;0,$L$605="")</formula>
    </cfRule>
  </conditionalFormatting>
  <conditionalFormatting sqref="L606">
    <cfRule type="expression" dxfId="2408" priority="4411">
      <formula>AND($G$606&gt;0,$L$606="")</formula>
    </cfRule>
  </conditionalFormatting>
  <conditionalFormatting sqref="L607">
    <cfRule type="expression" dxfId="2407" priority="4410">
      <formula>AND($G$607&gt;0,$L$607="")</formula>
    </cfRule>
  </conditionalFormatting>
  <conditionalFormatting sqref="L608">
    <cfRule type="expression" dxfId="2406" priority="4409">
      <formula>AND($G$608&gt;0,$L$608="")</formula>
    </cfRule>
  </conditionalFormatting>
  <conditionalFormatting sqref="L609">
    <cfRule type="expression" dxfId="2405" priority="4408">
      <formula>AND($G$609&gt;0,$L$609="")</formula>
    </cfRule>
  </conditionalFormatting>
  <conditionalFormatting sqref="L610">
    <cfRule type="expression" dxfId="2404" priority="4407">
      <formula>AND($G$610&gt;0,$L$610="")</formula>
    </cfRule>
  </conditionalFormatting>
  <conditionalFormatting sqref="L611">
    <cfRule type="expression" dxfId="2403" priority="4406">
      <formula>AND($G$611&gt;0,$L$611="")</formula>
    </cfRule>
  </conditionalFormatting>
  <conditionalFormatting sqref="L612">
    <cfRule type="expression" dxfId="2402" priority="4405">
      <formula>AND($G$612&gt;0,$L$612="")</formula>
    </cfRule>
  </conditionalFormatting>
  <conditionalFormatting sqref="L613">
    <cfRule type="expression" dxfId="2401" priority="4404">
      <formula>AND($G$613&gt;0,$L$613="")</formula>
    </cfRule>
  </conditionalFormatting>
  <conditionalFormatting sqref="L614">
    <cfRule type="expression" dxfId="2400" priority="4403">
      <formula>AND($G$614&gt;0,$L$614="")</formula>
    </cfRule>
  </conditionalFormatting>
  <conditionalFormatting sqref="L615">
    <cfRule type="expression" dxfId="2399" priority="4402">
      <formula>AND($G$615&gt;0,$L$615="")</formula>
    </cfRule>
  </conditionalFormatting>
  <conditionalFormatting sqref="L616">
    <cfRule type="expression" dxfId="2398" priority="4401">
      <formula>AND($G$616&gt;0,$L$616="")</formula>
    </cfRule>
  </conditionalFormatting>
  <conditionalFormatting sqref="L617">
    <cfRule type="expression" dxfId="2397" priority="4400">
      <formula>AND($G$617&gt;0,$L$617="")</formula>
    </cfRule>
  </conditionalFormatting>
  <conditionalFormatting sqref="L618">
    <cfRule type="expression" dxfId="2396" priority="4399">
      <formula>AND($G$618&gt;0,$L$618="")</formula>
    </cfRule>
  </conditionalFormatting>
  <conditionalFormatting sqref="L619">
    <cfRule type="expression" dxfId="2395" priority="4398">
      <formula>AND($G$619&gt;0,$L$619="")</formula>
    </cfRule>
  </conditionalFormatting>
  <conditionalFormatting sqref="L620">
    <cfRule type="expression" dxfId="2394" priority="4397">
      <formula>AND($G$620&gt;0,$L$620="")</formula>
    </cfRule>
  </conditionalFormatting>
  <conditionalFormatting sqref="L621">
    <cfRule type="expression" dxfId="2393" priority="4396">
      <formula>AND($G$621&gt;0,$L$621="")</formula>
    </cfRule>
  </conditionalFormatting>
  <conditionalFormatting sqref="L622">
    <cfRule type="expression" dxfId="2392" priority="4395">
      <formula>AND($G$622&gt;0,$L$622="")</formula>
    </cfRule>
  </conditionalFormatting>
  <conditionalFormatting sqref="L623">
    <cfRule type="expression" dxfId="2391" priority="4394">
      <formula>AND($G$623&gt;0,$L$623="")</formula>
    </cfRule>
  </conditionalFormatting>
  <conditionalFormatting sqref="L624">
    <cfRule type="expression" dxfId="2390" priority="4393">
      <formula>AND($G$624&gt;0,$L$624="")</formula>
    </cfRule>
  </conditionalFormatting>
  <conditionalFormatting sqref="L625">
    <cfRule type="expression" dxfId="2389" priority="4392">
      <formula>AND($G$625&gt;0,$L$625="")</formula>
    </cfRule>
  </conditionalFormatting>
  <conditionalFormatting sqref="L626">
    <cfRule type="expression" dxfId="2388" priority="4391">
      <formula>AND($G$626&gt;0,$L$626="")</formula>
    </cfRule>
  </conditionalFormatting>
  <conditionalFormatting sqref="L627">
    <cfRule type="expression" dxfId="2387" priority="4390">
      <formula>AND($G$627&gt;0,$L$627="")</formula>
    </cfRule>
  </conditionalFormatting>
  <conditionalFormatting sqref="L628">
    <cfRule type="expression" dxfId="2386" priority="4389">
      <formula>AND($G$628&gt;0,$L$628="")</formula>
    </cfRule>
  </conditionalFormatting>
  <conditionalFormatting sqref="L629">
    <cfRule type="expression" dxfId="2385" priority="4388">
      <formula>AND($G$629&gt;0,$L$629="")</formula>
    </cfRule>
  </conditionalFormatting>
  <conditionalFormatting sqref="L630">
    <cfRule type="expression" dxfId="2384" priority="4387">
      <formula>AND($G$630&gt;0,$L$630="")</formula>
    </cfRule>
  </conditionalFormatting>
  <conditionalFormatting sqref="L631">
    <cfRule type="expression" dxfId="2383" priority="4386">
      <formula>AND($G$631&gt;0,$L$631="")</formula>
    </cfRule>
  </conditionalFormatting>
  <conditionalFormatting sqref="L632">
    <cfRule type="expression" dxfId="2382" priority="4385">
      <formula>AND($G$632&gt;0,$L$632="")</formula>
    </cfRule>
  </conditionalFormatting>
  <conditionalFormatting sqref="L633">
    <cfRule type="expression" dxfId="2381" priority="4384">
      <formula>AND($G$633&gt;0,$L$633="")</formula>
    </cfRule>
  </conditionalFormatting>
  <conditionalFormatting sqref="L634">
    <cfRule type="expression" dxfId="2380" priority="4383">
      <formula>AND($G$634&gt;0,$L$634="")</formula>
    </cfRule>
  </conditionalFormatting>
  <conditionalFormatting sqref="L635">
    <cfRule type="expression" dxfId="2379" priority="4382">
      <formula>AND($G$635&gt;0,$L$635="")</formula>
    </cfRule>
  </conditionalFormatting>
  <conditionalFormatting sqref="L636">
    <cfRule type="expression" dxfId="2378" priority="4381">
      <formula>AND($G$636&gt;0,$L$636="")</formula>
    </cfRule>
  </conditionalFormatting>
  <conditionalFormatting sqref="L637">
    <cfRule type="expression" dxfId="2377" priority="4380">
      <formula>AND($G$637&gt;0,$L$637="")</formula>
    </cfRule>
  </conditionalFormatting>
  <conditionalFormatting sqref="L638">
    <cfRule type="expression" dxfId="2376" priority="4379">
      <formula>AND($G$638&gt;0,$L$638="")</formula>
    </cfRule>
  </conditionalFormatting>
  <conditionalFormatting sqref="L639">
    <cfRule type="expression" dxfId="2375" priority="4378">
      <formula>AND($G$639&gt;0,$L$639="")</formula>
    </cfRule>
  </conditionalFormatting>
  <conditionalFormatting sqref="L640">
    <cfRule type="expression" dxfId="2374" priority="4377">
      <formula>AND($G$640&gt;0,$L$640="")</formula>
    </cfRule>
  </conditionalFormatting>
  <conditionalFormatting sqref="L641">
    <cfRule type="expression" dxfId="2373" priority="4376">
      <formula>AND($G$641&gt;0,$L$641="")</formula>
    </cfRule>
  </conditionalFormatting>
  <conditionalFormatting sqref="L642">
    <cfRule type="expression" dxfId="2372" priority="4375">
      <formula>AND($G$642&gt;0,$L$642="")</formula>
    </cfRule>
  </conditionalFormatting>
  <conditionalFormatting sqref="L643">
    <cfRule type="expression" dxfId="2371" priority="4374">
      <formula>AND($G$643&gt;0,$L$643="")</formula>
    </cfRule>
  </conditionalFormatting>
  <conditionalFormatting sqref="L644">
    <cfRule type="expression" dxfId="2370" priority="4373">
      <formula>AND($G$644&gt;0,$L$644="")</formula>
    </cfRule>
  </conditionalFormatting>
  <conditionalFormatting sqref="L645">
    <cfRule type="expression" dxfId="2369" priority="4372">
      <formula>AND($G$645&gt;0,$L$645="")</formula>
    </cfRule>
  </conditionalFormatting>
  <conditionalFormatting sqref="L646">
    <cfRule type="expression" dxfId="2368" priority="4371">
      <formula>AND($G$646&gt;0,$L$646="")</formula>
    </cfRule>
  </conditionalFormatting>
  <conditionalFormatting sqref="L647">
    <cfRule type="expression" dxfId="2367" priority="4370">
      <formula>AND($G$647&gt;0,$L$647="")</formula>
    </cfRule>
  </conditionalFormatting>
  <conditionalFormatting sqref="L648">
    <cfRule type="expression" dxfId="2366" priority="4369">
      <formula>AND($G$648&gt;0,$L$648="")</formula>
    </cfRule>
  </conditionalFormatting>
  <conditionalFormatting sqref="L649">
    <cfRule type="expression" dxfId="2365" priority="4368">
      <formula>AND($G$649&gt;0,$L$649="")</formula>
    </cfRule>
  </conditionalFormatting>
  <conditionalFormatting sqref="L650">
    <cfRule type="expression" dxfId="2364" priority="4367">
      <formula>AND($G$650&gt;0,$L$650="")</formula>
    </cfRule>
  </conditionalFormatting>
  <conditionalFormatting sqref="L651">
    <cfRule type="expression" dxfId="2363" priority="4366">
      <formula>AND($G$651&gt;0,$L$651="")</formula>
    </cfRule>
  </conditionalFormatting>
  <conditionalFormatting sqref="L652">
    <cfRule type="expression" dxfId="2362" priority="4365">
      <formula>AND($G$652&gt;0,$L$652="")</formula>
    </cfRule>
  </conditionalFormatting>
  <conditionalFormatting sqref="L653">
    <cfRule type="expression" dxfId="2361" priority="4364">
      <formula>AND($G$653&gt;0,$L$653="")</formula>
    </cfRule>
  </conditionalFormatting>
  <conditionalFormatting sqref="L654">
    <cfRule type="expression" dxfId="2360" priority="4363">
      <formula>AND($G$654&gt;0,$L$654="")</formula>
    </cfRule>
  </conditionalFormatting>
  <conditionalFormatting sqref="L655">
    <cfRule type="expression" dxfId="2359" priority="4362">
      <formula>AND($G$655&gt;0,$L$655="")</formula>
    </cfRule>
  </conditionalFormatting>
  <conditionalFormatting sqref="L656">
    <cfRule type="expression" dxfId="2358" priority="4361">
      <formula>AND($G$656&gt;0,$L$656="")</formula>
    </cfRule>
  </conditionalFormatting>
  <conditionalFormatting sqref="L657">
    <cfRule type="expression" dxfId="2357" priority="4360">
      <formula>AND($G$657&gt;0,$L$657="")</formula>
    </cfRule>
  </conditionalFormatting>
  <conditionalFormatting sqref="L658">
    <cfRule type="expression" dxfId="2356" priority="4359">
      <formula>AND($G$658&gt;0,$L$658="")</formula>
    </cfRule>
  </conditionalFormatting>
  <conditionalFormatting sqref="L659">
    <cfRule type="expression" dxfId="2355" priority="4358">
      <formula>AND($G$659&gt;0,$L$659="")</formula>
    </cfRule>
  </conditionalFormatting>
  <conditionalFormatting sqref="L660">
    <cfRule type="expression" dxfId="2354" priority="4357">
      <formula>AND($G$660&gt;0,$L$660="")</formula>
    </cfRule>
  </conditionalFormatting>
  <conditionalFormatting sqref="L661">
    <cfRule type="expression" dxfId="2353" priority="4356">
      <formula>AND($G$661&gt;0,$L$661="")</formula>
    </cfRule>
  </conditionalFormatting>
  <conditionalFormatting sqref="L662">
    <cfRule type="expression" dxfId="2352" priority="4355">
      <formula>AND($G$662&gt;0,$L$662="")</formula>
    </cfRule>
  </conditionalFormatting>
  <conditionalFormatting sqref="L663">
    <cfRule type="expression" dxfId="2351" priority="4354">
      <formula>AND($G$663&gt;0,$L$663="")</formula>
    </cfRule>
  </conditionalFormatting>
  <conditionalFormatting sqref="L664">
    <cfRule type="expression" dxfId="2350" priority="4353">
      <formula>AND($G$664&gt;0,$L$664="")</formula>
    </cfRule>
  </conditionalFormatting>
  <conditionalFormatting sqref="L665">
    <cfRule type="expression" dxfId="2349" priority="4352">
      <formula>AND($G$665&gt;0,$L$665="")</formula>
    </cfRule>
  </conditionalFormatting>
  <conditionalFormatting sqref="L666">
    <cfRule type="expression" dxfId="2348" priority="4351">
      <formula>AND($G$666&gt;0,$L$666="")</formula>
    </cfRule>
  </conditionalFormatting>
  <conditionalFormatting sqref="L667">
    <cfRule type="expression" dxfId="2347" priority="4350">
      <formula>AND($G$667&gt;0,$L$667="")</formula>
    </cfRule>
  </conditionalFormatting>
  <conditionalFormatting sqref="L668">
    <cfRule type="expression" dxfId="2346" priority="4349">
      <formula>AND($G$668&gt;0,$L$668="")</formula>
    </cfRule>
  </conditionalFormatting>
  <conditionalFormatting sqref="L669">
    <cfRule type="expression" dxfId="2345" priority="4348">
      <formula>AND($G$669&gt;0,$L$669="")</formula>
    </cfRule>
  </conditionalFormatting>
  <conditionalFormatting sqref="L670">
    <cfRule type="expression" dxfId="2344" priority="4347">
      <formula>AND($G$670&gt;0,$L$670="")</formula>
    </cfRule>
  </conditionalFormatting>
  <conditionalFormatting sqref="L671">
    <cfRule type="expression" dxfId="2343" priority="4346">
      <formula>AND($G$671&gt;0,$L$671="")</formula>
    </cfRule>
  </conditionalFormatting>
  <conditionalFormatting sqref="L672">
    <cfRule type="expression" dxfId="2342" priority="4345">
      <formula>AND($G$672&gt;0,$L$672="")</formula>
    </cfRule>
  </conditionalFormatting>
  <conditionalFormatting sqref="L673">
    <cfRule type="expression" dxfId="2341" priority="4344">
      <formula>AND($G$673&gt;0,$L$673="")</formula>
    </cfRule>
  </conditionalFormatting>
  <conditionalFormatting sqref="L674">
    <cfRule type="expression" dxfId="2340" priority="4343">
      <formula>AND($G$674&gt;0,$L$674="")</formula>
    </cfRule>
  </conditionalFormatting>
  <conditionalFormatting sqref="L675">
    <cfRule type="expression" dxfId="2339" priority="4342">
      <formula>AND($G$675&gt;0,$L$675="")</formula>
    </cfRule>
  </conditionalFormatting>
  <conditionalFormatting sqref="L676">
    <cfRule type="expression" dxfId="2338" priority="4341">
      <formula>AND($G$676&gt;0,$L$676="")</formula>
    </cfRule>
  </conditionalFormatting>
  <conditionalFormatting sqref="L677">
    <cfRule type="expression" dxfId="2337" priority="4340">
      <formula>AND($G$677&gt;0,$L$677="")</formula>
    </cfRule>
  </conditionalFormatting>
  <conditionalFormatting sqref="L678">
    <cfRule type="expression" dxfId="2336" priority="4339">
      <formula>AND($G$678&gt;0,$L$678="")</formula>
    </cfRule>
  </conditionalFormatting>
  <conditionalFormatting sqref="L679">
    <cfRule type="expression" dxfId="2335" priority="4338">
      <formula>AND($G$679&gt;0,$L$679="")</formula>
    </cfRule>
  </conditionalFormatting>
  <conditionalFormatting sqref="L680">
    <cfRule type="expression" dxfId="2334" priority="4337">
      <formula>AND($G$680&gt;0,$L$680="")</formula>
    </cfRule>
  </conditionalFormatting>
  <conditionalFormatting sqref="L681">
    <cfRule type="expression" dxfId="2333" priority="4336">
      <formula>AND($G$681&gt;0,$L$681="")</formula>
    </cfRule>
  </conditionalFormatting>
  <conditionalFormatting sqref="L682">
    <cfRule type="expression" dxfId="2332" priority="4335">
      <formula>AND($G$682&gt;0,$L$682="")</formula>
    </cfRule>
  </conditionalFormatting>
  <conditionalFormatting sqref="L683">
    <cfRule type="expression" dxfId="2331" priority="4334">
      <formula>AND($G$683&gt;0,$L$683="")</formula>
    </cfRule>
  </conditionalFormatting>
  <conditionalFormatting sqref="L684">
    <cfRule type="expression" dxfId="2330" priority="4333">
      <formula>AND($G$684&gt;0,$L$684="")</formula>
    </cfRule>
  </conditionalFormatting>
  <conditionalFormatting sqref="L685">
    <cfRule type="expression" dxfId="2329" priority="4332">
      <formula>AND($G$685&gt;0,$L$685="")</formula>
    </cfRule>
  </conditionalFormatting>
  <conditionalFormatting sqref="L686">
    <cfRule type="expression" dxfId="2328" priority="4331">
      <formula>AND($G$686&gt;0,$L$686="")</formula>
    </cfRule>
  </conditionalFormatting>
  <conditionalFormatting sqref="L687">
    <cfRule type="expression" dxfId="2327" priority="4330">
      <formula>AND($G$687&gt;0,$L$687="")</formula>
    </cfRule>
  </conditionalFormatting>
  <conditionalFormatting sqref="L688">
    <cfRule type="expression" dxfId="2326" priority="4329">
      <formula>AND($G$688&gt;0,$L$688="")</formula>
    </cfRule>
  </conditionalFormatting>
  <conditionalFormatting sqref="L689">
    <cfRule type="expression" dxfId="2325" priority="4328">
      <formula>AND($G$689&gt;0,$L$689="")</formula>
    </cfRule>
  </conditionalFormatting>
  <conditionalFormatting sqref="L690">
    <cfRule type="expression" dxfId="2324" priority="4327">
      <formula>AND($G$690&gt;0,$L$690="")</formula>
    </cfRule>
  </conditionalFormatting>
  <conditionalFormatting sqref="L691">
    <cfRule type="expression" dxfId="2323" priority="4326">
      <formula>AND($G$691&gt;0,$L$691="")</formula>
    </cfRule>
  </conditionalFormatting>
  <conditionalFormatting sqref="L692">
    <cfRule type="expression" dxfId="2322" priority="4325">
      <formula>AND($G$692&gt;0,$L$692="")</formula>
    </cfRule>
  </conditionalFormatting>
  <conditionalFormatting sqref="L693">
    <cfRule type="expression" dxfId="2321" priority="4324">
      <formula>AND($G$693&gt;0,$L$693="")</formula>
    </cfRule>
  </conditionalFormatting>
  <conditionalFormatting sqref="L694">
    <cfRule type="expression" dxfId="2320" priority="4323">
      <formula>AND($G$694&gt;0,$L$694="")</formula>
    </cfRule>
  </conditionalFormatting>
  <conditionalFormatting sqref="L695">
    <cfRule type="expression" dxfId="2319" priority="4322">
      <formula>AND($G$695&gt;0,$L$695="")</formula>
    </cfRule>
  </conditionalFormatting>
  <conditionalFormatting sqref="L696">
    <cfRule type="expression" dxfId="2318" priority="4321">
      <formula>AND($G$696&gt;0,$L$696="")</formula>
    </cfRule>
  </conditionalFormatting>
  <conditionalFormatting sqref="L697">
    <cfRule type="expression" dxfId="2317" priority="4320">
      <formula>AND($G$697&gt;0,$L$697="")</formula>
    </cfRule>
  </conditionalFormatting>
  <conditionalFormatting sqref="L698">
    <cfRule type="expression" dxfId="2316" priority="4319">
      <formula>AND($G$698&gt;0,$L$698="")</formula>
    </cfRule>
  </conditionalFormatting>
  <conditionalFormatting sqref="L699">
    <cfRule type="expression" dxfId="2315" priority="4318">
      <formula>AND($G$699&gt;0,$L$699="")</formula>
    </cfRule>
  </conditionalFormatting>
  <conditionalFormatting sqref="L700">
    <cfRule type="expression" dxfId="2314" priority="4317">
      <formula>AND($G$700&gt;0,$L$700="")</formula>
    </cfRule>
  </conditionalFormatting>
  <conditionalFormatting sqref="L701">
    <cfRule type="expression" dxfId="2313" priority="4316">
      <formula>AND($G$701&gt;0,$L$701="")</formula>
    </cfRule>
  </conditionalFormatting>
  <conditionalFormatting sqref="L702">
    <cfRule type="expression" dxfId="2312" priority="4315">
      <formula>AND($G$702&gt;0,$L$702="")</formula>
    </cfRule>
  </conditionalFormatting>
  <conditionalFormatting sqref="L703">
    <cfRule type="expression" dxfId="2311" priority="4314">
      <formula>AND($G$703&gt;0,$L$703="")</formula>
    </cfRule>
  </conditionalFormatting>
  <conditionalFormatting sqref="L704">
    <cfRule type="expression" dxfId="2310" priority="4313">
      <formula>AND($G$704&gt;0,$L$704="")</formula>
    </cfRule>
  </conditionalFormatting>
  <conditionalFormatting sqref="L705">
    <cfRule type="expression" dxfId="2309" priority="4312">
      <formula>AND($G$705&gt;0,$L$705="")</formula>
    </cfRule>
  </conditionalFormatting>
  <conditionalFormatting sqref="L706">
    <cfRule type="expression" dxfId="2308" priority="4311">
      <formula>AND($G$706&gt;0,$L$706="")</formula>
    </cfRule>
  </conditionalFormatting>
  <conditionalFormatting sqref="L707">
    <cfRule type="expression" dxfId="2307" priority="4310">
      <formula>AND($G$707&gt;0,$L$707="")</formula>
    </cfRule>
  </conditionalFormatting>
  <conditionalFormatting sqref="L708">
    <cfRule type="expression" dxfId="2306" priority="4309">
      <formula>AND($G$708&gt;0,$L$708="")</formula>
    </cfRule>
  </conditionalFormatting>
  <conditionalFormatting sqref="L709">
    <cfRule type="expression" dxfId="2305" priority="4308">
      <formula>AND($G$709&gt;0,$L$709="")</formula>
    </cfRule>
  </conditionalFormatting>
  <conditionalFormatting sqref="L710">
    <cfRule type="expression" dxfId="2304" priority="4307">
      <formula>AND($G$710&gt;0,$L$710="")</formula>
    </cfRule>
  </conditionalFormatting>
  <conditionalFormatting sqref="L711">
    <cfRule type="expression" dxfId="2303" priority="4306">
      <formula>AND($G$711&gt;0,$L$711="")</formula>
    </cfRule>
  </conditionalFormatting>
  <conditionalFormatting sqref="L712">
    <cfRule type="expression" dxfId="2302" priority="4305">
      <formula>AND($G$712&gt;0,$L$712="")</formula>
    </cfRule>
  </conditionalFormatting>
  <conditionalFormatting sqref="L713">
    <cfRule type="expression" dxfId="2301" priority="4304">
      <formula>AND($G$713&gt;0,$L$713="")</formula>
    </cfRule>
  </conditionalFormatting>
  <conditionalFormatting sqref="L714">
    <cfRule type="expression" dxfId="2300" priority="4303">
      <formula>AND($G$714&gt;0,$L$714="")</formula>
    </cfRule>
  </conditionalFormatting>
  <conditionalFormatting sqref="L715">
    <cfRule type="expression" dxfId="2299" priority="4302">
      <formula>AND($G$715&gt;0,$L$715="")</formula>
    </cfRule>
  </conditionalFormatting>
  <conditionalFormatting sqref="L716">
    <cfRule type="expression" dxfId="2298" priority="4301">
      <formula>AND($G$716&gt;0,$L$716="")</formula>
    </cfRule>
  </conditionalFormatting>
  <conditionalFormatting sqref="L717">
    <cfRule type="expression" dxfId="2297" priority="4300">
      <formula>AND($G$717&gt;0,$L$717="")</formula>
    </cfRule>
  </conditionalFormatting>
  <conditionalFormatting sqref="L718">
    <cfRule type="expression" dxfId="2296" priority="4299">
      <formula>AND($G$718&gt;0,$L$718="")</formula>
    </cfRule>
  </conditionalFormatting>
  <conditionalFormatting sqref="L719">
    <cfRule type="expression" dxfId="2295" priority="4298">
      <formula>AND($G$719&gt;0,$L$719="")</formula>
    </cfRule>
  </conditionalFormatting>
  <conditionalFormatting sqref="L720">
    <cfRule type="expression" dxfId="2294" priority="4297">
      <formula>AND($G$720&gt;0,$L$720="")</formula>
    </cfRule>
  </conditionalFormatting>
  <conditionalFormatting sqref="L721">
    <cfRule type="expression" dxfId="2293" priority="4296">
      <formula>AND($G$721&gt;0,$L$721="")</formula>
    </cfRule>
  </conditionalFormatting>
  <conditionalFormatting sqref="L722">
    <cfRule type="expression" dxfId="2292" priority="4295">
      <formula>AND($G$722&gt;0,$L$722="")</formula>
    </cfRule>
  </conditionalFormatting>
  <conditionalFormatting sqref="L723">
    <cfRule type="expression" dxfId="2291" priority="4294">
      <formula>AND($G$723&gt;0,$L$723="")</formula>
    </cfRule>
  </conditionalFormatting>
  <conditionalFormatting sqref="L724">
    <cfRule type="expression" dxfId="2290" priority="4293">
      <formula>AND($G$724&gt;0,$L$724="")</formula>
    </cfRule>
  </conditionalFormatting>
  <conditionalFormatting sqref="L725">
    <cfRule type="expression" dxfId="2289" priority="4292">
      <formula>AND($G$725&gt;0,$L$725="")</formula>
    </cfRule>
  </conditionalFormatting>
  <conditionalFormatting sqref="L726">
    <cfRule type="expression" dxfId="2288" priority="4291">
      <formula>AND($G$726&gt;0,$L$726="")</formula>
    </cfRule>
  </conditionalFormatting>
  <conditionalFormatting sqref="L727">
    <cfRule type="expression" dxfId="2287" priority="4290">
      <formula>AND($G$727&gt;0,$L$727="")</formula>
    </cfRule>
  </conditionalFormatting>
  <conditionalFormatting sqref="L728">
    <cfRule type="expression" dxfId="2286" priority="4289">
      <formula>AND($G$728&gt;0,$L$728="")</formula>
    </cfRule>
  </conditionalFormatting>
  <conditionalFormatting sqref="L729">
    <cfRule type="expression" dxfId="2285" priority="4288">
      <formula>AND($G$729&gt;0,$L$729="")</formula>
    </cfRule>
  </conditionalFormatting>
  <conditionalFormatting sqref="L730">
    <cfRule type="expression" dxfId="2284" priority="4287">
      <formula>AND($G$730&gt;0,$L$730="")</formula>
    </cfRule>
  </conditionalFormatting>
  <conditionalFormatting sqref="L731">
    <cfRule type="expression" dxfId="2283" priority="4286">
      <formula>AND($G$731&gt;0,$L$731="")</formula>
    </cfRule>
  </conditionalFormatting>
  <conditionalFormatting sqref="L732">
    <cfRule type="expression" dxfId="2282" priority="4285">
      <formula>AND($G$732&gt;0,$L$732="")</formula>
    </cfRule>
  </conditionalFormatting>
  <conditionalFormatting sqref="L733">
    <cfRule type="expression" dxfId="2281" priority="4284">
      <formula>AND($G$733&gt;0,$L$733="")</formula>
    </cfRule>
  </conditionalFormatting>
  <conditionalFormatting sqref="L734">
    <cfRule type="expression" dxfId="2280" priority="4283">
      <formula>AND($G$734&gt;0,$L$734="")</formula>
    </cfRule>
  </conditionalFormatting>
  <conditionalFormatting sqref="L735">
    <cfRule type="expression" dxfId="2279" priority="4282">
      <formula>AND($G$735&gt;0,$L$735="")</formula>
    </cfRule>
  </conditionalFormatting>
  <conditionalFormatting sqref="L736">
    <cfRule type="expression" dxfId="2278" priority="4281">
      <formula>AND($G$736&gt;0,$L$736="")</formula>
    </cfRule>
  </conditionalFormatting>
  <conditionalFormatting sqref="L737">
    <cfRule type="expression" dxfId="2277" priority="4280">
      <formula>AND($G$737&gt;0,$L$737="")</formula>
    </cfRule>
  </conditionalFormatting>
  <conditionalFormatting sqref="L738">
    <cfRule type="expression" dxfId="2276" priority="4279">
      <formula>AND($G$738&gt;0,$L$738="")</formula>
    </cfRule>
  </conditionalFormatting>
  <conditionalFormatting sqref="L739">
    <cfRule type="expression" dxfId="2275" priority="4278">
      <formula>AND($G$739&gt;0,$L$739="")</formula>
    </cfRule>
  </conditionalFormatting>
  <conditionalFormatting sqref="L740">
    <cfRule type="expression" dxfId="2274" priority="4277">
      <formula>AND($G$740&gt;0,$L$740="")</formula>
    </cfRule>
  </conditionalFormatting>
  <conditionalFormatting sqref="L741">
    <cfRule type="expression" dxfId="2273" priority="4276">
      <formula>AND($G$741&gt;0,$L$741="")</formula>
    </cfRule>
  </conditionalFormatting>
  <conditionalFormatting sqref="L742">
    <cfRule type="expression" dxfId="2272" priority="4275">
      <formula>AND($G$742&gt;0,$L$742="")</formula>
    </cfRule>
  </conditionalFormatting>
  <conditionalFormatting sqref="L743">
    <cfRule type="expression" dxfId="2271" priority="4274">
      <formula>AND($G$743&gt;0,$L$743="")</formula>
    </cfRule>
  </conditionalFormatting>
  <conditionalFormatting sqref="L744">
    <cfRule type="expression" dxfId="2270" priority="4273">
      <formula>AND($G$744&gt;0,$L$744="")</formula>
    </cfRule>
  </conditionalFormatting>
  <conditionalFormatting sqref="L745">
    <cfRule type="expression" dxfId="2269" priority="4272">
      <formula>AND($G$745&gt;0,$L$745="")</formula>
    </cfRule>
  </conditionalFormatting>
  <conditionalFormatting sqref="L746">
    <cfRule type="expression" dxfId="2268" priority="4271">
      <formula>AND($G$746&gt;0,$L$746="")</formula>
    </cfRule>
  </conditionalFormatting>
  <conditionalFormatting sqref="L747">
    <cfRule type="expression" dxfId="2267" priority="4270">
      <formula>AND($G$747&gt;0,$L$747="")</formula>
    </cfRule>
  </conditionalFormatting>
  <conditionalFormatting sqref="L748">
    <cfRule type="expression" dxfId="2266" priority="4269">
      <formula>AND($G$748&gt;0,$L$748="")</formula>
    </cfRule>
  </conditionalFormatting>
  <conditionalFormatting sqref="L749">
    <cfRule type="expression" dxfId="2265" priority="4268">
      <formula>AND($G$749&gt;0,$L$749="")</formula>
    </cfRule>
  </conditionalFormatting>
  <conditionalFormatting sqref="L750">
    <cfRule type="expression" dxfId="2264" priority="4267">
      <formula>AND($G$750&gt;0,$L$750="")</formula>
    </cfRule>
  </conditionalFormatting>
  <conditionalFormatting sqref="L751">
    <cfRule type="expression" dxfId="2263" priority="4266">
      <formula>AND($G$751&gt;0,$L$751="")</formula>
    </cfRule>
  </conditionalFormatting>
  <conditionalFormatting sqref="L752">
    <cfRule type="expression" dxfId="2262" priority="4265">
      <formula>AND($G$752&gt;0,$L$752="")</formula>
    </cfRule>
  </conditionalFormatting>
  <conditionalFormatting sqref="L753">
    <cfRule type="expression" dxfId="2261" priority="4264">
      <formula>AND($G$753&gt;0,$L$753="")</formula>
    </cfRule>
  </conditionalFormatting>
  <conditionalFormatting sqref="L754">
    <cfRule type="expression" dxfId="2260" priority="4263">
      <formula>AND($G$754&gt;0,$L$754="")</formula>
    </cfRule>
  </conditionalFormatting>
  <conditionalFormatting sqref="L755">
    <cfRule type="expression" dxfId="2259" priority="4262">
      <formula>AND($G$755&gt;0,$L$755="")</formula>
    </cfRule>
  </conditionalFormatting>
  <conditionalFormatting sqref="L756">
    <cfRule type="expression" dxfId="2258" priority="4261">
      <formula>AND($G$756&gt;0,$L$756="")</formula>
    </cfRule>
  </conditionalFormatting>
  <conditionalFormatting sqref="L757">
    <cfRule type="expression" dxfId="2257" priority="4260">
      <formula>AND($G$757&gt;0,$L$757="")</formula>
    </cfRule>
  </conditionalFormatting>
  <conditionalFormatting sqref="L758">
    <cfRule type="expression" dxfId="2256" priority="4259">
      <formula>AND($G$758&gt;0,$L$758="")</formula>
    </cfRule>
  </conditionalFormatting>
  <conditionalFormatting sqref="L759">
    <cfRule type="expression" dxfId="2255" priority="4258">
      <formula>AND($G$759&gt;0,$L$759="")</formula>
    </cfRule>
  </conditionalFormatting>
  <conditionalFormatting sqref="L760">
    <cfRule type="expression" dxfId="2254" priority="4257">
      <formula>AND($G$760&gt;0,$L$760="")</formula>
    </cfRule>
  </conditionalFormatting>
  <conditionalFormatting sqref="L761">
    <cfRule type="expression" dxfId="2253" priority="4256">
      <formula>AND($G$761&gt;0,$L$761="")</formula>
    </cfRule>
  </conditionalFormatting>
  <conditionalFormatting sqref="L762">
    <cfRule type="expression" dxfId="2252" priority="4255">
      <formula>AND($G$762&gt;0,$L$762="")</formula>
    </cfRule>
  </conditionalFormatting>
  <conditionalFormatting sqref="L763">
    <cfRule type="expression" dxfId="2251" priority="4254">
      <formula>AND($G$763&gt;0,$L$763="")</formula>
    </cfRule>
  </conditionalFormatting>
  <conditionalFormatting sqref="L764">
    <cfRule type="expression" dxfId="2250" priority="4253">
      <formula>AND($G$764&gt;0,$L$764="")</formula>
    </cfRule>
  </conditionalFormatting>
  <conditionalFormatting sqref="L765">
    <cfRule type="expression" dxfId="2249" priority="4252">
      <formula>AND($G$765&gt;0,$L$765="")</formula>
    </cfRule>
  </conditionalFormatting>
  <conditionalFormatting sqref="L766">
    <cfRule type="expression" dxfId="2248" priority="4251">
      <formula>AND($G$766&gt;0,$L$766="")</formula>
    </cfRule>
  </conditionalFormatting>
  <conditionalFormatting sqref="L767">
    <cfRule type="expression" dxfId="2247" priority="4250">
      <formula>AND($G$767&gt;0,$L$767="")</formula>
    </cfRule>
  </conditionalFormatting>
  <conditionalFormatting sqref="L768">
    <cfRule type="expression" dxfId="2246" priority="4249">
      <formula>AND($G$768&gt;0,$L$768="")</formula>
    </cfRule>
  </conditionalFormatting>
  <conditionalFormatting sqref="L769">
    <cfRule type="expression" dxfId="2245" priority="4248">
      <formula>AND($G$769&gt;0,$L$769="")</formula>
    </cfRule>
  </conditionalFormatting>
  <conditionalFormatting sqref="L770">
    <cfRule type="expression" dxfId="2244" priority="4247">
      <formula>AND($G$770&gt;0,$L$770="")</formula>
    </cfRule>
  </conditionalFormatting>
  <conditionalFormatting sqref="L771">
    <cfRule type="expression" dxfId="2243" priority="4246">
      <formula>AND($G$771&gt;0,$L$771="")</formula>
    </cfRule>
  </conditionalFormatting>
  <conditionalFormatting sqref="L772">
    <cfRule type="expression" dxfId="2242" priority="4245">
      <formula>AND($G$772&gt;0,$L$772="")</formula>
    </cfRule>
  </conditionalFormatting>
  <conditionalFormatting sqref="L773">
    <cfRule type="expression" dxfId="2241" priority="4244">
      <formula>AND($G$773&gt;0,$L$773="")</formula>
    </cfRule>
  </conditionalFormatting>
  <conditionalFormatting sqref="L774">
    <cfRule type="expression" dxfId="2240" priority="4243">
      <formula>AND($G$774&gt;0,$L$774="")</formula>
    </cfRule>
  </conditionalFormatting>
  <conditionalFormatting sqref="L775">
    <cfRule type="expression" dxfId="2239" priority="4242">
      <formula>AND($G$775&gt;0,$L$775="")</formula>
    </cfRule>
  </conditionalFormatting>
  <conditionalFormatting sqref="L776">
    <cfRule type="expression" dxfId="2238" priority="4241">
      <formula>AND($G$776&gt;0,$L$776="")</formula>
    </cfRule>
  </conditionalFormatting>
  <conditionalFormatting sqref="L777">
    <cfRule type="expression" dxfId="2237" priority="4240">
      <formula>AND($G$777&gt;0,$L$777="")</formula>
    </cfRule>
  </conditionalFormatting>
  <conditionalFormatting sqref="L778">
    <cfRule type="expression" dxfId="2236" priority="4239">
      <formula>AND($G$778&gt;0,$L$778="")</formula>
    </cfRule>
  </conditionalFormatting>
  <conditionalFormatting sqref="L779">
    <cfRule type="expression" dxfId="2235" priority="4238">
      <formula>AND($G$779&gt;0,$L$779="")</formula>
    </cfRule>
  </conditionalFormatting>
  <conditionalFormatting sqref="L780">
    <cfRule type="expression" dxfId="2234" priority="4237">
      <formula>AND($G$780&gt;0,$L$780="")</formula>
    </cfRule>
  </conditionalFormatting>
  <conditionalFormatting sqref="L781">
    <cfRule type="expression" dxfId="2233" priority="4236">
      <formula>AND($G$781&gt;0,$L$781="")</formula>
    </cfRule>
  </conditionalFormatting>
  <conditionalFormatting sqref="L782">
    <cfRule type="expression" dxfId="2232" priority="4235">
      <formula>AND($G$782&gt;0,$L$782="")</formula>
    </cfRule>
  </conditionalFormatting>
  <conditionalFormatting sqref="L783">
    <cfRule type="expression" dxfId="2231" priority="4234">
      <formula>AND($G$783&gt;0,$L$783="")</formula>
    </cfRule>
  </conditionalFormatting>
  <conditionalFormatting sqref="L784">
    <cfRule type="expression" dxfId="2230" priority="4233">
      <formula>AND($G$784&gt;0,$L$784="")</formula>
    </cfRule>
  </conditionalFormatting>
  <conditionalFormatting sqref="L785">
    <cfRule type="expression" dxfId="2229" priority="4232">
      <formula>AND($G$785&gt;0,$L$785="")</formula>
    </cfRule>
  </conditionalFormatting>
  <conditionalFormatting sqref="L786">
    <cfRule type="expression" dxfId="2228" priority="4231">
      <formula>AND($G$786&gt;0,$L$786="")</formula>
    </cfRule>
  </conditionalFormatting>
  <conditionalFormatting sqref="L787">
    <cfRule type="expression" dxfId="2227" priority="4230">
      <formula>AND($G$787&gt;0,$L$787="")</formula>
    </cfRule>
  </conditionalFormatting>
  <conditionalFormatting sqref="L788">
    <cfRule type="expression" dxfId="2226" priority="4229">
      <formula>AND($G$788&gt;0,$L$788="")</formula>
    </cfRule>
  </conditionalFormatting>
  <conditionalFormatting sqref="L789">
    <cfRule type="expression" dxfId="2225" priority="4228">
      <formula>AND($G$789&gt;0,$L$789="")</formula>
    </cfRule>
  </conditionalFormatting>
  <conditionalFormatting sqref="L790">
    <cfRule type="expression" dxfId="2224" priority="4227">
      <formula>AND($G$790&gt;0,$L$790="")</formula>
    </cfRule>
  </conditionalFormatting>
  <conditionalFormatting sqref="L791">
    <cfRule type="expression" dxfId="2223" priority="4226">
      <formula>AND($G$791&gt;0,$L$791="")</formula>
    </cfRule>
  </conditionalFormatting>
  <conditionalFormatting sqref="L792">
    <cfRule type="expression" dxfId="2222" priority="4225">
      <formula>AND($G$792&gt;0,$L$792="")</formula>
    </cfRule>
  </conditionalFormatting>
  <conditionalFormatting sqref="L793">
    <cfRule type="expression" dxfId="2221" priority="4224">
      <formula>AND($G$793&gt;0,$L$793="")</formula>
    </cfRule>
  </conditionalFormatting>
  <conditionalFormatting sqref="L794">
    <cfRule type="expression" dxfId="2220" priority="4223">
      <formula>AND($G$794&gt;0,$L$794="")</formula>
    </cfRule>
  </conditionalFormatting>
  <conditionalFormatting sqref="L795">
    <cfRule type="expression" dxfId="2219" priority="4222">
      <formula>AND($G$795&gt;0,$L$795="")</formula>
    </cfRule>
  </conditionalFormatting>
  <conditionalFormatting sqref="L796">
    <cfRule type="expression" dxfId="2218" priority="4221">
      <formula>AND($G$796&gt;0,$L$796="")</formula>
    </cfRule>
  </conditionalFormatting>
  <conditionalFormatting sqref="L797">
    <cfRule type="expression" dxfId="2217" priority="4220">
      <formula>AND($G$797&gt;0,$L$797="")</formula>
    </cfRule>
  </conditionalFormatting>
  <conditionalFormatting sqref="L798">
    <cfRule type="expression" dxfId="2216" priority="4219">
      <formula>AND($G$798&gt;0,$L$798="")</formula>
    </cfRule>
  </conditionalFormatting>
  <conditionalFormatting sqref="L799">
    <cfRule type="expression" dxfId="2215" priority="4218">
      <formula>AND($G$799&gt;0,$L$799="")</formula>
    </cfRule>
  </conditionalFormatting>
  <conditionalFormatting sqref="L800">
    <cfRule type="expression" dxfId="2214" priority="4217">
      <formula>AND($G$800&gt;0,$L$800="")</formula>
    </cfRule>
  </conditionalFormatting>
  <conditionalFormatting sqref="L801">
    <cfRule type="expression" dxfId="2213" priority="4216">
      <formula>AND($G$801&gt;0,$L$801="")</formula>
    </cfRule>
  </conditionalFormatting>
  <conditionalFormatting sqref="L802">
    <cfRule type="expression" dxfId="2212" priority="4215">
      <formula>AND($G$802&gt;0,$L$802="")</formula>
    </cfRule>
  </conditionalFormatting>
  <conditionalFormatting sqref="L803">
    <cfRule type="expression" dxfId="2211" priority="4214">
      <formula>AND($G$803&gt;0,$L$803="")</formula>
    </cfRule>
  </conditionalFormatting>
  <conditionalFormatting sqref="L804">
    <cfRule type="expression" dxfId="2210" priority="4213">
      <formula>AND($G$804&gt;0,$L$804="")</formula>
    </cfRule>
  </conditionalFormatting>
  <conditionalFormatting sqref="L805">
    <cfRule type="expression" dxfId="2209" priority="4212">
      <formula>AND($G$805&gt;0,$L$805="")</formula>
    </cfRule>
  </conditionalFormatting>
  <conditionalFormatting sqref="L806">
    <cfRule type="expression" dxfId="2208" priority="4211">
      <formula>AND($G$806&gt;0,$L$806="")</formula>
    </cfRule>
  </conditionalFormatting>
  <conditionalFormatting sqref="L807">
    <cfRule type="expression" dxfId="2207" priority="4210">
      <formula>AND($G$807&gt;0,$L$807="")</formula>
    </cfRule>
  </conditionalFormatting>
  <conditionalFormatting sqref="L808">
    <cfRule type="expression" dxfId="2206" priority="4209">
      <formula>AND($G$808&gt;0,$L$808="")</formula>
    </cfRule>
  </conditionalFormatting>
  <conditionalFormatting sqref="L809">
    <cfRule type="expression" dxfId="2205" priority="4208">
      <formula>AND($G$809&gt;0,$L$809="")</formula>
    </cfRule>
  </conditionalFormatting>
  <conditionalFormatting sqref="L810">
    <cfRule type="expression" dxfId="2204" priority="4207">
      <formula>AND($G$810&gt;0,$L$810="")</formula>
    </cfRule>
  </conditionalFormatting>
  <conditionalFormatting sqref="L811">
    <cfRule type="expression" dxfId="2203" priority="4206">
      <formula>AND($G$811&gt;0,$L$811="")</formula>
    </cfRule>
  </conditionalFormatting>
  <conditionalFormatting sqref="L812">
    <cfRule type="expression" dxfId="2202" priority="4205">
      <formula>AND($G$812&gt;0,$L$812="")</formula>
    </cfRule>
  </conditionalFormatting>
  <conditionalFormatting sqref="L813">
    <cfRule type="expression" dxfId="2201" priority="4204">
      <formula>AND($G$813&gt;0,$L$813="")</formula>
    </cfRule>
  </conditionalFormatting>
  <conditionalFormatting sqref="L814">
    <cfRule type="expression" dxfId="2200" priority="4203">
      <formula>AND($G$814&gt;0,$L$814="")</formula>
    </cfRule>
  </conditionalFormatting>
  <conditionalFormatting sqref="L815">
    <cfRule type="expression" dxfId="2199" priority="4202">
      <formula>AND($G$815&gt;0,$L$815="")</formula>
    </cfRule>
  </conditionalFormatting>
  <conditionalFormatting sqref="L816">
    <cfRule type="expression" dxfId="2198" priority="4201">
      <formula>AND($G$816&gt;0,$L$816="")</formula>
    </cfRule>
  </conditionalFormatting>
  <conditionalFormatting sqref="L817">
    <cfRule type="expression" dxfId="2197" priority="4200">
      <formula>AND($G$817&gt;0,$L$817="")</formula>
    </cfRule>
  </conditionalFormatting>
  <conditionalFormatting sqref="L818">
    <cfRule type="expression" dxfId="2196" priority="4199">
      <formula>AND($G$818&gt;0,$L$818="")</formula>
    </cfRule>
  </conditionalFormatting>
  <conditionalFormatting sqref="L819">
    <cfRule type="expression" dxfId="2195" priority="4198">
      <formula>AND($G$819&gt;0,$L$819="")</formula>
    </cfRule>
  </conditionalFormatting>
  <conditionalFormatting sqref="L820">
    <cfRule type="expression" dxfId="2194" priority="4197">
      <formula>AND($G$820&gt;0,$L$820="")</formula>
    </cfRule>
  </conditionalFormatting>
  <conditionalFormatting sqref="L821">
    <cfRule type="expression" dxfId="2193" priority="4196">
      <formula>AND($G$821&gt;0,$L$821="")</formula>
    </cfRule>
  </conditionalFormatting>
  <conditionalFormatting sqref="L822">
    <cfRule type="expression" dxfId="2192" priority="4195">
      <formula>AND($G$822&gt;0,$L$822="")</formula>
    </cfRule>
  </conditionalFormatting>
  <conditionalFormatting sqref="L823">
    <cfRule type="expression" dxfId="2191" priority="4194">
      <formula>AND($G$823&gt;0,$L$823="")</formula>
    </cfRule>
  </conditionalFormatting>
  <conditionalFormatting sqref="L824">
    <cfRule type="expression" dxfId="2190" priority="4193">
      <formula>AND($G$824&gt;0,$L$824="")</formula>
    </cfRule>
  </conditionalFormatting>
  <conditionalFormatting sqref="L825">
    <cfRule type="expression" dxfId="2189" priority="4192">
      <formula>AND($G$825&gt;0,$L$825="")</formula>
    </cfRule>
  </conditionalFormatting>
  <conditionalFormatting sqref="L826">
    <cfRule type="expression" dxfId="2188" priority="4191">
      <formula>AND($G$826&gt;0,$L$826="")</formula>
    </cfRule>
  </conditionalFormatting>
  <conditionalFormatting sqref="L827">
    <cfRule type="expression" dxfId="2187" priority="4190">
      <formula>AND($G$827&gt;0,$L$827="")</formula>
    </cfRule>
  </conditionalFormatting>
  <conditionalFormatting sqref="L828">
    <cfRule type="expression" dxfId="2186" priority="4189">
      <formula>AND($G$828&gt;0,$L$828="")</formula>
    </cfRule>
  </conditionalFormatting>
  <conditionalFormatting sqref="L829">
    <cfRule type="expression" dxfId="2185" priority="4188">
      <formula>AND($G$829&gt;0,$L$829="")</formula>
    </cfRule>
  </conditionalFormatting>
  <conditionalFormatting sqref="L830">
    <cfRule type="expression" dxfId="2184" priority="4187">
      <formula>AND($G$830&gt;0,$L$830="")</formula>
    </cfRule>
  </conditionalFormatting>
  <conditionalFormatting sqref="L831">
    <cfRule type="expression" dxfId="2183" priority="4186">
      <formula>AND($G$831&gt;0,$L$831="")</formula>
    </cfRule>
  </conditionalFormatting>
  <conditionalFormatting sqref="L832">
    <cfRule type="expression" dxfId="2182" priority="4185">
      <formula>AND($G$832&gt;0,$L$832="")</formula>
    </cfRule>
  </conditionalFormatting>
  <conditionalFormatting sqref="L833">
    <cfRule type="expression" dxfId="2181" priority="4184">
      <formula>AND($G$833&gt;0,$L$833="")</formula>
    </cfRule>
  </conditionalFormatting>
  <conditionalFormatting sqref="L834">
    <cfRule type="expression" dxfId="2180" priority="4183">
      <formula>AND($G$834&gt;0,$L$834="")</formula>
    </cfRule>
  </conditionalFormatting>
  <conditionalFormatting sqref="L835">
    <cfRule type="expression" dxfId="2179" priority="4182">
      <formula>AND($G$835&gt;0,$L$835="")</formula>
    </cfRule>
  </conditionalFormatting>
  <conditionalFormatting sqref="L836">
    <cfRule type="expression" dxfId="2178" priority="4181">
      <formula>AND($G$836&gt;0,$L$836="")</formula>
    </cfRule>
  </conditionalFormatting>
  <conditionalFormatting sqref="L837">
    <cfRule type="expression" dxfId="2177" priority="4180">
      <formula>AND($G$837&gt;0,$L$837="")</formula>
    </cfRule>
  </conditionalFormatting>
  <conditionalFormatting sqref="L838">
    <cfRule type="expression" dxfId="2176" priority="4179">
      <formula>AND($G$838&gt;0,$L$838="")</formula>
    </cfRule>
  </conditionalFormatting>
  <conditionalFormatting sqref="L839">
    <cfRule type="expression" dxfId="2175" priority="4178">
      <formula>AND($G$839&gt;0,$L$839="")</formula>
    </cfRule>
  </conditionalFormatting>
  <conditionalFormatting sqref="L840">
    <cfRule type="expression" dxfId="2174" priority="4177">
      <formula>AND($G$840&gt;0,$L$840="")</formula>
    </cfRule>
  </conditionalFormatting>
  <conditionalFormatting sqref="L841">
    <cfRule type="expression" dxfId="2173" priority="4176">
      <formula>AND($G$841&gt;0,$L$841="")</formula>
    </cfRule>
  </conditionalFormatting>
  <conditionalFormatting sqref="L842">
    <cfRule type="expression" dxfId="2172" priority="4175">
      <formula>AND($G$842&gt;0,$L$842="")</formula>
    </cfRule>
  </conditionalFormatting>
  <conditionalFormatting sqref="L843">
    <cfRule type="expression" dxfId="2171" priority="4174">
      <formula>AND($G$843&gt;0,$L$843="")</formula>
    </cfRule>
  </conditionalFormatting>
  <conditionalFormatting sqref="L844">
    <cfRule type="expression" dxfId="2170" priority="4173">
      <formula>AND($G$844&gt;0,$L$844="")</formula>
    </cfRule>
  </conditionalFormatting>
  <conditionalFormatting sqref="L845">
    <cfRule type="expression" dxfId="2169" priority="4172">
      <formula>AND($G$845&gt;0,$L$845="")</formula>
    </cfRule>
  </conditionalFormatting>
  <conditionalFormatting sqref="L846">
    <cfRule type="expression" dxfId="2168" priority="4171">
      <formula>AND($G$846&gt;0,$L$846="")</formula>
    </cfRule>
  </conditionalFormatting>
  <conditionalFormatting sqref="L847">
    <cfRule type="expression" dxfId="2167" priority="4170">
      <formula>AND($G$847&gt;0,$L$847="")</formula>
    </cfRule>
  </conditionalFormatting>
  <conditionalFormatting sqref="L848">
    <cfRule type="expression" dxfId="2166" priority="4169">
      <formula>AND($G$848&gt;0,$L$848="")</formula>
    </cfRule>
  </conditionalFormatting>
  <conditionalFormatting sqref="L849">
    <cfRule type="expression" dxfId="2165" priority="4168">
      <formula>AND($G$849&gt;0,$L$849="")</formula>
    </cfRule>
  </conditionalFormatting>
  <conditionalFormatting sqref="L850">
    <cfRule type="expression" dxfId="2164" priority="4167">
      <formula>AND($G$850&gt;0,$L$850="")</formula>
    </cfRule>
  </conditionalFormatting>
  <conditionalFormatting sqref="L851">
    <cfRule type="expression" dxfId="2163" priority="4166">
      <formula>AND($G$851&gt;0,$L$851="")</formula>
    </cfRule>
  </conditionalFormatting>
  <conditionalFormatting sqref="L852">
    <cfRule type="expression" dxfId="2162" priority="4165">
      <formula>AND($G$852&gt;0,$L$852="")</formula>
    </cfRule>
  </conditionalFormatting>
  <conditionalFormatting sqref="L853">
    <cfRule type="expression" dxfId="2161" priority="4164">
      <formula>AND($G$853&gt;0,$L$853="")</formula>
    </cfRule>
  </conditionalFormatting>
  <conditionalFormatting sqref="L854">
    <cfRule type="expression" dxfId="2160" priority="4163">
      <formula>AND($G$854&gt;0,$L$854="")</formula>
    </cfRule>
  </conditionalFormatting>
  <conditionalFormatting sqref="L855">
    <cfRule type="expression" dxfId="2159" priority="4162">
      <formula>AND($G$855&gt;0,$L$855="")</formula>
    </cfRule>
  </conditionalFormatting>
  <conditionalFormatting sqref="L856">
    <cfRule type="expression" dxfId="2158" priority="4161">
      <formula>AND($G$856&gt;0,$L$856="")</formula>
    </cfRule>
  </conditionalFormatting>
  <conditionalFormatting sqref="L857">
    <cfRule type="expression" dxfId="2157" priority="4160">
      <formula>AND($G$857&gt;0,$L$857="")</formula>
    </cfRule>
  </conditionalFormatting>
  <conditionalFormatting sqref="L858">
    <cfRule type="expression" dxfId="2156" priority="4159">
      <formula>AND($G$858&gt;0,$L$858="")</formula>
    </cfRule>
  </conditionalFormatting>
  <conditionalFormatting sqref="L859">
    <cfRule type="expression" dxfId="2155" priority="4158">
      <formula>AND($G$859&gt;0,$L$859="")</formula>
    </cfRule>
  </conditionalFormatting>
  <conditionalFormatting sqref="L860">
    <cfRule type="expression" dxfId="2154" priority="4157">
      <formula>AND($G$860&gt;0,$L$860="")</formula>
    </cfRule>
  </conditionalFormatting>
  <conditionalFormatting sqref="L861">
    <cfRule type="expression" dxfId="2153" priority="4156">
      <formula>AND($G$861&gt;0,$L$861="")</formula>
    </cfRule>
  </conditionalFormatting>
  <conditionalFormatting sqref="L862">
    <cfRule type="expression" dxfId="2152" priority="4155">
      <formula>AND($G$862&gt;0,$L$862="")</formula>
    </cfRule>
  </conditionalFormatting>
  <conditionalFormatting sqref="L863">
    <cfRule type="expression" dxfId="2151" priority="4154">
      <formula>AND($G$863&gt;0,$L$863="")</formula>
    </cfRule>
  </conditionalFormatting>
  <conditionalFormatting sqref="L864">
    <cfRule type="expression" dxfId="2150" priority="4153">
      <formula>AND($G$864&gt;0,$L$864="")</formula>
    </cfRule>
  </conditionalFormatting>
  <conditionalFormatting sqref="L865">
    <cfRule type="expression" dxfId="2149" priority="4152">
      <formula>AND($G$865&gt;0,$L$865="")</formula>
    </cfRule>
  </conditionalFormatting>
  <conditionalFormatting sqref="L866">
    <cfRule type="expression" dxfId="2148" priority="4151">
      <formula>AND($G$866&gt;0,$L$866="")</formula>
    </cfRule>
  </conditionalFormatting>
  <conditionalFormatting sqref="L867">
    <cfRule type="expression" dxfId="2147" priority="4150">
      <formula>AND($G$867&gt;0,$L$867="")</formula>
    </cfRule>
  </conditionalFormatting>
  <conditionalFormatting sqref="L868">
    <cfRule type="expression" dxfId="2146" priority="4149">
      <formula>AND($G$868&gt;0,$L$868="")</formula>
    </cfRule>
  </conditionalFormatting>
  <conditionalFormatting sqref="L869">
    <cfRule type="expression" dxfId="2145" priority="4148">
      <formula>AND($G$869&gt;0,$L$869="")</formula>
    </cfRule>
  </conditionalFormatting>
  <conditionalFormatting sqref="L870">
    <cfRule type="expression" dxfId="2144" priority="4147">
      <formula>AND($G$870&gt;0,$L$870="")</formula>
    </cfRule>
  </conditionalFormatting>
  <conditionalFormatting sqref="L871">
    <cfRule type="expression" dxfId="2143" priority="4146">
      <formula>AND($G$871&gt;0,$L$871="")</formula>
    </cfRule>
  </conditionalFormatting>
  <conditionalFormatting sqref="L872">
    <cfRule type="expression" dxfId="2142" priority="4145">
      <formula>AND($G$872&gt;0,$L$872="")</formula>
    </cfRule>
  </conditionalFormatting>
  <conditionalFormatting sqref="L873">
    <cfRule type="expression" dxfId="2141" priority="4144">
      <formula>AND($G$873&gt;0,$L$873="")</formula>
    </cfRule>
  </conditionalFormatting>
  <conditionalFormatting sqref="L874">
    <cfRule type="expression" dxfId="2140" priority="4143">
      <formula>AND($G$874&gt;0,$L$874="")</formula>
    </cfRule>
  </conditionalFormatting>
  <conditionalFormatting sqref="L875">
    <cfRule type="expression" dxfId="2139" priority="4142">
      <formula>AND($G$875&gt;0,$L$875="")</formula>
    </cfRule>
  </conditionalFormatting>
  <conditionalFormatting sqref="L876">
    <cfRule type="expression" dxfId="2138" priority="4141">
      <formula>AND($G$876&gt;0,$L$876="")</formula>
    </cfRule>
  </conditionalFormatting>
  <conditionalFormatting sqref="L877">
    <cfRule type="expression" dxfId="2137" priority="4140">
      <formula>AND($G$877&gt;0,$L$877="")</formula>
    </cfRule>
  </conditionalFormatting>
  <conditionalFormatting sqref="L878">
    <cfRule type="expression" dxfId="2136" priority="4139">
      <formula>AND($G$878&gt;0,$L$878="")</formula>
    </cfRule>
  </conditionalFormatting>
  <conditionalFormatting sqref="L879">
    <cfRule type="expression" dxfId="2135" priority="4138">
      <formula>AND($G$879&gt;0,$L$879="")</formula>
    </cfRule>
  </conditionalFormatting>
  <conditionalFormatting sqref="L880">
    <cfRule type="expression" dxfId="2134" priority="4137">
      <formula>AND($G$880&gt;0,$L$880="")</formula>
    </cfRule>
  </conditionalFormatting>
  <conditionalFormatting sqref="L881">
    <cfRule type="expression" dxfId="2133" priority="4136">
      <formula>AND($G$881&gt;0,$L$881="")</formula>
    </cfRule>
  </conditionalFormatting>
  <conditionalFormatting sqref="L882">
    <cfRule type="expression" dxfId="2132" priority="4135">
      <formula>AND($G$882&gt;0,$L$882="")</formula>
    </cfRule>
  </conditionalFormatting>
  <conditionalFormatting sqref="L883">
    <cfRule type="expression" dxfId="2131" priority="4134">
      <formula>AND($G$883&gt;0,$L$883="")</formula>
    </cfRule>
  </conditionalFormatting>
  <conditionalFormatting sqref="L884">
    <cfRule type="expression" dxfId="2130" priority="4133">
      <formula>AND($G$884&gt;0,$L$884="")</formula>
    </cfRule>
  </conditionalFormatting>
  <conditionalFormatting sqref="L885">
    <cfRule type="expression" dxfId="2129" priority="4132">
      <formula>AND($G$885&gt;0,$L$885="")</formula>
    </cfRule>
  </conditionalFormatting>
  <conditionalFormatting sqref="L886">
    <cfRule type="expression" dxfId="2128" priority="4131">
      <formula>AND($G$886&gt;0,$L$886="")</formula>
    </cfRule>
  </conditionalFormatting>
  <conditionalFormatting sqref="L887">
    <cfRule type="expression" dxfId="2127" priority="4130">
      <formula>AND($G$887&gt;0,$L$887="")</formula>
    </cfRule>
  </conditionalFormatting>
  <conditionalFormatting sqref="L888">
    <cfRule type="expression" dxfId="2126" priority="4129">
      <formula>AND($G$888&gt;0,$L$888="")</formula>
    </cfRule>
  </conditionalFormatting>
  <conditionalFormatting sqref="L889">
    <cfRule type="expression" dxfId="2125" priority="4128">
      <formula>AND($G$889&gt;0,$L$889="")</formula>
    </cfRule>
  </conditionalFormatting>
  <conditionalFormatting sqref="L890">
    <cfRule type="expression" dxfId="2124" priority="4127">
      <formula>AND($G$890&gt;0,$L$890="")</formula>
    </cfRule>
  </conditionalFormatting>
  <conditionalFormatting sqref="L891">
    <cfRule type="expression" dxfId="2123" priority="4126">
      <formula>AND($G$891&gt;0,$L$891="")</formula>
    </cfRule>
  </conditionalFormatting>
  <conditionalFormatting sqref="L892">
    <cfRule type="expression" dxfId="2122" priority="4125">
      <formula>AND($G$892&gt;0,$L$892="")</formula>
    </cfRule>
  </conditionalFormatting>
  <conditionalFormatting sqref="L893">
    <cfRule type="expression" dxfId="2121" priority="4124">
      <formula>AND($G$893&gt;0,$L$893="")</formula>
    </cfRule>
  </conditionalFormatting>
  <conditionalFormatting sqref="L894">
    <cfRule type="expression" dxfId="2120" priority="4123">
      <formula>AND($G$894&gt;0,$L$894="")</formula>
    </cfRule>
  </conditionalFormatting>
  <conditionalFormatting sqref="L895">
    <cfRule type="expression" dxfId="2119" priority="4122">
      <formula>AND($G$895&gt;0,$L$895="")</formula>
    </cfRule>
  </conditionalFormatting>
  <conditionalFormatting sqref="L896">
    <cfRule type="expression" dxfId="2118" priority="4121">
      <formula>AND($G$896&gt;0,$L$896="")</formula>
    </cfRule>
  </conditionalFormatting>
  <conditionalFormatting sqref="L897">
    <cfRule type="expression" dxfId="2117" priority="4120">
      <formula>AND($G$897&gt;0,$L$897="")</formula>
    </cfRule>
  </conditionalFormatting>
  <conditionalFormatting sqref="L898">
    <cfRule type="expression" dxfId="2116" priority="4119">
      <formula>AND($G$898&gt;0,$L$898="")</formula>
    </cfRule>
  </conditionalFormatting>
  <conditionalFormatting sqref="L899">
    <cfRule type="expression" dxfId="2115" priority="4118">
      <formula>AND($G$899&gt;0,$L$899="")</formula>
    </cfRule>
  </conditionalFormatting>
  <conditionalFormatting sqref="L900">
    <cfRule type="expression" dxfId="2114" priority="4117">
      <formula>AND($G$900&gt;0,$L$900="")</formula>
    </cfRule>
  </conditionalFormatting>
  <conditionalFormatting sqref="L901">
    <cfRule type="expression" dxfId="2113" priority="4116">
      <formula>AND($G$901&gt;0,$L$901="")</formula>
    </cfRule>
  </conditionalFormatting>
  <conditionalFormatting sqref="L902">
    <cfRule type="expression" dxfId="2112" priority="4115">
      <formula>AND($G$902&gt;0,$L$902="")</formula>
    </cfRule>
  </conditionalFormatting>
  <conditionalFormatting sqref="L903">
    <cfRule type="expression" dxfId="2111" priority="4114">
      <formula>AND($G$903&gt;0,$L$903="")</formula>
    </cfRule>
  </conditionalFormatting>
  <conditionalFormatting sqref="L904">
    <cfRule type="expression" dxfId="2110" priority="4113">
      <formula>AND($G$904&gt;0,$L$904="")</formula>
    </cfRule>
  </conditionalFormatting>
  <conditionalFormatting sqref="L905">
    <cfRule type="expression" dxfId="2109" priority="4112">
      <formula>AND($G$905&gt;0,$L$905="")</formula>
    </cfRule>
  </conditionalFormatting>
  <conditionalFormatting sqref="L906">
    <cfRule type="expression" dxfId="2108" priority="4111">
      <formula>AND($G$906&gt;0,$L$906="")</formula>
    </cfRule>
  </conditionalFormatting>
  <conditionalFormatting sqref="L907">
    <cfRule type="expression" dxfId="2107" priority="4110">
      <formula>AND($G$907&gt;0,$L$907="")</formula>
    </cfRule>
  </conditionalFormatting>
  <conditionalFormatting sqref="L908">
    <cfRule type="expression" dxfId="2106" priority="4109">
      <formula>AND($G$908&gt;0,$L$908="")</formula>
    </cfRule>
  </conditionalFormatting>
  <conditionalFormatting sqref="L909">
    <cfRule type="expression" dxfId="2105" priority="4108">
      <formula>AND($G$909&gt;0,$L$909="")</formula>
    </cfRule>
  </conditionalFormatting>
  <conditionalFormatting sqref="L910">
    <cfRule type="expression" dxfId="2104" priority="4107">
      <formula>AND($G$910&gt;0,$L$910="")</formula>
    </cfRule>
  </conditionalFormatting>
  <conditionalFormatting sqref="L911">
    <cfRule type="expression" dxfId="2103" priority="4106">
      <formula>AND($G$911&gt;0,$L$911="")</formula>
    </cfRule>
  </conditionalFormatting>
  <conditionalFormatting sqref="L912">
    <cfRule type="expression" dxfId="2102" priority="4105">
      <formula>AND($G$912&gt;0,$L$912="")</formula>
    </cfRule>
  </conditionalFormatting>
  <conditionalFormatting sqref="L913">
    <cfRule type="expression" dxfId="2101" priority="4104">
      <formula>AND($G$913&gt;0,$L$913="")</formula>
    </cfRule>
  </conditionalFormatting>
  <conditionalFormatting sqref="L914">
    <cfRule type="expression" dxfId="2100" priority="4103">
      <formula>AND($G$914&gt;0,$L$914="")</formula>
    </cfRule>
  </conditionalFormatting>
  <conditionalFormatting sqref="L915">
    <cfRule type="expression" dxfId="2099" priority="4102">
      <formula>AND($G$915&gt;0,$L$915="")</formula>
    </cfRule>
  </conditionalFormatting>
  <conditionalFormatting sqref="L916">
    <cfRule type="expression" dxfId="2098" priority="4101">
      <formula>AND($G$916&gt;0,$L$916="")</formula>
    </cfRule>
  </conditionalFormatting>
  <conditionalFormatting sqref="L917">
    <cfRule type="expression" dxfId="2097" priority="4100">
      <formula>AND($G$917&gt;0,$L$917="")</formula>
    </cfRule>
  </conditionalFormatting>
  <conditionalFormatting sqref="L918">
    <cfRule type="expression" dxfId="2096" priority="4099">
      <formula>AND($G$918&gt;0,$L$918="")</formula>
    </cfRule>
  </conditionalFormatting>
  <conditionalFormatting sqref="L919">
    <cfRule type="expression" dxfId="2095" priority="4098">
      <formula>AND($G$919&gt;0,$L$919="")</formula>
    </cfRule>
  </conditionalFormatting>
  <conditionalFormatting sqref="L920">
    <cfRule type="expression" dxfId="2094" priority="4097">
      <formula>AND($G$920&gt;0,$L$920="")</formula>
    </cfRule>
  </conditionalFormatting>
  <conditionalFormatting sqref="L921">
    <cfRule type="expression" dxfId="2093" priority="4096">
      <formula>AND($G$921&gt;0,$L$921="")</formula>
    </cfRule>
  </conditionalFormatting>
  <conditionalFormatting sqref="L922">
    <cfRule type="expression" dxfId="2092" priority="4095">
      <formula>AND($G$922&gt;0,$L$922="")</formula>
    </cfRule>
  </conditionalFormatting>
  <conditionalFormatting sqref="L923">
    <cfRule type="expression" dxfId="2091" priority="4094">
      <formula>AND($G$923&gt;0,$L$923="")</formula>
    </cfRule>
  </conditionalFormatting>
  <conditionalFormatting sqref="L924">
    <cfRule type="expression" dxfId="2090" priority="4093">
      <formula>AND($G$924&gt;0,$L$924="")</formula>
    </cfRule>
  </conditionalFormatting>
  <conditionalFormatting sqref="L925">
    <cfRule type="expression" dxfId="2089" priority="4092">
      <formula>AND($G$925&gt;0,$L$925="")</formula>
    </cfRule>
  </conditionalFormatting>
  <conditionalFormatting sqref="L926">
    <cfRule type="expression" dxfId="2088" priority="4091">
      <formula>AND($G$926&gt;0,$L$926="")</formula>
    </cfRule>
  </conditionalFormatting>
  <conditionalFormatting sqref="L927">
    <cfRule type="expression" dxfId="2087" priority="4090">
      <formula>AND($G$927&gt;0,$L$927="")</formula>
    </cfRule>
  </conditionalFormatting>
  <conditionalFormatting sqref="L928">
    <cfRule type="expression" dxfId="2086" priority="4089">
      <formula>AND($G$928&gt;0,$L$928="")</formula>
    </cfRule>
  </conditionalFormatting>
  <conditionalFormatting sqref="L929">
    <cfRule type="expression" dxfId="2085" priority="4088">
      <formula>AND($G$929&gt;0,$L$929="")</formula>
    </cfRule>
  </conditionalFormatting>
  <conditionalFormatting sqref="L930">
    <cfRule type="expression" dxfId="2084" priority="4087">
      <formula>AND($G$930&gt;0,$L$930="")</formula>
    </cfRule>
  </conditionalFormatting>
  <conditionalFormatting sqref="L931">
    <cfRule type="expression" dxfId="2083" priority="4086">
      <formula>AND($G$931&gt;0,$L$931="")</formula>
    </cfRule>
  </conditionalFormatting>
  <conditionalFormatting sqref="L932">
    <cfRule type="expression" dxfId="2082" priority="4085">
      <formula>AND($G$932&gt;0,$L$932="")</formula>
    </cfRule>
  </conditionalFormatting>
  <conditionalFormatting sqref="L933">
    <cfRule type="expression" dxfId="2081" priority="4084">
      <formula>AND($G$933&gt;0,$L$933="")</formula>
    </cfRule>
  </conditionalFormatting>
  <conditionalFormatting sqref="L934">
    <cfRule type="expression" dxfId="2080" priority="4083">
      <formula>AND($G$934&gt;0,$L$934="")</formula>
    </cfRule>
  </conditionalFormatting>
  <conditionalFormatting sqref="L935">
    <cfRule type="expression" dxfId="2079" priority="4082">
      <formula>AND($G$935&gt;0,$L$935="")</formula>
    </cfRule>
  </conditionalFormatting>
  <conditionalFormatting sqref="L936">
    <cfRule type="expression" dxfId="2078" priority="4081">
      <formula>AND($G$936&gt;0,$L$936="")</formula>
    </cfRule>
  </conditionalFormatting>
  <conditionalFormatting sqref="L937">
    <cfRule type="expression" dxfId="2077" priority="4080">
      <formula>AND($G$937&gt;0,$L$937="")</formula>
    </cfRule>
  </conditionalFormatting>
  <conditionalFormatting sqref="L938">
    <cfRule type="expression" dxfId="2076" priority="4079">
      <formula>AND($G$938&gt;0,$L$938="")</formula>
    </cfRule>
  </conditionalFormatting>
  <conditionalFormatting sqref="L939">
    <cfRule type="expression" dxfId="2075" priority="4078">
      <formula>AND($G$939&gt;0,$L$939="")</formula>
    </cfRule>
  </conditionalFormatting>
  <conditionalFormatting sqref="L940">
    <cfRule type="expression" dxfId="2074" priority="4077">
      <formula>AND($G$940&gt;0,$L$940="")</formula>
    </cfRule>
  </conditionalFormatting>
  <conditionalFormatting sqref="L941">
    <cfRule type="expression" dxfId="2073" priority="4076">
      <formula>AND($G$941&gt;0,$L$941="")</formula>
    </cfRule>
  </conditionalFormatting>
  <conditionalFormatting sqref="L942">
    <cfRule type="expression" dxfId="2072" priority="4075">
      <formula>AND($G$942&gt;0,$L$942="")</formula>
    </cfRule>
  </conditionalFormatting>
  <conditionalFormatting sqref="L943">
    <cfRule type="expression" dxfId="2071" priority="4074">
      <formula>AND($G$943&gt;0,$L$943="")</formula>
    </cfRule>
  </conditionalFormatting>
  <conditionalFormatting sqref="L944">
    <cfRule type="expression" dxfId="2070" priority="4073">
      <formula>AND($G$944&gt;0,$L$944="")</formula>
    </cfRule>
  </conditionalFormatting>
  <conditionalFormatting sqref="L945">
    <cfRule type="expression" dxfId="2069" priority="4072">
      <formula>AND($G$945&gt;0,$L$945="")</formula>
    </cfRule>
  </conditionalFormatting>
  <conditionalFormatting sqref="L946">
    <cfRule type="expression" dxfId="2068" priority="4071">
      <formula>AND($G$946&gt;0,$L$946="")</formula>
    </cfRule>
  </conditionalFormatting>
  <conditionalFormatting sqref="L947">
    <cfRule type="expression" dxfId="2067" priority="4070">
      <formula>AND($G$947&gt;0,$L$947="")</formula>
    </cfRule>
  </conditionalFormatting>
  <conditionalFormatting sqref="L948">
    <cfRule type="expression" dxfId="2066" priority="4069">
      <formula>AND($G$948&gt;0,$L$948="")</formula>
    </cfRule>
  </conditionalFormatting>
  <conditionalFormatting sqref="L949">
    <cfRule type="expression" dxfId="2065" priority="4068">
      <formula>AND($G$949&gt;0,$L$949="")</formula>
    </cfRule>
  </conditionalFormatting>
  <conditionalFormatting sqref="L950">
    <cfRule type="expression" dxfId="2064" priority="4067">
      <formula>AND($G$950&gt;0,$L$950="")</formula>
    </cfRule>
  </conditionalFormatting>
  <conditionalFormatting sqref="L951">
    <cfRule type="expression" dxfId="2063" priority="4066">
      <formula>AND($G$951&gt;0,$L$951="")</formula>
    </cfRule>
  </conditionalFormatting>
  <conditionalFormatting sqref="L952">
    <cfRule type="expression" dxfId="2062" priority="4065">
      <formula>AND($G$952&gt;0,$L$952="")</formula>
    </cfRule>
  </conditionalFormatting>
  <conditionalFormatting sqref="L953">
    <cfRule type="expression" dxfId="2061" priority="4064">
      <formula>AND($G$953&gt;0,$L$953="")</formula>
    </cfRule>
  </conditionalFormatting>
  <conditionalFormatting sqref="L954">
    <cfRule type="expression" dxfId="2060" priority="4063">
      <formula>AND($G$954&gt;0,$L$954="")</formula>
    </cfRule>
  </conditionalFormatting>
  <conditionalFormatting sqref="L955">
    <cfRule type="expression" dxfId="2059" priority="4062">
      <formula>AND($G$955&gt;0,$L$955="")</formula>
    </cfRule>
  </conditionalFormatting>
  <conditionalFormatting sqref="L956">
    <cfRule type="expression" dxfId="2058" priority="4061">
      <formula>AND($G$956&gt;0,$L$956="")</formula>
    </cfRule>
  </conditionalFormatting>
  <conditionalFormatting sqref="L957">
    <cfRule type="expression" dxfId="2057" priority="4060">
      <formula>AND($G$957&gt;0,$L$957="")</formula>
    </cfRule>
  </conditionalFormatting>
  <conditionalFormatting sqref="L958">
    <cfRule type="expression" dxfId="2056" priority="4059">
      <formula>AND($G$958&gt;0,$L$958="")</formula>
    </cfRule>
  </conditionalFormatting>
  <conditionalFormatting sqref="L959">
    <cfRule type="expression" dxfId="2055" priority="4058">
      <formula>AND($G$959&gt;0,$L$959="")</formula>
    </cfRule>
  </conditionalFormatting>
  <conditionalFormatting sqref="L960">
    <cfRule type="expression" dxfId="2054" priority="4057">
      <formula>AND($G$960&gt;0,$L$960="")</formula>
    </cfRule>
  </conditionalFormatting>
  <conditionalFormatting sqref="L961">
    <cfRule type="expression" dxfId="2053" priority="4056">
      <formula>AND($G$961&gt;0,$L$961="")</formula>
    </cfRule>
  </conditionalFormatting>
  <conditionalFormatting sqref="L962">
    <cfRule type="expression" dxfId="2052" priority="4055">
      <formula>AND($G$962&gt;0,$L$962="")</formula>
    </cfRule>
  </conditionalFormatting>
  <conditionalFormatting sqref="L963">
    <cfRule type="expression" dxfId="2051" priority="4054">
      <formula>AND($G$963&gt;0,$L$963="")</formula>
    </cfRule>
  </conditionalFormatting>
  <conditionalFormatting sqref="L964">
    <cfRule type="expression" dxfId="2050" priority="4053">
      <formula>AND($G$964&gt;0,$L$964="")</formula>
    </cfRule>
  </conditionalFormatting>
  <conditionalFormatting sqref="L965">
    <cfRule type="expression" dxfId="2049" priority="4052">
      <formula>AND($G$965&gt;0,$L$965="")</formula>
    </cfRule>
  </conditionalFormatting>
  <conditionalFormatting sqref="L966">
    <cfRule type="expression" dxfId="2048" priority="4051">
      <formula>AND($G$966&gt;0,$L$966="")</formula>
    </cfRule>
  </conditionalFormatting>
  <conditionalFormatting sqref="L967">
    <cfRule type="expression" dxfId="2047" priority="4050">
      <formula>AND($G$967&gt;0,$L$967="")</formula>
    </cfRule>
  </conditionalFormatting>
  <conditionalFormatting sqref="L968">
    <cfRule type="expression" dxfId="2046" priority="4049">
      <formula>AND($G$968&gt;0,$L$968="")</formula>
    </cfRule>
  </conditionalFormatting>
  <conditionalFormatting sqref="L969">
    <cfRule type="expression" dxfId="2045" priority="4048">
      <formula>AND($G$969&gt;0,$L$969="")</formula>
    </cfRule>
  </conditionalFormatting>
  <conditionalFormatting sqref="L970">
    <cfRule type="expression" dxfId="2044" priority="4047">
      <formula>AND($G$970&gt;0,$L$970="")</formula>
    </cfRule>
  </conditionalFormatting>
  <conditionalFormatting sqref="L971">
    <cfRule type="expression" dxfId="2043" priority="4046">
      <formula>AND($G$971&gt;0,$L$971="")</formula>
    </cfRule>
  </conditionalFormatting>
  <conditionalFormatting sqref="L972">
    <cfRule type="expression" dxfId="2042" priority="4045">
      <formula>AND($G$972&gt;0,$L$972="")</formula>
    </cfRule>
  </conditionalFormatting>
  <conditionalFormatting sqref="L973">
    <cfRule type="expression" dxfId="2041" priority="4044">
      <formula>AND($G$973&gt;0,$L$973="")</formula>
    </cfRule>
  </conditionalFormatting>
  <conditionalFormatting sqref="L974">
    <cfRule type="expression" dxfId="2040" priority="4043">
      <formula>AND($G$974&gt;0,$L$974="")</formula>
    </cfRule>
  </conditionalFormatting>
  <conditionalFormatting sqref="L975">
    <cfRule type="expression" dxfId="2039" priority="4042">
      <formula>AND($G$975&gt;0,$L$975="")</formula>
    </cfRule>
  </conditionalFormatting>
  <conditionalFormatting sqref="L976">
    <cfRule type="expression" dxfId="2038" priority="4041">
      <formula>AND($G$976&gt;0,$L$976="")</formula>
    </cfRule>
  </conditionalFormatting>
  <conditionalFormatting sqref="L977">
    <cfRule type="expression" dxfId="2037" priority="4040">
      <formula>AND($G$977&gt;0,$L$977="")</formula>
    </cfRule>
  </conditionalFormatting>
  <conditionalFormatting sqref="L978">
    <cfRule type="expression" dxfId="2036" priority="4039">
      <formula>AND($G$978&gt;0,$L$978="")</formula>
    </cfRule>
  </conditionalFormatting>
  <conditionalFormatting sqref="L979">
    <cfRule type="expression" dxfId="2035" priority="4038">
      <formula>AND($G$979&gt;0,$L$979="")</formula>
    </cfRule>
  </conditionalFormatting>
  <conditionalFormatting sqref="L980">
    <cfRule type="expression" dxfId="2034" priority="4037">
      <formula>AND($G$980&gt;0,$L$980="")</formula>
    </cfRule>
  </conditionalFormatting>
  <conditionalFormatting sqref="L981">
    <cfRule type="expression" dxfId="2033" priority="4036">
      <formula>AND($G$981&gt;0,$L$981="")</formula>
    </cfRule>
  </conditionalFormatting>
  <conditionalFormatting sqref="L982">
    <cfRule type="expression" dxfId="2032" priority="4035">
      <formula>AND($G$982&gt;0,$L$982="")</formula>
    </cfRule>
  </conditionalFormatting>
  <conditionalFormatting sqref="L983">
    <cfRule type="expression" dxfId="2031" priority="4034">
      <formula>AND($G$983&gt;0,$L$983="")</formula>
    </cfRule>
  </conditionalFormatting>
  <conditionalFormatting sqref="L984">
    <cfRule type="expression" dxfId="2030" priority="4033">
      <formula>AND($G$984&gt;0,$L$984="")</formula>
    </cfRule>
  </conditionalFormatting>
  <conditionalFormatting sqref="L985">
    <cfRule type="expression" dxfId="2029" priority="4032">
      <formula>AND($G$985&gt;0,$L$985="")</formula>
    </cfRule>
  </conditionalFormatting>
  <conditionalFormatting sqref="L986">
    <cfRule type="expression" dxfId="2028" priority="4031">
      <formula>AND($G$986&gt;0,$L$986="")</formula>
    </cfRule>
  </conditionalFormatting>
  <conditionalFormatting sqref="L987">
    <cfRule type="expression" dxfId="2027" priority="4030">
      <formula>AND($G$987&gt;0,$L$987="")</formula>
    </cfRule>
  </conditionalFormatting>
  <conditionalFormatting sqref="L988">
    <cfRule type="expression" dxfId="2026" priority="4029">
      <formula>AND($G$988&gt;0,$L$988="")</formula>
    </cfRule>
  </conditionalFormatting>
  <conditionalFormatting sqref="L989">
    <cfRule type="expression" dxfId="2025" priority="4028">
      <formula>AND($G$989&gt;0,$L$989="")</formula>
    </cfRule>
  </conditionalFormatting>
  <conditionalFormatting sqref="L990">
    <cfRule type="expression" dxfId="2024" priority="4027">
      <formula>AND($G$990&gt;0,$L$990="")</formula>
    </cfRule>
  </conditionalFormatting>
  <conditionalFormatting sqref="L991">
    <cfRule type="expression" dxfId="2023" priority="4026">
      <formula>AND($G$991&gt;0,$L$991="")</formula>
    </cfRule>
  </conditionalFormatting>
  <conditionalFormatting sqref="L992">
    <cfRule type="expression" dxfId="2022" priority="4025">
      <formula>AND($G$992&gt;0,$L$992="")</formula>
    </cfRule>
  </conditionalFormatting>
  <conditionalFormatting sqref="L993">
    <cfRule type="expression" dxfId="2021" priority="4024">
      <formula>AND($G$993&gt;0,$L$993="")</formula>
    </cfRule>
  </conditionalFormatting>
  <conditionalFormatting sqref="L994">
    <cfRule type="expression" dxfId="2020" priority="4023">
      <formula>AND($G$994&gt;0,$L$994="")</formula>
    </cfRule>
  </conditionalFormatting>
  <conditionalFormatting sqref="L995">
    <cfRule type="expression" dxfId="2019" priority="4022">
      <formula>AND($G$995&gt;0,$L$995="")</formula>
    </cfRule>
  </conditionalFormatting>
  <conditionalFormatting sqref="L996">
    <cfRule type="expression" dxfId="2018" priority="4021">
      <formula>AND($G$996&gt;0,$L$996="")</formula>
    </cfRule>
  </conditionalFormatting>
  <conditionalFormatting sqref="L997">
    <cfRule type="expression" dxfId="2017" priority="4020">
      <formula>AND($G$997&gt;0,$L$997="")</formula>
    </cfRule>
  </conditionalFormatting>
  <conditionalFormatting sqref="L998">
    <cfRule type="expression" dxfId="2016" priority="4019">
      <formula>AND($G$998&gt;0,$L$998="")</formula>
    </cfRule>
  </conditionalFormatting>
  <conditionalFormatting sqref="L999">
    <cfRule type="expression" dxfId="2015" priority="4018">
      <formula>AND($G$999&gt;0,$L$999="")</formula>
    </cfRule>
  </conditionalFormatting>
  <conditionalFormatting sqref="L1000">
    <cfRule type="expression" dxfId="2014" priority="4017">
      <formula>AND($G$1000&gt;0,$L$1000="")</formula>
    </cfRule>
  </conditionalFormatting>
  <conditionalFormatting sqref="L1001">
    <cfRule type="expression" dxfId="2013" priority="4016">
      <formula>AND($G$1001&gt;0,$L$1001="")</formula>
    </cfRule>
  </conditionalFormatting>
  <conditionalFormatting sqref="L1002">
    <cfRule type="expression" dxfId="2012" priority="4015">
      <formula>AND($G$1002&gt;0,$L$1002="")</formula>
    </cfRule>
  </conditionalFormatting>
  <conditionalFormatting sqref="L1003">
    <cfRule type="expression" dxfId="2011" priority="4014">
      <formula>AND($G$1003&gt;0,$L$1003="")</formula>
    </cfRule>
  </conditionalFormatting>
  <conditionalFormatting sqref="L1004">
    <cfRule type="expression" dxfId="2010" priority="4013">
      <formula>AND($G$1004&gt;0,$L$1004="")</formula>
    </cfRule>
  </conditionalFormatting>
  <conditionalFormatting sqref="L1005">
    <cfRule type="expression" dxfId="2009" priority="4012">
      <formula>AND($G$1005&gt;0,$L$1005="")</formula>
    </cfRule>
  </conditionalFormatting>
  <conditionalFormatting sqref="L1006">
    <cfRule type="expression" dxfId="2008" priority="4011">
      <formula>AND($G$1006&gt;0,$L$1006="")</formula>
    </cfRule>
  </conditionalFormatting>
  <conditionalFormatting sqref="O8">
    <cfRule type="expression" dxfId="2007" priority="1011">
      <formula>AND($O$8="",OR($I$8=1500,$K$8=1500))</formula>
    </cfRule>
  </conditionalFormatting>
  <conditionalFormatting sqref="O9">
    <cfRule type="expression" dxfId="2006" priority="1010">
      <formula>AND($O$9="",OR($I$9=1500,$K$9=1500))</formula>
    </cfRule>
  </conditionalFormatting>
  <conditionalFormatting sqref="O10">
    <cfRule type="expression" dxfId="2005" priority="2008">
      <formula>AND($O$10="",OR($I$10=1500,$K$10=1500))</formula>
    </cfRule>
  </conditionalFormatting>
  <conditionalFormatting sqref="O11">
    <cfRule type="expression" dxfId="2004" priority="2007">
      <formula>AND($O$11="",OR($I$11=1500,$K$11=1500))</formula>
    </cfRule>
  </conditionalFormatting>
  <conditionalFormatting sqref="O12">
    <cfRule type="expression" dxfId="2003" priority="4002">
      <formula>AND($O$12="",OR($I$12=1500,$K$12=1500))</formula>
    </cfRule>
  </conditionalFormatting>
  <conditionalFormatting sqref="O13">
    <cfRule type="expression" dxfId="2002" priority="4001">
      <formula>AND($O$13="",OR($I$13=1500,$K$13=1500))</formula>
    </cfRule>
  </conditionalFormatting>
  <conditionalFormatting sqref="O14">
    <cfRule type="expression" dxfId="2001" priority="4000">
      <formula>AND($O$14="",OR($I$14=1500,$K$14=1500))</formula>
    </cfRule>
  </conditionalFormatting>
  <conditionalFormatting sqref="O15">
    <cfRule type="expression" dxfId="2000" priority="3999">
      <formula>AND($O$15="",OR($I$15=1500,$K$15=1500))</formula>
    </cfRule>
  </conditionalFormatting>
  <conditionalFormatting sqref="O16">
    <cfRule type="expression" dxfId="1999" priority="3998">
      <formula>AND($O$16="",OR($I$16=1500,$K$16=1500))</formula>
    </cfRule>
  </conditionalFormatting>
  <conditionalFormatting sqref="O17">
    <cfRule type="expression" dxfId="1998" priority="3997">
      <formula>AND($O$17="",OR($I$17=1500,$K$17=1500))</formula>
    </cfRule>
  </conditionalFormatting>
  <conditionalFormatting sqref="O18">
    <cfRule type="expression" dxfId="1997" priority="3996">
      <formula>AND($O$18="",OR($I$18=1500,$K$18=1500))</formula>
    </cfRule>
  </conditionalFormatting>
  <conditionalFormatting sqref="O19">
    <cfRule type="expression" dxfId="1996" priority="3995">
      <formula>AND($O$19="",OR($I$19=1500,$K$19=1500))</formula>
    </cfRule>
  </conditionalFormatting>
  <conditionalFormatting sqref="O20">
    <cfRule type="expression" dxfId="1995" priority="3994">
      <formula>AND($O$20="",OR($I$20=1500,$K$20=1500))</formula>
    </cfRule>
  </conditionalFormatting>
  <conditionalFormatting sqref="O21">
    <cfRule type="expression" dxfId="1994" priority="3993">
      <formula>AND($O$21="",OR($I$21=1500,$K$21=1500))</formula>
    </cfRule>
  </conditionalFormatting>
  <conditionalFormatting sqref="O22">
    <cfRule type="expression" dxfId="1993" priority="3992">
      <formula>AND($O$22="",OR($I$22=1500,$K$22=1500))</formula>
    </cfRule>
  </conditionalFormatting>
  <conditionalFormatting sqref="O23">
    <cfRule type="expression" dxfId="1992" priority="3991">
      <formula>AND($O$23="",OR($I$23=1500,$K$23=1500))</formula>
    </cfRule>
  </conditionalFormatting>
  <conditionalFormatting sqref="O24">
    <cfRule type="expression" dxfId="1991" priority="3990">
      <formula>AND($O$24="",OR($I$24=1500,$K$24=1500))</formula>
    </cfRule>
  </conditionalFormatting>
  <conditionalFormatting sqref="O25">
    <cfRule type="expression" dxfId="1990" priority="3989">
      <formula>AND($O$25="",OR($I$25=1500,$K$25=1500))</formula>
    </cfRule>
  </conditionalFormatting>
  <conditionalFormatting sqref="O26">
    <cfRule type="expression" dxfId="1989" priority="3988">
      <formula>AND($O$26="",OR($I$26=1500,$K$26=1500))</formula>
    </cfRule>
  </conditionalFormatting>
  <conditionalFormatting sqref="O27">
    <cfRule type="expression" dxfId="1988" priority="3987">
      <formula>AND($O$27="",OR($I$27=1500,$K$27=1500))</formula>
    </cfRule>
  </conditionalFormatting>
  <conditionalFormatting sqref="O28">
    <cfRule type="expression" dxfId="1987" priority="3986">
      <formula>AND($O$28="",OR($I$28=1500,$K$28=1500))</formula>
    </cfRule>
  </conditionalFormatting>
  <conditionalFormatting sqref="O29">
    <cfRule type="expression" dxfId="1986" priority="3985">
      <formula>AND($O$29="",OR($I$29=1500,$K$29=1500))</formula>
    </cfRule>
  </conditionalFormatting>
  <conditionalFormatting sqref="O30">
    <cfRule type="expression" dxfId="1985" priority="3984">
      <formula>AND($O$30="",OR($I$30=1500,$K$30=1500))</formula>
    </cfRule>
  </conditionalFormatting>
  <conditionalFormatting sqref="O31">
    <cfRule type="expression" dxfId="1984" priority="3983">
      <formula>AND($O$31="",OR($I$31=1500,$K$31=1500))</formula>
    </cfRule>
  </conditionalFormatting>
  <conditionalFormatting sqref="O32">
    <cfRule type="expression" dxfId="1983" priority="3982">
      <formula>AND($O$32="",OR($I$32=1500,$K$32=1500))</formula>
    </cfRule>
  </conditionalFormatting>
  <conditionalFormatting sqref="O33">
    <cfRule type="expression" dxfId="1982" priority="3981">
      <formula>AND($O$33="",OR($I$33=1500,$K$33=1500))</formula>
    </cfRule>
  </conditionalFormatting>
  <conditionalFormatting sqref="O34">
    <cfRule type="expression" dxfId="1981" priority="3980">
      <formula>AND($O$34="",OR($I$34=1500,$K$34=1500))</formula>
    </cfRule>
  </conditionalFormatting>
  <conditionalFormatting sqref="O35">
    <cfRule type="expression" dxfId="1980" priority="3979">
      <formula>AND($O$35="",OR($I$35=1500,$K$35=1500))</formula>
    </cfRule>
  </conditionalFormatting>
  <conditionalFormatting sqref="O36">
    <cfRule type="expression" dxfId="1979" priority="3978">
      <formula>AND($O$36="",OR($I$36=1500,$K$36=1500))</formula>
    </cfRule>
  </conditionalFormatting>
  <conditionalFormatting sqref="O37">
    <cfRule type="expression" dxfId="1978" priority="3977">
      <formula>AND($O$37="",OR($I$37=1500,$K$37=1500))</formula>
    </cfRule>
  </conditionalFormatting>
  <conditionalFormatting sqref="O38">
    <cfRule type="expression" dxfId="1977" priority="3976">
      <formula>AND($O$38="",OR($I$38=1500,$K$38=1500))</formula>
    </cfRule>
  </conditionalFormatting>
  <conditionalFormatting sqref="O39">
    <cfRule type="expression" dxfId="1976" priority="3975">
      <formula>AND($O$39="",OR($I$39=1500,$K$39=1500))</formula>
    </cfRule>
  </conditionalFormatting>
  <conditionalFormatting sqref="O40">
    <cfRule type="expression" dxfId="1975" priority="1978">
      <formula>AND($O$40="",OR($I$40=1500,$K$40=1500))</formula>
    </cfRule>
  </conditionalFormatting>
  <conditionalFormatting sqref="O41">
    <cfRule type="expression" dxfId="1974" priority="3973">
      <formula>AND($O$41="",OR($I$41=1500,$K$41=1500))</formula>
    </cfRule>
  </conditionalFormatting>
  <conditionalFormatting sqref="O42">
    <cfRule type="expression" dxfId="1973" priority="3972">
      <formula>AND($O$42="",OR($I$42=1500,$K$42=1500))</formula>
    </cfRule>
  </conditionalFormatting>
  <conditionalFormatting sqref="O43">
    <cfRule type="expression" dxfId="1972" priority="1975">
      <formula>AND($O$43="",OR($I$43=1500,$K$43=1500))</formula>
    </cfRule>
  </conditionalFormatting>
  <conditionalFormatting sqref="O44">
    <cfRule type="expression" dxfId="1971" priority="3970">
      <formula>AND($O$44="",OR($I$44=1500,$K$44=1500))</formula>
    </cfRule>
  </conditionalFormatting>
  <conditionalFormatting sqref="O45">
    <cfRule type="expression" dxfId="1970" priority="3969">
      <formula>AND($O$45="",OR($I$45=1500,$K$45=1500))</formula>
    </cfRule>
    <cfRule type="expression" dxfId="1969" priority="1973">
      <formula>AND($O$45="",OR($I$45=1500,$K$45=1500))</formula>
    </cfRule>
  </conditionalFormatting>
  <conditionalFormatting sqref="O46">
    <cfRule type="expression" dxfId="1968" priority="3968">
      <formula>AND($O$46="",OR($I$46=1500,$K$46=1500))</formula>
    </cfRule>
    <cfRule type="expression" dxfId="1967" priority="1972">
      <formula>AND($O$46="",OR($I$46=1500,$K$46=1500))</formula>
    </cfRule>
  </conditionalFormatting>
  <conditionalFormatting sqref="O47">
    <cfRule type="expression" dxfId="1966" priority="1971">
      <formula>AND($O$47="",OR($I$47=1500,$K$47=1500))</formula>
    </cfRule>
    <cfRule type="expression" dxfId="1965" priority="3967">
      <formula>AND($O$47="",OR($I$47=1500,$K$47=1500))</formula>
    </cfRule>
  </conditionalFormatting>
  <conditionalFormatting sqref="O48">
    <cfRule type="expression" dxfId="1964" priority="3966">
      <formula>AND($O$48="",OR($I$48=1500,$K$48=1500))</formula>
    </cfRule>
    <cfRule type="expression" dxfId="1963" priority="1970">
      <formula>AND($O$48="",OR($I$48=1500,$K$48=1500))</formula>
    </cfRule>
  </conditionalFormatting>
  <conditionalFormatting sqref="O49">
    <cfRule type="expression" dxfId="1962" priority="3965">
      <formula>AND($O$49="",OR($I$49=1500,$K$49=1500))</formula>
    </cfRule>
    <cfRule type="expression" dxfId="1961" priority="1969">
      <formula>AND($O$49="",OR($I$49=1500,$K$49=1500))</formula>
    </cfRule>
  </conditionalFormatting>
  <conditionalFormatting sqref="O50">
    <cfRule type="expression" dxfId="1960" priority="3964">
      <formula>AND($O$50="",OR($I$50=1500,$K$50=1500))</formula>
    </cfRule>
    <cfRule type="expression" dxfId="1959" priority="1968">
      <formula>AND($O$50="",OR($I$50=1500,$K$50=1500))</formula>
    </cfRule>
  </conditionalFormatting>
  <conditionalFormatting sqref="O51">
    <cfRule type="expression" dxfId="1958" priority="1967">
      <formula>AND($O$51="",OR($I$51=1500,$K$51=1500))</formula>
    </cfRule>
    <cfRule type="expression" dxfId="1957" priority="3963">
      <formula>AND($O$51="",OR($I$51=1500,$K$51=1500))</formula>
    </cfRule>
  </conditionalFormatting>
  <conditionalFormatting sqref="O52">
    <cfRule type="expression" dxfId="1956" priority="1966">
      <formula>AND($O$52="",OR($I$52=1500,$K$52=1500))</formula>
    </cfRule>
    <cfRule type="expression" dxfId="1955" priority="3962">
      <formula>AND($O$52="",OR($I$52=1500,$K$52=1500))</formula>
    </cfRule>
  </conditionalFormatting>
  <conditionalFormatting sqref="O53">
    <cfRule type="expression" dxfId="1954" priority="3961">
      <formula>AND($O$53="",OR($I$53=1500,$K$53=1500))</formula>
    </cfRule>
    <cfRule type="expression" dxfId="1953" priority="1965">
      <formula>AND($O$53="",OR($I$53=1500,$K$53=1500))</formula>
    </cfRule>
  </conditionalFormatting>
  <conditionalFormatting sqref="O54">
    <cfRule type="expression" dxfId="1952" priority="3960">
      <formula>AND($O$54="",OR($I$54=1500,$K$54=1500))</formula>
    </cfRule>
    <cfRule type="expression" dxfId="1951" priority="1964">
      <formula>AND($O$54="",OR($I$54=1500,$K$54=1500))</formula>
    </cfRule>
  </conditionalFormatting>
  <conditionalFormatting sqref="O55">
    <cfRule type="expression" dxfId="1950" priority="3959">
      <formula>AND($O$55="",OR($I$55=1500,$K$55=1500))</formula>
    </cfRule>
  </conditionalFormatting>
  <conditionalFormatting sqref="O56">
    <cfRule type="expression" dxfId="1949" priority="3958">
      <formula>AND($O$56="",OR($I$56=1500,$K$56=1500))</formula>
    </cfRule>
  </conditionalFormatting>
  <conditionalFormatting sqref="O57">
    <cfRule type="expression" dxfId="1948" priority="3957">
      <formula>AND($O$57="",OR($I$57=1500,$K$57=1500))</formula>
    </cfRule>
  </conditionalFormatting>
  <conditionalFormatting sqref="O58">
    <cfRule type="expression" dxfId="1947" priority="3956">
      <formula>AND($O$58="",OR($I$58=1500,$K$58=1500))</formula>
    </cfRule>
  </conditionalFormatting>
  <conditionalFormatting sqref="O59">
    <cfRule type="expression" dxfId="1946" priority="3955">
      <formula>AND($O$59="",OR($I$59=1500,$K$59=1500))</formula>
    </cfRule>
  </conditionalFormatting>
  <conditionalFormatting sqref="O60">
    <cfRule type="expression" dxfId="1945" priority="3954">
      <formula>AND($O$60="",OR($I$60=1500,$K$60=1500))</formula>
    </cfRule>
  </conditionalFormatting>
  <conditionalFormatting sqref="O61">
    <cfRule type="expression" dxfId="1944" priority="3953">
      <formula>AND($O$61="",OR($I$61=1500,$K$61=1500))</formula>
    </cfRule>
  </conditionalFormatting>
  <conditionalFormatting sqref="O62">
    <cfRule type="expression" dxfId="1943" priority="3952">
      <formula>AND($O$62="",OR($I$62=1500,$K$62=1500))</formula>
    </cfRule>
  </conditionalFormatting>
  <conditionalFormatting sqref="O63">
    <cfRule type="expression" dxfId="1942" priority="3951">
      <formula>AND($O$63="",OR($I$63=1500,$K$63=1500))</formula>
    </cfRule>
  </conditionalFormatting>
  <conditionalFormatting sqref="O64">
    <cfRule type="expression" dxfId="1941" priority="3950">
      <formula>AND($O$64="",OR($I$64=1500,$K$64=1500))</formula>
    </cfRule>
  </conditionalFormatting>
  <conditionalFormatting sqref="O65">
    <cfRule type="expression" dxfId="1940" priority="3949">
      <formula>AND($O$65="",OR($I$65=1500,$K$65=1500))</formula>
    </cfRule>
  </conditionalFormatting>
  <conditionalFormatting sqref="O66">
    <cfRule type="expression" dxfId="1939" priority="3948">
      <formula>AND($O$66="",OR($I$66=1500,$K$66=1500))</formula>
    </cfRule>
  </conditionalFormatting>
  <conditionalFormatting sqref="O67">
    <cfRule type="expression" dxfId="1938" priority="3947">
      <formula>AND($O$67="",OR($I$67=1500,$K$67=1500))</formula>
    </cfRule>
  </conditionalFormatting>
  <conditionalFormatting sqref="O68">
    <cfRule type="expression" dxfId="1937" priority="3946">
      <formula>AND($O$68="",OR($I$68=1500,$K$68=1500))</formula>
    </cfRule>
  </conditionalFormatting>
  <conditionalFormatting sqref="O69">
    <cfRule type="expression" dxfId="1936" priority="3945">
      <formula>AND($O$69="",OR($I$69=1500,$K$69=1500))</formula>
    </cfRule>
  </conditionalFormatting>
  <conditionalFormatting sqref="O70">
    <cfRule type="expression" dxfId="1935" priority="3944">
      <formula>AND($O$70="",OR($I$70=1500,$K$70=1500))</formula>
    </cfRule>
  </conditionalFormatting>
  <conditionalFormatting sqref="O71">
    <cfRule type="expression" dxfId="1934" priority="3943">
      <formula>AND($O$71="",OR($I$71=1500,$K$71=1500))</formula>
    </cfRule>
  </conditionalFormatting>
  <conditionalFormatting sqref="O72">
    <cfRule type="expression" dxfId="1933" priority="3942">
      <formula>AND($O$72="",OR($I$72=1500,$K$72=1500))</formula>
    </cfRule>
  </conditionalFormatting>
  <conditionalFormatting sqref="O73">
    <cfRule type="expression" dxfId="1932" priority="3941">
      <formula>AND($O$73="",OR($I$73=1500,$K$73=1500))</formula>
    </cfRule>
  </conditionalFormatting>
  <conditionalFormatting sqref="O74">
    <cfRule type="expression" dxfId="1931" priority="3940">
      <formula>AND($O$74="",OR($I$74=1500,$K$74=1500))</formula>
    </cfRule>
  </conditionalFormatting>
  <conditionalFormatting sqref="O75">
    <cfRule type="expression" dxfId="1930" priority="3939">
      <formula>AND($O$75="",OR($I$75=1500,$K$75=1500))</formula>
    </cfRule>
  </conditionalFormatting>
  <conditionalFormatting sqref="O76">
    <cfRule type="expression" dxfId="1929" priority="3938">
      <formula>AND($O$76="",OR($I$76=1500,$K$76=1500))</formula>
    </cfRule>
  </conditionalFormatting>
  <conditionalFormatting sqref="O77">
    <cfRule type="expression" dxfId="1928" priority="3937">
      <formula>AND($O$77="",OR($I$77=1500,$K$77=1500))</formula>
    </cfRule>
  </conditionalFormatting>
  <conditionalFormatting sqref="O78">
    <cfRule type="expression" dxfId="1927" priority="3936">
      <formula>AND($O$78="",OR($I$78=1500,$K$78=1500))</formula>
    </cfRule>
  </conditionalFormatting>
  <conditionalFormatting sqref="O79">
    <cfRule type="expression" dxfId="1926" priority="3935">
      <formula>AND($O$79="",OR($I$79=1500,$K$79=1500))</formula>
    </cfRule>
  </conditionalFormatting>
  <conditionalFormatting sqref="O80">
    <cfRule type="expression" dxfId="1925" priority="3934">
      <formula>AND($O$80="",OR($I$80=1500,$K$80=1500))</formula>
    </cfRule>
  </conditionalFormatting>
  <conditionalFormatting sqref="O81">
    <cfRule type="expression" dxfId="1924" priority="3933">
      <formula>AND($O$81="",OR($I$81=1500,$K$81=1500))</formula>
    </cfRule>
  </conditionalFormatting>
  <conditionalFormatting sqref="O82">
    <cfRule type="expression" dxfId="1923" priority="3932">
      <formula>AND($O$82="",OR($I$82=1500,$K$82=1500))</formula>
    </cfRule>
  </conditionalFormatting>
  <conditionalFormatting sqref="O83">
    <cfRule type="expression" dxfId="1922" priority="3931">
      <formula>AND($O$83="",OR($I$83=1500,$K$83=1500))</formula>
    </cfRule>
  </conditionalFormatting>
  <conditionalFormatting sqref="O84">
    <cfRule type="expression" dxfId="1921" priority="3930">
      <formula>AND($O$84="",OR($I$84=1500,$K$84=1500))</formula>
    </cfRule>
  </conditionalFormatting>
  <conditionalFormatting sqref="O85">
    <cfRule type="expression" dxfId="1920" priority="3929">
      <formula>AND($O$85="",OR($I$85=1500,$K$85=1500))</formula>
    </cfRule>
  </conditionalFormatting>
  <conditionalFormatting sqref="O86">
    <cfRule type="expression" dxfId="1919" priority="3928">
      <formula>AND($O$86="",OR($I$86=1500,$K$86=1500))</formula>
    </cfRule>
  </conditionalFormatting>
  <conditionalFormatting sqref="O87">
    <cfRule type="expression" dxfId="1918" priority="3927">
      <formula>AND($O$87="",OR($I$87=1500,$K$87=1500))</formula>
    </cfRule>
  </conditionalFormatting>
  <conditionalFormatting sqref="O88">
    <cfRule type="expression" dxfId="1917" priority="3926">
      <formula>AND($O$88="",OR($I$88=1500,$K$88=1500))</formula>
    </cfRule>
  </conditionalFormatting>
  <conditionalFormatting sqref="O89">
    <cfRule type="expression" dxfId="1916" priority="3925">
      <formula>AND($O$89="",OR($I$89=1500,$K$89=1500))</formula>
    </cfRule>
  </conditionalFormatting>
  <conditionalFormatting sqref="O90">
    <cfRule type="expression" dxfId="1915" priority="3924">
      <formula>AND($O$90="",OR($I$90=1500,$K$90=1500))</formula>
    </cfRule>
  </conditionalFormatting>
  <conditionalFormatting sqref="O91">
    <cfRule type="expression" dxfId="1914" priority="3923">
      <formula>AND($O$91="",OR($I$91=1500,$K$91=1500))</formula>
    </cfRule>
  </conditionalFormatting>
  <conditionalFormatting sqref="O92">
    <cfRule type="expression" dxfId="1913" priority="3922">
      <formula>AND($O$92="",OR($I$92=1500,$K$92=1500))</formula>
    </cfRule>
  </conditionalFormatting>
  <conditionalFormatting sqref="O93">
    <cfRule type="expression" dxfId="1912" priority="3921">
      <formula>AND($O$93="",OR($I$93=1500,$K$93=1500))</formula>
    </cfRule>
  </conditionalFormatting>
  <conditionalFormatting sqref="O94">
    <cfRule type="expression" dxfId="1911" priority="3920">
      <formula>AND($O$94="",OR($I$94=1500,$K$94=1500))</formula>
    </cfRule>
  </conditionalFormatting>
  <conditionalFormatting sqref="O95">
    <cfRule type="expression" dxfId="1910" priority="3919">
      <formula>AND($O$95="",OR($I$95=1500,$K$95=1500))</formula>
    </cfRule>
  </conditionalFormatting>
  <conditionalFormatting sqref="O96">
    <cfRule type="expression" dxfId="1909" priority="3918">
      <formula>AND($O$96="",OR($I$96=1500,$K$96=1500))</formula>
    </cfRule>
  </conditionalFormatting>
  <conditionalFormatting sqref="O97">
    <cfRule type="expression" dxfId="1908" priority="3917">
      <formula>AND($O$97="",OR($I$97=1500,$K$97=1500))</formula>
    </cfRule>
  </conditionalFormatting>
  <conditionalFormatting sqref="O98">
    <cfRule type="expression" dxfId="1907" priority="3916">
      <formula>AND($O$98="",OR($I$98=1500,$K$98=1500))</formula>
    </cfRule>
  </conditionalFormatting>
  <conditionalFormatting sqref="O99">
    <cfRule type="expression" dxfId="1906" priority="3915">
      <formula>AND($O$99="",OR($I$99=1500,$K$99=1500))</formula>
    </cfRule>
  </conditionalFormatting>
  <conditionalFormatting sqref="O100">
    <cfRule type="expression" dxfId="1905" priority="3914">
      <formula>AND($O$100="",OR($I$100=1500,$K$100=1500))</formula>
    </cfRule>
  </conditionalFormatting>
  <conditionalFormatting sqref="O101">
    <cfRule type="expression" dxfId="1904" priority="3913">
      <formula>AND($O$101="",OR($I$101=1500,$K$101=1500))</formula>
    </cfRule>
  </conditionalFormatting>
  <conditionalFormatting sqref="O102">
    <cfRule type="expression" dxfId="1903" priority="3912">
      <formula>AND($O$102="",OR($I$102=1500,$K$102=1500))</formula>
    </cfRule>
  </conditionalFormatting>
  <conditionalFormatting sqref="O103">
    <cfRule type="expression" dxfId="1902" priority="3911">
      <formula>AND($O$103="",OR($I$103=1500,$K$103=1500))</formula>
    </cfRule>
  </conditionalFormatting>
  <conditionalFormatting sqref="O104">
    <cfRule type="expression" dxfId="1901" priority="3910">
      <formula>AND($O$104="",OR($I$104=1500,$K$104=1500))</formula>
    </cfRule>
  </conditionalFormatting>
  <conditionalFormatting sqref="O105">
    <cfRule type="expression" dxfId="1900" priority="3909">
      <formula>AND($O$105="",OR($I$105=1500,$K$105=1500))</formula>
    </cfRule>
  </conditionalFormatting>
  <conditionalFormatting sqref="O106">
    <cfRule type="expression" dxfId="1899" priority="3908">
      <formula>AND($O$106="",OR($I$106=1500,$K$106=1500))</formula>
    </cfRule>
  </conditionalFormatting>
  <conditionalFormatting sqref="O107">
    <cfRule type="expression" dxfId="1898" priority="3907">
      <formula>AND($O$107="",OR($I$107=1500,$K$107=1500))</formula>
    </cfRule>
  </conditionalFormatting>
  <conditionalFormatting sqref="O108">
    <cfRule type="expression" dxfId="1897" priority="3906">
      <formula>AND($O$108="",OR($I$108=1500,$K$108=1500))</formula>
    </cfRule>
  </conditionalFormatting>
  <conditionalFormatting sqref="O109">
    <cfRule type="expression" dxfId="1896" priority="3905">
      <formula>AND($O$109="",OR($I$109=1500,$K$109=1500))</formula>
    </cfRule>
  </conditionalFormatting>
  <conditionalFormatting sqref="O110">
    <cfRule type="expression" dxfId="1895" priority="3904">
      <formula>AND($O$110="",OR($I$110=1500,$K$110=1500))</formula>
    </cfRule>
  </conditionalFormatting>
  <conditionalFormatting sqref="O111">
    <cfRule type="expression" dxfId="1894" priority="3903">
      <formula>AND($O$111="",OR($I$111=1500,$K$111=1500))</formula>
    </cfRule>
  </conditionalFormatting>
  <conditionalFormatting sqref="O112">
    <cfRule type="expression" dxfId="1893" priority="3902">
      <formula>AND($O$112="",OR($I$112=1500,$K$112=1500))</formula>
    </cfRule>
  </conditionalFormatting>
  <conditionalFormatting sqref="O113">
    <cfRule type="expression" dxfId="1892" priority="3901">
      <formula>AND($O$113="",OR($I$113=1500,$K$113=1500))</formula>
    </cfRule>
  </conditionalFormatting>
  <conditionalFormatting sqref="O114">
    <cfRule type="expression" dxfId="1891" priority="3900">
      <formula>AND($O$114="",OR($I$114=1500,$K$114=1500))</formula>
    </cfRule>
  </conditionalFormatting>
  <conditionalFormatting sqref="O115">
    <cfRule type="expression" dxfId="1890" priority="3899">
      <formula>AND($O$115="",OR($I$115=1500,$K$115=1500))</formula>
    </cfRule>
  </conditionalFormatting>
  <conditionalFormatting sqref="O116">
    <cfRule type="expression" dxfId="1889" priority="3898">
      <formula>AND($O$116="",OR($I$116=1500,$K$116=1500))</formula>
    </cfRule>
  </conditionalFormatting>
  <conditionalFormatting sqref="O117">
    <cfRule type="expression" dxfId="1888" priority="3897">
      <formula>AND($O$117="",OR($I$117=1500,$K$117=1500))</formula>
    </cfRule>
  </conditionalFormatting>
  <conditionalFormatting sqref="O118">
    <cfRule type="expression" dxfId="1887" priority="3896">
      <formula>AND($O$118="",OR($I$118=1500,$K$118=1500))</formula>
    </cfRule>
  </conditionalFormatting>
  <conditionalFormatting sqref="O119">
    <cfRule type="expression" dxfId="1886" priority="3895">
      <formula>AND($O$119="",OR($I$119=1500,$K$119=1500))</formula>
    </cfRule>
  </conditionalFormatting>
  <conditionalFormatting sqref="O120">
    <cfRule type="expression" dxfId="1885" priority="3894">
      <formula>AND($O$120="",OR($I$120=1500,$K$120=1500))</formula>
    </cfRule>
  </conditionalFormatting>
  <conditionalFormatting sqref="O121">
    <cfRule type="expression" dxfId="1884" priority="3893">
      <formula>AND($O$121="",OR($I$121=1500,$K$121=1500))</formula>
    </cfRule>
  </conditionalFormatting>
  <conditionalFormatting sqref="O122">
    <cfRule type="expression" dxfId="1883" priority="3892">
      <formula>AND($O$122="",OR($I$122=1500,$K$122=1500))</formula>
    </cfRule>
  </conditionalFormatting>
  <conditionalFormatting sqref="O123">
    <cfRule type="expression" dxfId="1882" priority="3891">
      <formula>AND($O$123="",OR($I$123=1500,$K$123=1500))</formula>
    </cfRule>
  </conditionalFormatting>
  <conditionalFormatting sqref="O124">
    <cfRule type="expression" dxfId="1881" priority="3890">
      <formula>AND($O$124="",OR($I$124=1500,$K$124=1500))</formula>
    </cfRule>
  </conditionalFormatting>
  <conditionalFormatting sqref="O125">
    <cfRule type="expression" dxfId="1880" priority="3889">
      <formula>AND($O$125="",OR($I$125=1500,$K$125=1500))</formula>
    </cfRule>
  </conditionalFormatting>
  <conditionalFormatting sqref="O126">
    <cfRule type="expression" dxfId="1879" priority="3888">
      <formula>AND($O$126="",OR($I$126=1500,$K$126=1500))</formula>
    </cfRule>
  </conditionalFormatting>
  <conditionalFormatting sqref="O127">
    <cfRule type="expression" dxfId="1878" priority="3887">
      <formula>AND($O$127="",OR($I$127=1500,$K$127=1500))</formula>
    </cfRule>
  </conditionalFormatting>
  <conditionalFormatting sqref="O128">
    <cfRule type="expression" dxfId="1877" priority="3886">
      <formula>AND($O$128="",OR($I$128=1500,$K$128=1500))</formula>
    </cfRule>
  </conditionalFormatting>
  <conditionalFormatting sqref="O129">
    <cfRule type="expression" dxfId="1876" priority="3885">
      <formula>AND($O$129="",OR($I$129=1500,$K$129=1500))</formula>
    </cfRule>
  </conditionalFormatting>
  <conditionalFormatting sqref="O130">
    <cfRule type="expression" dxfId="1875" priority="3884">
      <formula>AND($O$130="",OR($I$130=1500,$K$130=1500))</formula>
    </cfRule>
  </conditionalFormatting>
  <conditionalFormatting sqref="O131">
    <cfRule type="expression" dxfId="1874" priority="3883">
      <formula>AND($O$131="",OR($I$131=1500,$K$131=1500))</formula>
    </cfRule>
  </conditionalFormatting>
  <conditionalFormatting sqref="O132">
    <cfRule type="expression" dxfId="1873" priority="3882">
      <formula>AND($O$132="",OR($I$132=1500,$K$132=1500))</formula>
    </cfRule>
  </conditionalFormatting>
  <conditionalFormatting sqref="O133">
    <cfRule type="expression" dxfId="1872" priority="3881">
      <formula>AND($O$133="",OR($I$133=1500,$K$133=1500))</formula>
    </cfRule>
  </conditionalFormatting>
  <conditionalFormatting sqref="O134">
    <cfRule type="expression" dxfId="1871" priority="3880">
      <formula>AND($O$134="",OR($I$134=1500,$K$134=1500))</formula>
    </cfRule>
  </conditionalFormatting>
  <conditionalFormatting sqref="O135">
    <cfRule type="expression" dxfId="1870" priority="3879">
      <formula>AND($O$135="",OR($I$135=1500,$K$135=1500))</formula>
    </cfRule>
  </conditionalFormatting>
  <conditionalFormatting sqref="O136">
    <cfRule type="expression" dxfId="1869" priority="3878">
      <formula>AND($O$136="",OR($I$136=1500,$K$136=1500))</formula>
    </cfRule>
  </conditionalFormatting>
  <conditionalFormatting sqref="O137">
    <cfRule type="expression" dxfId="1868" priority="3877">
      <formula>AND($O$137="",OR($I$137=1500,$K$137=1500))</formula>
    </cfRule>
  </conditionalFormatting>
  <conditionalFormatting sqref="O138">
    <cfRule type="expression" dxfId="1867" priority="3876">
      <formula>AND($O$138="",OR($I$138=1500,$K$138=1500))</formula>
    </cfRule>
  </conditionalFormatting>
  <conditionalFormatting sqref="O139">
    <cfRule type="expression" dxfId="1866" priority="3875">
      <formula>AND($O$139="",OR($I$139=1500,$K$139=1500))</formula>
    </cfRule>
  </conditionalFormatting>
  <conditionalFormatting sqref="O140">
    <cfRule type="expression" dxfId="1865" priority="3874">
      <formula>AND($O$140="",OR($I$140=1500,$K$140=1500))</formula>
    </cfRule>
  </conditionalFormatting>
  <conditionalFormatting sqref="O141">
    <cfRule type="expression" dxfId="1864" priority="3873">
      <formula>AND($O$141="",OR($I$141=1500,$K$141=1500))</formula>
    </cfRule>
  </conditionalFormatting>
  <conditionalFormatting sqref="O142">
    <cfRule type="expression" dxfId="1863" priority="3872">
      <formula>AND($O$142="",OR($I$142=1500,$K$142=1500))</formula>
    </cfRule>
  </conditionalFormatting>
  <conditionalFormatting sqref="O143">
    <cfRule type="expression" dxfId="1862" priority="3871">
      <formula>AND($O$143="",OR($I$143=1500,$K$143=1500))</formula>
    </cfRule>
  </conditionalFormatting>
  <conditionalFormatting sqref="O144">
    <cfRule type="expression" dxfId="1861" priority="3870">
      <formula>AND($O$144="",OR($I$144=1500,$K$144=1500))</formula>
    </cfRule>
  </conditionalFormatting>
  <conditionalFormatting sqref="O145">
    <cfRule type="expression" dxfId="1860" priority="3869">
      <formula>AND($O$145="",OR($I$145=1500,$K$145=1500))</formula>
    </cfRule>
  </conditionalFormatting>
  <conditionalFormatting sqref="O146">
    <cfRule type="expression" dxfId="1859" priority="3868">
      <formula>AND($O$146="",OR($I$146=1500,$K$146=1500))</formula>
    </cfRule>
  </conditionalFormatting>
  <conditionalFormatting sqref="O147">
    <cfRule type="expression" dxfId="1858" priority="3867">
      <formula>AND($O$147="",OR($I$147=1500,$K$147=1500))</formula>
    </cfRule>
  </conditionalFormatting>
  <conditionalFormatting sqref="O148">
    <cfRule type="expression" dxfId="1857" priority="3866">
      <formula>AND($O$148="",OR($I$148=1500,$K$148=1500))</formula>
    </cfRule>
  </conditionalFormatting>
  <conditionalFormatting sqref="O149">
    <cfRule type="expression" dxfId="1856" priority="3865">
      <formula>AND($O$149="",OR($I$149=1500,$K$149=1500))</formula>
    </cfRule>
  </conditionalFormatting>
  <conditionalFormatting sqref="O150">
    <cfRule type="expression" dxfId="1855" priority="3864">
      <formula>AND($O$150="",OR($I$150=1500,$K$150=1500))</formula>
    </cfRule>
  </conditionalFormatting>
  <conditionalFormatting sqref="O151">
    <cfRule type="expression" dxfId="1854" priority="3863">
      <formula>AND($O$151="",OR($I$151=1500,$K$151=1500))</formula>
    </cfRule>
  </conditionalFormatting>
  <conditionalFormatting sqref="O152">
    <cfRule type="expression" dxfId="1853" priority="3862">
      <formula>AND($O$152="",OR($I$152=1500,$K$152=1500))</formula>
    </cfRule>
  </conditionalFormatting>
  <conditionalFormatting sqref="O153">
    <cfRule type="expression" dxfId="1852" priority="3861">
      <formula>AND($O$153="",OR($I$153=1500,$K$153=1500))</formula>
    </cfRule>
  </conditionalFormatting>
  <conditionalFormatting sqref="O154">
    <cfRule type="expression" dxfId="1851" priority="3860">
      <formula>AND($O$154="",OR($I$154=1500,$K$154=1500))</formula>
    </cfRule>
  </conditionalFormatting>
  <conditionalFormatting sqref="O155">
    <cfRule type="expression" dxfId="1850" priority="3859">
      <formula>AND($O$155="",OR($I$155=1500,$K$155=1500))</formula>
    </cfRule>
  </conditionalFormatting>
  <conditionalFormatting sqref="O156">
    <cfRule type="expression" dxfId="1849" priority="3858">
      <formula>AND($O$156="",OR($I$156=1500,$K$156=1500))</formula>
    </cfRule>
  </conditionalFormatting>
  <conditionalFormatting sqref="O157">
    <cfRule type="expression" dxfId="1848" priority="3857">
      <formula>AND($O$157="",OR($I$157=1500,$K$157=1500))</formula>
    </cfRule>
  </conditionalFormatting>
  <conditionalFormatting sqref="O158">
    <cfRule type="expression" dxfId="1847" priority="3856">
      <formula>AND($O$158="",OR($I$158=1500,$K$158=1500))</formula>
    </cfRule>
  </conditionalFormatting>
  <conditionalFormatting sqref="O159">
    <cfRule type="expression" dxfId="1846" priority="3855">
      <formula>AND($O$159="",OR($I$159=1500,$K$159=1500))</formula>
    </cfRule>
  </conditionalFormatting>
  <conditionalFormatting sqref="O160">
    <cfRule type="expression" dxfId="1845" priority="3854">
      <formula>AND($O$160="",OR($I$160=1500,$K$160=1500))</formula>
    </cfRule>
  </conditionalFormatting>
  <conditionalFormatting sqref="O161">
    <cfRule type="expression" dxfId="1844" priority="3853">
      <formula>AND($O$161="",OR($I$161=1500,$K$161=1500))</formula>
    </cfRule>
  </conditionalFormatting>
  <conditionalFormatting sqref="O162">
    <cfRule type="expression" dxfId="1843" priority="3852">
      <formula>AND($O$162="",OR($I$162=1500,$K$162=1500))</formula>
    </cfRule>
  </conditionalFormatting>
  <conditionalFormatting sqref="O163">
    <cfRule type="expression" dxfId="1842" priority="3851">
      <formula>AND($O$163="",OR($I$163=1500,$K$163=1500))</formula>
    </cfRule>
  </conditionalFormatting>
  <conditionalFormatting sqref="O164">
    <cfRule type="expression" dxfId="1841" priority="3850">
      <formula>AND($O$164="",OR($I$164=1500,$K$164=1500))</formula>
    </cfRule>
  </conditionalFormatting>
  <conditionalFormatting sqref="O165">
    <cfRule type="expression" dxfId="1840" priority="3849">
      <formula>AND($O$165="",OR($I$165=1500,$K$165=1500))</formula>
    </cfRule>
  </conditionalFormatting>
  <conditionalFormatting sqref="O166">
    <cfRule type="expression" dxfId="1839" priority="3848">
      <formula>AND($O$166="",OR($I$166=1500,$K$166=1500))</formula>
    </cfRule>
  </conditionalFormatting>
  <conditionalFormatting sqref="O167">
    <cfRule type="expression" dxfId="1838" priority="3847">
      <formula>AND($O$167="",OR($I$167=1500,$K$167=1500))</formula>
    </cfRule>
  </conditionalFormatting>
  <conditionalFormatting sqref="O168">
    <cfRule type="expression" dxfId="1837" priority="3846">
      <formula>AND($O$168="",OR($I$168=1500,$K$168=1500))</formula>
    </cfRule>
  </conditionalFormatting>
  <conditionalFormatting sqref="O169">
    <cfRule type="expression" dxfId="1836" priority="3845">
      <formula>AND($O$169="",OR($I$169=1500,$K$169=1500))</formula>
    </cfRule>
  </conditionalFormatting>
  <conditionalFormatting sqref="O170">
    <cfRule type="expression" dxfId="1835" priority="3844">
      <formula>AND($O$170="",OR($I$170=1500,$K$170=1500))</formula>
    </cfRule>
  </conditionalFormatting>
  <conditionalFormatting sqref="O171">
    <cfRule type="expression" dxfId="1834" priority="3843">
      <formula>AND($O$171="",OR($I$171=1500,$K$171=1500))</formula>
    </cfRule>
  </conditionalFormatting>
  <conditionalFormatting sqref="O172">
    <cfRule type="expression" dxfId="1833" priority="3842">
      <formula>AND($O$172="",OR($I$172=1500,$K$172=1500))</formula>
    </cfRule>
  </conditionalFormatting>
  <conditionalFormatting sqref="O173">
    <cfRule type="expression" dxfId="1832" priority="3841">
      <formula>AND($O$173="",OR($I$173=1500,$K$173=1500))</formula>
    </cfRule>
  </conditionalFormatting>
  <conditionalFormatting sqref="O174">
    <cfRule type="expression" dxfId="1831" priority="3840">
      <formula>AND($O$174="",OR($I$174=1500,$K$174=1500))</formula>
    </cfRule>
  </conditionalFormatting>
  <conditionalFormatting sqref="O175">
    <cfRule type="expression" dxfId="1830" priority="3839">
      <formula>AND($O$175="",OR($I$175=1500,$K$175=1500))</formula>
    </cfRule>
  </conditionalFormatting>
  <conditionalFormatting sqref="O176">
    <cfRule type="expression" dxfId="1829" priority="3838">
      <formula>AND($O$176="",OR($I$176=1500,$K$176=1500))</formula>
    </cfRule>
  </conditionalFormatting>
  <conditionalFormatting sqref="O177">
    <cfRule type="expression" dxfId="1828" priority="3837">
      <formula>AND($O$177="",OR($I$177=1500,$K$177=1500))</formula>
    </cfRule>
  </conditionalFormatting>
  <conditionalFormatting sqref="O178">
    <cfRule type="expression" dxfId="1827" priority="3836">
      <formula>AND($O$178="",OR($I$178=1500,$K$178=1500))</formula>
    </cfRule>
  </conditionalFormatting>
  <conditionalFormatting sqref="O179">
    <cfRule type="expression" dxfId="1826" priority="3835">
      <formula>AND($O$179="",OR($I$179=1500,$K$179=1500))</formula>
    </cfRule>
  </conditionalFormatting>
  <conditionalFormatting sqref="O180">
    <cfRule type="expression" dxfId="1825" priority="3834">
      <formula>AND($O$180="",OR($I$180=1500,$K$180=1500))</formula>
    </cfRule>
  </conditionalFormatting>
  <conditionalFormatting sqref="O181">
    <cfRule type="expression" dxfId="1824" priority="3833">
      <formula>AND($O$181="",OR($I$181=1500,$K$181=1500))</formula>
    </cfRule>
  </conditionalFormatting>
  <conditionalFormatting sqref="O182">
    <cfRule type="expression" dxfId="1823" priority="3832">
      <formula>AND($O$182="",OR($I$182=1500,$K$182=1500))</formula>
    </cfRule>
  </conditionalFormatting>
  <conditionalFormatting sqref="O183">
    <cfRule type="expression" dxfId="1822" priority="3831">
      <formula>AND($O$183="",OR($I$183=1500,$K$183=1500))</formula>
    </cfRule>
  </conditionalFormatting>
  <conditionalFormatting sqref="O184">
    <cfRule type="expression" dxfId="1821" priority="3830">
      <formula>AND($O$184="",OR($I$184=1500,$K$184=1500))</formula>
    </cfRule>
  </conditionalFormatting>
  <conditionalFormatting sqref="O185">
    <cfRule type="expression" dxfId="1820" priority="3829">
      <formula>AND($O$185="",OR($I$185=1500,$K$185=1500))</formula>
    </cfRule>
  </conditionalFormatting>
  <conditionalFormatting sqref="O186">
    <cfRule type="expression" dxfId="1819" priority="3828">
      <formula>AND($O$186="",OR($I$186=1500,$K$186=1500))</formula>
    </cfRule>
  </conditionalFormatting>
  <conditionalFormatting sqref="O187">
    <cfRule type="expression" dxfId="1818" priority="3827">
      <formula>AND($O$187="",OR($I$187=1500,$K$187=1500))</formula>
    </cfRule>
  </conditionalFormatting>
  <conditionalFormatting sqref="O188">
    <cfRule type="expression" dxfId="1817" priority="3826">
      <formula>AND($O$188="",OR($I$188=1500,$K$188=1500))</formula>
    </cfRule>
  </conditionalFormatting>
  <conditionalFormatting sqref="O189">
    <cfRule type="expression" dxfId="1816" priority="3825">
      <formula>AND($O$189="",OR($I$189=1500,$K$189=1500))</formula>
    </cfRule>
  </conditionalFormatting>
  <conditionalFormatting sqref="O190">
    <cfRule type="expression" dxfId="1815" priority="3824">
      <formula>AND($O$190="",OR($I$190=1500,$K$190=1500))</formula>
    </cfRule>
  </conditionalFormatting>
  <conditionalFormatting sqref="O191">
    <cfRule type="expression" dxfId="1814" priority="3823">
      <formula>AND($O$191="",OR($I$191=1500,$K$191=1500))</formula>
    </cfRule>
  </conditionalFormatting>
  <conditionalFormatting sqref="O192">
    <cfRule type="expression" dxfId="1813" priority="3822">
      <formula>AND($O$192="",OR($I$192=1500,$K$192=1500))</formula>
    </cfRule>
  </conditionalFormatting>
  <conditionalFormatting sqref="O193">
    <cfRule type="expression" dxfId="1812" priority="3821">
      <formula>AND($O$193="",OR($I$193=1500,$K$193=1500))</formula>
    </cfRule>
  </conditionalFormatting>
  <conditionalFormatting sqref="O194">
    <cfRule type="expression" dxfId="1811" priority="3820">
      <formula>AND($O$194="",OR($I$194=1500,$K$194=1500))</formula>
    </cfRule>
  </conditionalFormatting>
  <conditionalFormatting sqref="O195">
    <cfRule type="expression" dxfId="1810" priority="3819">
      <formula>AND($O$195="",OR($I$195=1500,$K$195=1500))</formula>
    </cfRule>
  </conditionalFormatting>
  <conditionalFormatting sqref="O196">
    <cfRule type="expression" dxfId="1809" priority="3818">
      <formula>AND($O$196="",OR($I$196=1500,$K$196=1500))</formula>
    </cfRule>
  </conditionalFormatting>
  <conditionalFormatting sqref="O197">
    <cfRule type="expression" dxfId="1808" priority="3817">
      <formula>AND($O$197="",OR($I$197=1500,$K$197=1500))</formula>
    </cfRule>
  </conditionalFormatting>
  <conditionalFormatting sqref="O198">
    <cfRule type="expression" dxfId="1807" priority="3816">
      <formula>AND($O$198="",OR($I$198=1500,$K$198=1500))</formula>
    </cfRule>
  </conditionalFormatting>
  <conditionalFormatting sqref="O199">
    <cfRule type="expression" dxfId="1806" priority="3815">
      <formula>AND($O$199="",OR($I$199=1500,$K$199=1500))</formula>
    </cfRule>
  </conditionalFormatting>
  <conditionalFormatting sqref="O200">
    <cfRule type="expression" dxfId="1805" priority="3814">
      <formula>AND($O$200="",OR($I$200=1500,$K$200=1500))</formula>
    </cfRule>
  </conditionalFormatting>
  <conditionalFormatting sqref="O201">
    <cfRule type="expression" dxfId="1804" priority="3813">
      <formula>AND($O$201="",OR($I$201=1500,$K$201=1500))</formula>
    </cfRule>
  </conditionalFormatting>
  <conditionalFormatting sqref="O202">
    <cfRule type="expression" dxfId="1803" priority="3812">
      <formula>AND($O$202="",OR($I$202=1500,$K$202=1500))</formula>
    </cfRule>
  </conditionalFormatting>
  <conditionalFormatting sqref="O203">
    <cfRule type="expression" dxfId="1802" priority="3811">
      <formula>AND($O$203="",OR($I$203=1500,$K$203=1500))</formula>
    </cfRule>
  </conditionalFormatting>
  <conditionalFormatting sqref="O204">
    <cfRule type="expression" dxfId="1801" priority="3810">
      <formula>AND($O$204="",OR($I$204=1500,$K$204=1500))</formula>
    </cfRule>
  </conditionalFormatting>
  <conditionalFormatting sqref="O205">
    <cfRule type="expression" dxfId="1800" priority="3809">
      <formula>AND($O$205="",OR($I$205=1500,$K$205=1500))</formula>
    </cfRule>
  </conditionalFormatting>
  <conditionalFormatting sqref="O206">
    <cfRule type="expression" dxfId="1799" priority="3808">
      <formula>AND($O$206="",OR($I$206=1500,$K$206=1500))</formula>
    </cfRule>
  </conditionalFormatting>
  <conditionalFormatting sqref="O207">
    <cfRule type="expression" dxfId="1798" priority="3807">
      <formula>AND($O$207="",OR($I$207=1500,$K$207=1500))</formula>
    </cfRule>
  </conditionalFormatting>
  <conditionalFormatting sqref="O208">
    <cfRule type="expression" dxfId="1797" priority="3806">
      <formula>AND($O$208="",OR($I$208=1500,$K$208=1500))</formula>
    </cfRule>
  </conditionalFormatting>
  <conditionalFormatting sqref="O209">
    <cfRule type="expression" dxfId="1796" priority="3805">
      <formula>AND($O$209="",OR($I$209=1500,$K$209=1500))</formula>
    </cfRule>
  </conditionalFormatting>
  <conditionalFormatting sqref="O210">
    <cfRule type="expression" dxfId="1795" priority="3804">
      <formula>AND($O$210="",OR($I$210=1500,$K$210=1500))</formula>
    </cfRule>
  </conditionalFormatting>
  <conditionalFormatting sqref="O211">
    <cfRule type="expression" dxfId="1794" priority="3803">
      <formula>AND($O$211="",OR($I$211=1500,$K$211=1500))</formula>
    </cfRule>
  </conditionalFormatting>
  <conditionalFormatting sqref="O212">
    <cfRule type="expression" dxfId="1793" priority="3802">
      <formula>AND($O$212="",OR($I$212=1500,$K$212=1500))</formula>
    </cfRule>
  </conditionalFormatting>
  <conditionalFormatting sqref="O213">
    <cfRule type="expression" dxfId="1792" priority="3801">
      <formula>AND($O$213="",OR($I$213=1500,$K$213=1500))</formula>
    </cfRule>
  </conditionalFormatting>
  <conditionalFormatting sqref="O214">
    <cfRule type="expression" dxfId="1791" priority="3800">
      <formula>AND($O$214="",OR($I$214=1500,$K$214=1500))</formula>
    </cfRule>
  </conditionalFormatting>
  <conditionalFormatting sqref="O215">
    <cfRule type="expression" dxfId="1790" priority="3799">
      <formula>AND($O$215="",OR($I$215=1500,$K$215=1500))</formula>
    </cfRule>
  </conditionalFormatting>
  <conditionalFormatting sqref="O216">
    <cfRule type="expression" dxfId="1789" priority="3798">
      <formula>AND($O$216="",OR($I$216=1500,$K$216=1500))</formula>
    </cfRule>
  </conditionalFormatting>
  <conditionalFormatting sqref="O217">
    <cfRule type="expression" dxfId="1788" priority="3797">
      <formula>AND($O$217="",OR($I$217=1500,$K$217=1500))</formula>
    </cfRule>
  </conditionalFormatting>
  <conditionalFormatting sqref="O218">
    <cfRule type="expression" dxfId="1787" priority="3796">
      <formula>AND($O$218="",OR($I$218=1500,$K$218=1500))</formula>
    </cfRule>
  </conditionalFormatting>
  <conditionalFormatting sqref="O219">
    <cfRule type="expression" dxfId="1786" priority="3795">
      <formula>AND($O$219="",OR($I$219=1500,$K$219=1500))</formula>
    </cfRule>
  </conditionalFormatting>
  <conditionalFormatting sqref="O220">
    <cfRule type="expression" dxfId="1785" priority="3794">
      <formula>AND($O$220="",OR($I$220=1500,$K$220=1500))</formula>
    </cfRule>
  </conditionalFormatting>
  <conditionalFormatting sqref="O221">
    <cfRule type="expression" dxfId="1784" priority="3793">
      <formula>AND($O$221="",OR($I$221=1500,$K$221=1500))</formula>
    </cfRule>
  </conditionalFormatting>
  <conditionalFormatting sqref="O222">
    <cfRule type="expression" dxfId="1783" priority="3792">
      <formula>AND($O$222="",OR($I$222=1500,$K$222=1500))</formula>
    </cfRule>
  </conditionalFormatting>
  <conditionalFormatting sqref="O223">
    <cfRule type="expression" dxfId="1782" priority="3791">
      <formula>AND($O$223="",OR($I$223=1500,$K$223=1500))</formula>
    </cfRule>
  </conditionalFormatting>
  <conditionalFormatting sqref="O224">
    <cfRule type="expression" dxfId="1781" priority="3790">
      <formula>AND($O$224="",OR($I$224=1500,$K$224=1500))</formula>
    </cfRule>
  </conditionalFormatting>
  <conditionalFormatting sqref="O225">
    <cfRule type="expression" dxfId="1780" priority="3789">
      <formula>AND($O$225="",OR($I$225=1500,$K$225=1500))</formula>
    </cfRule>
  </conditionalFormatting>
  <conditionalFormatting sqref="O226">
    <cfRule type="expression" dxfId="1779" priority="3788">
      <formula>AND($O$226="",OR($I$226=1500,$K$226=1500))</formula>
    </cfRule>
  </conditionalFormatting>
  <conditionalFormatting sqref="O227">
    <cfRule type="expression" dxfId="1778" priority="3787">
      <formula>AND($O$227="",OR($I$227=1500,$K$227=1500))</formula>
    </cfRule>
  </conditionalFormatting>
  <conditionalFormatting sqref="O228">
    <cfRule type="expression" dxfId="1777" priority="3786">
      <formula>AND($O$228="",OR($I$228=1500,$K$228=1500))</formula>
    </cfRule>
  </conditionalFormatting>
  <conditionalFormatting sqref="O229">
    <cfRule type="expression" dxfId="1776" priority="3785">
      <formula>AND($O$229="",OR($I$229=1500,$K$229=1500))</formula>
    </cfRule>
  </conditionalFormatting>
  <conditionalFormatting sqref="O230">
    <cfRule type="expression" dxfId="1775" priority="3784">
      <formula>AND($O$230="",OR($I$230=1500,$K$230=1500))</formula>
    </cfRule>
  </conditionalFormatting>
  <conditionalFormatting sqref="O231">
    <cfRule type="expression" dxfId="1774" priority="3783">
      <formula>AND($O$231="",OR($I$231=1500,$K$231=1500))</formula>
    </cfRule>
  </conditionalFormatting>
  <conditionalFormatting sqref="O232">
    <cfRule type="expression" dxfId="1773" priority="3782">
      <formula>AND($O$232="",OR($I$232=1500,$K$232=1500))</formula>
    </cfRule>
  </conditionalFormatting>
  <conditionalFormatting sqref="O233">
    <cfRule type="expression" dxfId="1772" priority="3781">
      <formula>AND($O$233="",OR($I$233=1500,$K$233=1500))</formula>
    </cfRule>
  </conditionalFormatting>
  <conditionalFormatting sqref="O234">
    <cfRule type="expression" dxfId="1771" priority="3780">
      <formula>AND($O$234="",OR($I$234=1500,$K$234=1500))</formula>
    </cfRule>
  </conditionalFormatting>
  <conditionalFormatting sqref="O235">
    <cfRule type="expression" dxfId="1770" priority="3779">
      <formula>AND($O$235="",OR($I$235=1500,$K$235=1500))</formula>
    </cfRule>
  </conditionalFormatting>
  <conditionalFormatting sqref="O236">
    <cfRule type="expression" dxfId="1769" priority="3778">
      <formula>AND($O$236="",OR($I$236=1500,$K$236=1500))</formula>
    </cfRule>
  </conditionalFormatting>
  <conditionalFormatting sqref="O237">
    <cfRule type="expression" dxfId="1768" priority="3777">
      <formula>AND($O$237="",OR($I$237=1500,$K$237=1500))</formula>
    </cfRule>
  </conditionalFormatting>
  <conditionalFormatting sqref="O238">
    <cfRule type="expression" dxfId="1767" priority="3776">
      <formula>AND($O$238="",OR($I$238=1500,$K$238=1500))</formula>
    </cfRule>
  </conditionalFormatting>
  <conditionalFormatting sqref="O239">
    <cfRule type="expression" dxfId="1766" priority="3775">
      <formula>AND($O$239="",OR($I$239=1500,$K$239=1500))</formula>
    </cfRule>
  </conditionalFormatting>
  <conditionalFormatting sqref="O240">
    <cfRule type="expression" dxfId="1765" priority="3774">
      <formula>AND($O$240="",OR($I$240=1500,$K$240=1500))</formula>
    </cfRule>
  </conditionalFormatting>
  <conditionalFormatting sqref="O241">
    <cfRule type="expression" dxfId="1764" priority="3773">
      <formula>AND($O$241="",OR($I$241=1500,$K$241=1500))</formula>
    </cfRule>
  </conditionalFormatting>
  <conditionalFormatting sqref="O242">
    <cfRule type="expression" dxfId="1763" priority="3772">
      <formula>AND($O$242="",OR($I$242=1500,$K$242=1500))</formula>
    </cfRule>
  </conditionalFormatting>
  <conditionalFormatting sqref="O243">
    <cfRule type="expression" dxfId="1762" priority="3771">
      <formula>AND($O$243="",OR($I$243=1500,$K$243=1500))</formula>
    </cfRule>
  </conditionalFormatting>
  <conditionalFormatting sqref="O244">
    <cfRule type="expression" dxfId="1761" priority="3770">
      <formula>AND($O$244="",OR($I$244=1500,$K$244=1500))</formula>
    </cfRule>
  </conditionalFormatting>
  <conditionalFormatting sqref="O245">
    <cfRule type="expression" dxfId="1760" priority="3769">
      <formula>AND($O$245="",OR($I$245=1500,$K$245=1500))</formula>
    </cfRule>
  </conditionalFormatting>
  <conditionalFormatting sqref="O246">
    <cfRule type="expression" dxfId="1759" priority="3768">
      <formula>AND($O$246="",OR($I$246=1500,$K$246=1500))</formula>
    </cfRule>
  </conditionalFormatting>
  <conditionalFormatting sqref="O247">
    <cfRule type="expression" dxfId="1758" priority="3767">
      <formula>AND($O$247="",OR($I$247=1500,$K$247=1500))</formula>
    </cfRule>
  </conditionalFormatting>
  <conditionalFormatting sqref="O248">
    <cfRule type="expression" dxfId="1757" priority="3766">
      <formula>AND($O$248="",OR($I$248=1500,$K$248=1500))</formula>
    </cfRule>
  </conditionalFormatting>
  <conditionalFormatting sqref="O249">
    <cfRule type="expression" dxfId="1756" priority="3765">
      <formula>AND($O$249="",OR($I$249=1500,$K$249=1500))</formula>
    </cfRule>
  </conditionalFormatting>
  <conditionalFormatting sqref="O250">
    <cfRule type="expression" dxfId="1755" priority="3764">
      <formula>AND($O$250="",OR($I$250=1500,$K$250=1500))</formula>
    </cfRule>
  </conditionalFormatting>
  <conditionalFormatting sqref="O251">
    <cfRule type="expression" dxfId="1754" priority="3763">
      <formula>AND($O$251="",OR($I$251=1500,$K$251=1500))</formula>
    </cfRule>
  </conditionalFormatting>
  <conditionalFormatting sqref="O252">
    <cfRule type="expression" dxfId="1753" priority="3762">
      <formula>AND($O$252="",OR($I$252=1500,$K$252=1500))</formula>
    </cfRule>
  </conditionalFormatting>
  <conditionalFormatting sqref="O253">
    <cfRule type="expression" dxfId="1752" priority="3761">
      <formula>AND($O$253="",OR($I$253=1500,$K$253=1500))</formula>
    </cfRule>
  </conditionalFormatting>
  <conditionalFormatting sqref="O254">
    <cfRule type="expression" dxfId="1751" priority="3760">
      <formula>AND($O$254="",OR($I$254=1500,$K$254=1500))</formula>
    </cfRule>
  </conditionalFormatting>
  <conditionalFormatting sqref="O255">
    <cfRule type="expression" dxfId="1750" priority="3759">
      <formula>AND($O$255="",OR($I$255=1500,$K$255=1500))</formula>
    </cfRule>
  </conditionalFormatting>
  <conditionalFormatting sqref="O256">
    <cfRule type="expression" dxfId="1749" priority="3758">
      <formula>AND($O$256="",OR($I$256=1500,$K$256=1500))</formula>
    </cfRule>
  </conditionalFormatting>
  <conditionalFormatting sqref="O257">
    <cfRule type="expression" dxfId="1748" priority="3757">
      <formula>AND($O$257="",OR($I$257=1500,$K$257=1500))</formula>
    </cfRule>
  </conditionalFormatting>
  <conditionalFormatting sqref="O258">
    <cfRule type="expression" dxfId="1747" priority="3756">
      <formula>AND($O$258="",OR($I$258=1500,$K$258=1500))</formula>
    </cfRule>
  </conditionalFormatting>
  <conditionalFormatting sqref="O259">
    <cfRule type="expression" dxfId="1746" priority="3755">
      <formula>AND($O$259="",OR($I$259=1500,$K$259=1500))</formula>
    </cfRule>
  </conditionalFormatting>
  <conditionalFormatting sqref="O260">
    <cfRule type="expression" dxfId="1745" priority="3754">
      <formula>AND($O$260="",OR($I$260=1500,$K$260=1500))</formula>
    </cfRule>
  </conditionalFormatting>
  <conditionalFormatting sqref="O261">
    <cfRule type="expression" dxfId="1744" priority="3753">
      <formula>AND($O$261="",OR($I$261=1500,$K$261=1500))</formula>
    </cfRule>
  </conditionalFormatting>
  <conditionalFormatting sqref="O262">
    <cfRule type="expression" dxfId="1743" priority="3752">
      <formula>AND($O$262="",OR($I$262=1500,$K$262=1500))</formula>
    </cfRule>
  </conditionalFormatting>
  <conditionalFormatting sqref="O263">
    <cfRule type="expression" dxfId="1742" priority="3751">
      <formula>AND($O$263="",OR($I$263=1500,$K$263=1500))</formula>
    </cfRule>
  </conditionalFormatting>
  <conditionalFormatting sqref="O264">
    <cfRule type="expression" dxfId="1741" priority="3750">
      <formula>AND($O$264="",OR($I$264=1500,$K$264=1500))</formula>
    </cfRule>
  </conditionalFormatting>
  <conditionalFormatting sqref="O265">
    <cfRule type="expression" dxfId="1740" priority="3749">
      <formula>AND($O$265="",OR($I$265=1500,$K$265=1500))</formula>
    </cfRule>
  </conditionalFormatting>
  <conditionalFormatting sqref="O266">
    <cfRule type="expression" dxfId="1739" priority="3748">
      <formula>AND($O$266="",OR($I$266=1500,$K$266=1500))</formula>
    </cfRule>
  </conditionalFormatting>
  <conditionalFormatting sqref="O267">
    <cfRule type="expression" dxfId="1738" priority="3747">
      <formula>AND($O$267="",OR($I$267=1500,$K$267=1500))</formula>
    </cfRule>
  </conditionalFormatting>
  <conditionalFormatting sqref="O268">
    <cfRule type="expression" dxfId="1737" priority="3746">
      <formula>AND($O$268="",OR($I$268=1500,$K$268=1500))</formula>
    </cfRule>
  </conditionalFormatting>
  <conditionalFormatting sqref="O269">
    <cfRule type="expression" dxfId="1736" priority="3745">
      <formula>AND($O$269="",OR($I$269=1500,$K$269=1500))</formula>
    </cfRule>
  </conditionalFormatting>
  <conditionalFormatting sqref="O270">
    <cfRule type="expression" dxfId="1735" priority="3744">
      <formula>AND($O$270="",OR($I$270=1500,$K$270=1500))</formula>
    </cfRule>
  </conditionalFormatting>
  <conditionalFormatting sqref="O271">
    <cfRule type="expression" dxfId="1734" priority="3743">
      <formula>AND($O$271="",OR($I$271=1500,$K$271=1500))</formula>
    </cfRule>
  </conditionalFormatting>
  <conditionalFormatting sqref="O272">
    <cfRule type="expression" dxfId="1733" priority="3742">
      <formula>AND($O$272="",OR($I$272=1500,$K$272=1500))</formula>
    </cfRule>
  </conditionalFormatting>
  <conditionalFormatting sqref="O273">
    <cfRule type="expression" dxfId="1732" priority="3741">
      <formula>AND($O$273="",OR($I$273=1500,$K$273=1500))</formula>
    </cfRule>
  </conditionalFormatting>
  <conditionalFormatting sqref="O274">
    <cfRule type="expression" dxfId="1731" priority="3740">
      <formula>AND($O$274="",OR($I$274=1500,$K$274=1500))</formula>
    </cfRule>
  </conditionalFormatting>
  <conditionalFormatting sqref="O275">
    <cfRule type="expression" dxfId="1730" priority="3739">
      <formula>AND($O$275="",OR($I$275=1500,$K$275=1500))</formula>
    </cfRule>
  </conditionalFormatting>
  <conditionalFormatting sqref="O276">
    <cfRule type="expression" dxfId="1729" priority="3738">
      <formula>AND($O$276="",OR($I$276=1500,$K$276=1500))</formula>
    </cfRule>
  </conditionalFormatting>
  <conditionalFormatting sqref="O277">
    <cfRule type="expression" dxfId="1728" priority="3737">
      <formula>AND($O$277="",OR($I$277=1500,$K$277=1500))</formula>
    </cfRule>
  </conditionalFormatting>
  <conditionalFormatting sqref="O278">
    <cfRule type="expression" dxfId="1727" priority="3736">
      <formula>AND($O$278="",OR($I$278=1500,$K$278=1500))</formula>
    </cfRule>
  </conditionalFormatting>
  <conditionalFormatting sqref="O279">
    <cfRule type="expression" dxfId="1726" priority="3735">
      <formula>AND($O$279="",OR($I$279=1500,$K$279=1500))</formula>
    </cfRule>
  </conditionalFormatting>
  <conditionalFormatting sqref="O280">
    <cfRule type="expression" dxfId="1725" priority="3734">
      <formula>AND($O$280="",OR($I$280=1500,$K$280=1500))</formula>
    </cfRule>
  </conditionalFormatting>
  <conditionalFormatting sqref="O281">
    <cfRule type="expression" dxfId="1724" priority="3733">
      <formula>AND($O$281="",OR($I$281=1500,$K$281=1500))</formula>
    </cfRule>
  </conditionalFormatting>
  <conditionalFormatting sqref="O282">
    <cfRule type="expression" dxfId="1723" priority="3732">
      <formula>AND($O$282="",OR($I$282=1500,$K$282=1500))</formula>
    </cfRule>
  </conditionalFormatting>
  <conditionalFormatting sqref="O283">
    <cfRule type="expression" dxfId="1722" priority="3731">
      <formula>AND($O$283="",OR($I$283=1500,$K$283=1500))</formula>
    </cfRule>
  </conditionalFormatting>
  <conditionalFormatting sqref="O284">
    <cfRule type="expression" dxfId="1721" priority="3730">
      <formula>AND($O$284="",OR($I$284=1500,$K$284=1500))</formula>
    </cfRule>
  </conditionalFormatting>
  <conditionalFormatting sqref="O285">
    <cfRule type="expression" dxfId="1720" priority="3729">
      <formula>AND($O$285="",OR($I$285=1500,$K$285=1500))</formula>
    </cfRule>
  </conditionalFormatting>
  <conditionalFormatting sqref="O286">
    <cfRule type="expression" dxfId="1719" priority="3728">
      <formula>AND($O$286="",OR($I$286=1500,$K$286=1500))</formula>
    </cfRule>
  </conditionalFormatting>
  <conditionalFormatting sqref="O287">
    <cfRule type="expression" dxfId="1718" priority="3727">
      <formula>AND($O$287="",OR($I$287=1500,$K$287=1500))</formula>
    </cfRule>
  </conditionalFormatting>
  <conditionalFormatting sqref="O288">
    <cfRule type="expression" dxfId="1717" priority="3726">
      <formula>AND($O$288="",OR($I$288=1500,$K$288=1500))</formula>
    </cfRule>
  </conditionalFormatting>
  <conditionalFormatting sqref="O289">
    <cfRule type="expression" dxfId="1716" priority="3725">
      <formula>AND($O$289="",OR($I$289=1500,$K$289=1500))</formula>
    </cfRule>
  </conditionalFormatting>
  <conditionalFormatting sqref="O290">
    <cfRule type="expression" dxfId="1715" priority="3724">
      <formula>AND($O$290="",OR($I$290=1500,$K$290=1500))</formula>
    </cfRule>
  </conditionalFormatting>
  <conditionalFormatting sqref="O291">
    <cfRule type="expression" dxfId="1714" priority="3723">
      <formula>AND($O$291="",OR($I$291=1500,$K$291=1500))</formula>
    </cfRule>
  </conditionalFormatting>
  <conditionalFormatting sqref="O292">
    <cfRule type="expression" dxfId="1713" priority="3722">
      <formula>AND($O$292="",OR($I$292=1500,$K$292=1500))</formula>
    </cfRule>
  </conditionalFormatting>
  <conditionalFormatting sqref="O293">
    <cfRule type="expression" dxfId="1712" priority="3721">
      <formula>AND($O$293="",OR($I$293=1500,$K$293=1500))</formula>
    </cfRule>
  </conditionalFormatting>
  <conditionalFormatting sqref="O294">
    <cfRule type="expression" dxfId="1711" priority="3720">
      <formula>AND($O$294="",OR($I$294=1500,$K$294=1500))</formula>
    </cfRule>
  </conditionalFormatting>
  <conditionalFormatting sqref="O295">
    <cfRule type="expression" dxfId="1710" priority="3719">
      <formula>AND($O$295="",OR($I$295=1500,$K$295=1500))</formula>
    </cfRule>
  </conditionalFormatting>
  <conditionalFormatting sqref="O296">
    <cfRule type="expression" dxfId="1709" priority="3718">
      <formula>AND($O$296="",OR($I$296=1500,$K$296=1500))</formula>
    </cfRule>
  </conditionalFormatting>
  <conditionalFormatting sqref="O297">
    <cfRule type="expression" dxfId="1708" priority="3717">
      <formula>AND($O$297="",OR($I$297=1500,$K$297=1500))</formula>
    </cfRule>
  </conditionalFormatting>
  <conditionalFormatting sqref="O298">
    <cfRule type="expression" dxfId="1707" priority="3716">
      <formula>AND($O$298="",OR($I$298=1500,$K$298=1500))</formula>
    </cfRule>
  </conditionalFormatting>
  <conditionalFormatting sqref="O299">
    <cfRule type="expression" dxfId="1706" priority="3715">
      <formula>AND($O$299="",OR($I$299=1500,$K$299=1500))</formula>
    </cfRule>
  </conditionalFormatting>
  <conditionalFormatting sqref="O300">
    <cfRule type="expression" dxfId="1705" priority="3714">
      <formula>AND($O$300="",OR($I$300=1500,$K$300=1500))</formula>
    </cfRule>
  </conditionalFormatting>
  <conditionalFormatting sqref="O301">
    <cfRule type="expression" dxfId="1704" priority="3713">
      <formula>AND($O$301="",OR($I$301=1500,$K$301=1500))</formula>
    </cfRule>
  </conditionalFormatting>
  <conditionalFormatting sqref="O302">
    <cfRule type="expression" dxfId="1703" priority="3712">
      <formula>AND($O$302="",OR($I$302=1500,$K$302=1500))</formula>
    </cfRule>
  </conditionalFormatting>
  <conditionalFormatting sqref="O303">
    <cfRule type="expression" dxfId="1702" priority="3711">
      <formula>AND($O$303="",OR($I$303=1500,$K$303=1500))</formula>
    </cfRule>
  </conditionalFormatting>
  <conditionalFormatting sqref="O304">
    <cfRule type="expression" dxfId="1701" priority="3710">
      <formula>AND($O$304="",OR($I$304=1500,$K$304=1500))</formula>
    </cfRule>
  </conditionalFormatting>
  <conditionalFormatting sqref="O305">
    <cfRule type="expression" dxfId="1700" priority="3709">
      <formula>AND($O$305="",OR($I$305=1500,$K$305=1500))</formula>
    </cfRule>
  </conditionalFormatting>
  <conditionalFormatting sqref="O306">
    <cfRule type="expression" dxfId="1699" priority="3708">
      <formula>AND($O$306="",OR($I$306=1500,$K$306=1500))</formula>
    </cfRule>
  </conditionalFormatting>
  <conditionalFormatting sqref="O307">
    <cfRule type="expression" dxfId="1698" priority="3707">
      <formula>AND($O$307="",OR($I$307=1500,$K$307=1500))</formula>
    </cfRule>
  </conditionalFormatting>
  <conditionalFormatting sqref="O308">
    <cfRule type="expression" dxfId="1697" priority="3706">
      <formula>AND($O$308="",OR($I$308=1500,$K$308=1500))</formula>
    </cfRule>
  </conditionalFormatting>
  <conditionalFormatting sqref="O309">
    <cfRule type="expression" dxfId="1696" priority="3705">
      <formula>AND($O$309="",OR($I$309=1500,$K$309=1500))</formula>
    </cfRule>
  </conditionalFormatting>
  <conditionalFormatting sqref="O310">
    <cfRule type="expression" dxfId="1695" priority="3704">
      <formula>AND($O$310="",OR($I$310=1500,$K$310=1500))</formula>
    </cfRule>
  </conditionalFormatting>
  <conditionalFormatting sqref="O311">
    <cfRule type="expression" dxfId="1694" priority="3703">
      <formula>AND($O$311="",OR($I$311=1500,$K$311=1500))</formula>
    </cfRule>
  </conditionalFormatting>
  <conditionalFormatting sqref="O312">
    <cfRule type="expression" dxfId="1693" priority="3702">
      <formula>AND($O$312="",OR($I$312=1500,$K$312=1500))</formula>
    </cfRule>
  </conditionalFormatting>
  <conditionalFormatting sqref="O313">
    <cfRule type="expression" dxfId="1692" priority="3701">
      <formula>AND($O$313="",OR($I$313=1500,$K$313=1500))</formula>
    </cfRule>
  </conditionalFormatting>
  <conditionalFormatting sqref="O314">
    <cfRule type="expression" dxfId="1691" priority="3700">
      <formula>AND($O$314="",OR($I$314=1500,$K$314=1500))</formula>
    </cfRule>
  </conditionalFormatting>
  <conditionalFormatting sqref="O315">
    <cfRule type="expression" dxfId="1690" priority="3699">
      <formula>AND($O$315="",OR($I$315=1500,$K$315=1500))</formula>
    </cfRule>
  </conditionalFormatting>
  <conditionalFormatting sqref="O316">
    <cfRule type="expression" dxfId="1689" priority="3698">
      <formula>AND($O$316="",OR($I$316=1500,$K$316=1500))</formula>
    </cfRule>
  </conditionalFormatting>
  <conditionalFormatting sqref="O317">
    <cfRule type="expression" dxfId="1688" priority="3697">
      <formula>AND($O$317="",OR($I$317=1500,$K$317=1500))</formula>
    </cfRule>
  </conditionalFormatting>
  <conditionalFormatting sqref="O318">
    <cfRule type="expression" dxfId="1687" priority="3696">
      <formula>AND($O$318="",OR($I$318=1500,$K$318=1500))</formula>
    </cfRule>
  </conditionalFormatting>
  <conditionalFormatting sqref="O319">
    <cfRule type="expression" dxfId="1686" priority="3695">
      <formula>AND($O$319="",OR($I$319=1500,$K$319=1500))</formula>
    </cfRule>
  </conditionalFormatting>
  <conditionalFormatting sqref="O320">
    <cfRule type="expression" dxfId="1685" priority="3694">
      <formula>AND($O$320="",OR($I$320=1500,$K$320=1500))</formula>
    </cfRule>
  </conditionalFormatting>
  <conditionalFormatting sqref="O321">
    <cfRule type="expression" dxfId="1684" priority="3693">
      <formula>AND($O$321="",OR($I$321=1500,$K$321=1500))</formula>
    </cfRule>
  </conditionalFormatting>
  <conditionalFormatting sqref="O322">
    <cfRule type="expression" dxfId="1683" priority="3692">
      <formula>AND($O$322="",OR($I$322=1500,$K$322=1500))</formula>
    </cfRule>
  </conditionalFormatting>
  <conditionalFormatting sqref="O323">
    <cfRule type="expression" dxfId="1682" priority="3691">
      <formula>AND($O$323="",OR($I$323=1500,$K$323=1500))</formula>
    </cfRule>
  </conditionalFormatting>
  <conditionalFormatting sqref="O324">
    <cfRule type="expression" dxfId="1681" priority="3690">
      <formula>AND($O$324="",OR($I$324=1500,$K$324=1500))</formula>
    </cfRule>
  </conditionalFormatting>
  <conditionalFormatting sqref="O325">
    <cfRule type="expression" dxfId="1680" priority="3689">
      <formula>AND($O$325="",OR($I$325=1500,$K$325=1500))</formula>
    </cfRule>
  </conditionalFormatting>
  <conditionalFormatting sqref="O326">
    <cfRule type="expression" dxfId="1679" priority="3688">
      <formula>AND($O$326="",OR($I$326=1500,$K$326=1500))</formula>
    </cfRule>
  </conditionalFormatting>
  <conditionalFormatting sqref="O327">
    <cfRule type="expression" dxfId="1678" priority="3687">
      <formula>AND($O$327="",OR($I$327=1500,$K$327=1500))</formula>
    </cfRule>
  </conditionalFormatting>
  <conditionalFormatting sqref="O328">
    <cfRule type="expression" dxfId="1677" priority="3686">
      <formula>AND($O$328="",OR($I$328=1500,$K$328=1500))</formula>
    </cfRule>
  </conditionalFormatting>
  <conditionalFormatting sqref="O329">
    <cfRule type="expression" dxfId="1676" priority="3685">
      <formula>AND($O$329="",OR($I$329=1500,$K$329=1500))</formula>
    </cfRule>
  </conditionalFormatting>
  <conditionalFormatting sqref="O330">
    <cfRule type="expression" dxfId="1675" priority="3684">
      <formula>AND($O$330="",OR($I$330=1500,$K$330=1500))</formula>
    </cfRule>
  </conditionalFormatting>
  <conditionalFormatting sqref="O331">
    <cfRule type="expression" dxfId="1674" priority="3683">
      <formula>AND($O$331="",OR($I$331=1500,$K$331=1500))</formula>
    </cfRule>
  </conditionalFormatting>
  <conditionalFormatting sqref="O332">
    <cfRule type="expression" dxfId="1673" priority="3682">
      <formula>AND($O$332="",OR($I$332=1500,$K$332=1500))</formula>
    </cfRule>
  </conditionalFormatting>
  <conditionalFormatting sqref="O333">
    <cfRule type="expression" dxfId="1672" priority="3681">
      <formula>AND($O$333="",OR($I$333=1500,$K$333=1500))</formula>
    </cfRule>
  </conditionalFormatting>
  <conditionalFormatting sqref="O334">
    <cfRule type="expression" dxfId="1671" priority="3680">
      <formula>AND($O$334="",OR($I$334=1500,$K$334=1500))</formula>
    </cfRule>
  </conditionalFormatting>
  <conditionalFormatting sqref="O335">
    <cfRule type="expression" dxfId="1670" priority="3679">
      <formula>AND($O$335="",OR($I$335=1500,$K$335=1500))</formula>
    </cfRule>
  </conditionalFormatting>
  <conditionalFormatting sqref="O336">
    <cfRule type="expression" dxfId="1669" priority="3678">
      <formula>AND($O$336="",OR($I$336=1500,$K$336=1500))</formula>
    </cfRule>
  </conditionalFormatting>
  <conditionalFormatting sqref="O337">
    <cfRule type="expression" dxfId="1668" priority="3677">
      <formula>AND($O$337="",OR($I$337=1500,$K$337=1500))</formula>
    </cfRule>
  </conditionalFormatting>
  <conditionalFormatting sqref="O338">
    <cfRule type="expression" dxfId="1667" priority="3676">
      <formula>AND($O$338="",OR($I$338=1500,$K$338=1500))</formula>
    </cfRule>
  </conditionalFormatting>
  <conditionalFormatting sqref="O339">
    <cfRule type="expression" dxfId="1666" priority="3675">
      <formula>AND($O$339="",OR($I$339=1500,$K$339=1500))</formula>
    </cfRule>
  </conditionalFormatting>
  <conditionalFormatting sqref="O340">
    <cfRule type="expression" dxfId="1665" priority="3674">
      <formula>AND($O$340="",OR($I$340=1500,$K$340=1500))</formula>
    </cfRule>
  </conditionalFormatting>
  <conditionalFormatting sqref="O341">
    <cfRule type="expression" dxfId="1664" priority="3673">
      <formula>AND($O$341="",OR($I$341=1500,$K$341=1500))</formula>
    </cfRule>
  </conditionalFormatting>
  <conditionalFormatting sqref="O342">
    <cfRule type="expression" dxfId="1663" priority="3672">
      <formula>AND($O$342="",OR($I$342=1500,$K$342=1500))</formula>
    </cfRule>
  </conditionalFormatting>
  <conditionalFormatting sqref="O343">
    <cfRule type="expression" dxfId="1662" priority="3671">
      <formula>AND($O$343="",OR($I$343=1500,$K$343=1500))</formula>
    </cfRule>
  </conditionalFormatting>
  <conditionalFormatting sqref="O344">
    <cfRule type="expression" dxfId="1661" priority="3670">
      <formula>AND($O$344="",OR($I$344=1500,$K$344=1500))</formula>
    </cfRule>
  </conditionalFormatting>
  <conditionalFormatting sqref="O345">
    <cfRule type="expression" dxfId="1660" priority="3669">
      <formula>AND($O$345="",OR($I$345=1500,$K$345=1500))</formula>
    </cfRule>
  </conditionalFormatting>
  <conditionalFormatting sqref="O346">
    <cfRule type="expression" dxfId="1659" priority="3668">
      <formula>AND($O$346="",OR($I$346=1500,$K$346=1500))</formula>
    </cfRule>
  </conditionalFormatting>
  <conditionalFormatting sqref="O347">
    <cfRule type="expression" dxfId="1658" priority="3667">
      <formula>AND($O$347="",OR($I$347=1500,$K$347=1500))</formula>
    </cfRule>
  </conditionalFormatting>
  <conditionalFormatting sqref="O348">
    <cfRule type="expression" dxfId="1657" priority="3666">
      <formula>AND($O$348="",OR($I$348=1500,$K$348=1500))</formula>
    </cfRule>
  </conditionalFormatting>
  <conditionalFormatting sqref="O349">
    <cfRule type="expression" dxfId="1656" priority="3665">
      <formula>AND($O$349="",OR($I$349=1500,$K$349=1500))</formula>
    </cfRule>
  </conditionalFormatting>
  <conditionalFormatting sqref="O350">
    <cfRule type="expression" dxfId="1655" priority="3664">
      <formula>AND($O$350="",OR($I$350=1500,$K$350=1500))</formula>
    </cfRule>
  </conditionalFormatting>
  <conditionalFormatting sqref="O351">
    <cfRule type="expression" dxfId="1654" priority="3663">
      <formula>AND($O$351="",OR($I$351=1500,$K$351=1500))</formula>
    </cfRule>
  </conditionalFormatting>
  <conditionalFormatting sqref="O352">
    <cfRule type="expression" dxfId="1653" priority="3662">
      <formula>AND($O$352="",OR($I$352=1500,$K$352=1500))</formula>
    </cfRule>
  </conditionalFormatting>
  <conditionalFormatting sqref="O353">
    <cfRule type="expression" dxfId="1652" priority="3661">
      <formula>AND($O$353="",OR($I$353=1500,$K$353=1500))</formula>
    </cfRule>
  </conditionalFormatting>
  <conditionalFormatting sqref="O354">
    <cfRule type="expression" dxfId="1651" priority="3660">
      <formula>AND($O$354="",OR($I$354=1500,$K$354=1500))</formula>
    </cfRule>
  </conditionalFormatting>
  <conditionalFormatting sqref="O355">
    <cfRule type="expression" dxfId="1650" priority="3659">
      <formula>AND($O$355="",OR($I$355=1500,$K$355=1500))</formula>
    </cfRule>
  </conditionalFormatting>
  <conditionalFormatting sqref="O356">
    <cfRule type="expression" dxfId="1649" priority="3658">
      <formula>AND($O$356="",OR($I$356=1500,$K$356=1500))</formula>
    </cfRule>
  </conditionalFormatting>
  <conditionalFormatting sqref="O357">
    <cfRule type="expression" dxfId="1648" priority="3657">
      <formula>AND($O$357="",OR($I$357=1500,$K$357=1500))</formula>
    </cfRule>
  </conditionalFormatting>
  <conditionalFormatting sqref="O358">
    <cfRule type="expression" dxfId="1647" priority="3656">
      <formula>AND($O$358="",OR($I$358=1500,$K$358=1500))</formula>
    </cfRule>
  </conditionalFormatting>
  <conditionalFormatting sqref="O359">
    <cfRule type="expression" dxfId="1646" priority="3655">
      <formula>AND($O$359="",OR($I$359=1500,$K$359=1500))</formula>
    </cfRule>
  </conditionalFormatting>
  <conditionalFormatting sqref="O360">
    <cfRule type="expression" dxfId="1645" priority="3654">
      <formula>AND($O$360="",OR($I$360=1500,$K$360=1500))</formula>
    </cfRule>
  </conditionalFormatting>
  <conditionalFormatting sqref="O361">
    <cfRule type="expression" dxfId="1644" priority="3653">
      <formula>AND($O$361="",OR($I$361=1500,$K$361=1500))</formula>
    </cfRule>
  </conditionalFormatting>
  <conditionalFormatting sqref="O362">
    <cfRule type="expression" dxfId="1643" priority="3652">
      <formula>AND($O$362="",OR($I$362=1500,$K$362=1500))</formula>
    </cfRule>
  </conditionalFormatting>
  <conditionalFormatting sqref="O363">
    <cfRule type="expression" dxfId="1642" priority="3651">
      <formula>AND($O$363="",OR($I$363=1500,$K$363=1500))</formula>
    </cfRule>
  </conditionalFormatting>
  <conditionalFormatting sqref="O364">
    <cfRule type="expression" dxfId="1641" priority="3650">
      <formula>AND($O$364="",OR($I$364=1500,$K$364=1500))</formula>
    </cfRule>
  </conditionalFormatting>
  <conditionalFormatting sqref="O365">
    <cfRule type="expression" dxfId="1640" priority="3649">
      <formula>AND($O$365="",OR($I$365=1500,$K$365=1500))</formula>
    </cfRule>
  </conditionalFormatting>
  <conditionalFormatting sqref="O366">
    <cfRule type="expression" dxfId="1639" priority="3648">
      <formula>AND($O$366="",OR($I$366=1500,$K$366=1500))</formula>
    </cfRule>
  </conditionalFormatting>
  <conditionalFormatting sqref="O367">
    <cfRule type="expression" dxfId="1638" priority="3647">
      <formula>AND($O$367="",OR($I$367=1500,$K$367=1500))</formula>
    </cfRule>
  </conditionalFormatting>
  <conditionalFormatting sqref="O368">
    <cfRule type="expression" dxfId="1637" priority="3646">
      <formula>AND($O$368="",OR($I$368=1500,$K$368=1500))</formula>
    </cfRule>
  </conditionalFormatting>
  <conditionalFormatting sqref="O369">
    <cfRule type="expression" dxfId="1636" priority="3645">
      <formula>AND($O$369="",OR($I$369=1500,$K$369=1500))</formula>
    </cfRule>
  </conditionalFormatting>
  <conditionalFormatting sqref="O370">
    <cfRule type="expression" dxfId="1635" priority="3644">
      <formula>AND($O$370="",OR($I$370=1500,$K$370=1500))</formula>
    </cfRule>
  </conditionalFormatting>
  <conditionalFormatting sqref="O371">
    <cfRule type="expression" dxfId="1634" priority="3643">
      <formula>AND($O$371="",OR($I$371=1500,$K$371=1500))</formula>
    </cfRule>
  </conditionalFormatting>
  <conditionalFormatting sqref="O372">
    <cfRule type="expression" dxfId="1633" priority="3642">
      <formula>AND($O$372="",OR($I$372=1500,$K$372=1500))</formula>
    </cfRule>
  </conditionalFormatting>
  <conditionalFormatting sqref="O373">
    <cfRule type="expression" dxfId="1632" priority="3641">
      <formula>AND($O$373="",OR($I$373=1500,$K$373=1500))</formula>
    </cfRule>
  </conditionalFormatting>
  <conditionalFormatting sqref="O374">
    <cfRule type="expression" dxfId="1631" priority="3640">
      <formula>AND($O$374="",OR($I$374=1500,$K$374=1500))</formula>
    </cfRule>
  </conditionalFormatting>
  <conditionalFormatting sqref="O375">
    <cfRule type="expression" dxfId="1630" priority="3639">
      <formula>AND($O$375="",OR($I$375=1500,$K$375=1500))</formula>
    </cfRule>
  </conditionalFormatting>
  <conditionalFormatting sqref="O376">
    <cfRule type="expression" dxfId="1629" priority="3638">
      <formula>AND($O$376="",OR($I$376=1500,$K$376=1500))</formula>
    </cfRule>
  </conditionalFormatting>
  <conditionalFormatting sqref="O377">
    <cfRule type="expression" dxfId="1628" priority="3637">
      <formula>AND($O$377="",OR($I$377=1500,$K$377=1500))</formula>
    </cfRule>
  </conditionalFormatting>
  <conditionalFormatting sqref="O378">
    <cfRule type="expression" dxfId="1627" priority="3636">
      <formula>AND($O$378="",OR($I$378=1500,$K$378=1500))</formula>
    </cfRule>
  </conditionalFormatting>
  <conditionalFormatting sqref="O379">
    <cfRule type="expression" dxfId="1626" priority="3635">
      <formula>AND($O$379="",OR($I$379=1500,$K$379=1500))</formula>
    </cfRule>
  </conditionalFormatting>
  <conditionalFormatting sqref="O380">
    <cfRule type="expression" dxfId="1625" priority="3634">
      <formula>AND($O$380="",OR($I$380=1500,$K$380=1500))</formula>
    </cfRule>
  </conditionalFormatting>
  <conditionalFormatting sqref="O381">
    <cfRule type="expression" dxfId="1624" priority="3633">
      <formula>AND($O$381="",OR($I$381=1500,$K$381=1500))</formula>
    </cfRule>
  </conditionalFormatting>
  <conditionalFormatting sqref="O382">
    <cfRule type="expression" dxfId="1623" priority="3632">
      <formula>AND($O$382="",OR($I$382=1500,$K$382=1500))</formula>
    </cfRule>
  </conditionalFormatting>
  <conditionalFormatting sqref="O383">
    <cfRule type="expression" dxfId="1622" priority="3631">
      <formula>AND($O$383="",OR($I$383=1500,$K$383=1500))</formula>
    </cfRule>
  </conditionalFormatting>
  <conditionalFormatting sqref="O384">
    <cfRule type="expression" dxfId="1621" priority="3630">
      <formula>AND($O$384="",OR($I$384=1500,$K$384=1500))</formula>
    </cfRule>
  </conditionalFormatting>
  <conditionalFormatting sqref="O385">
    <cfRule type="expression" dxfId="1620" priority="3629">
      <formula>AND($O$385="",OR($I$385=1500,$K$385=1500))</formula>
    </cfRule>
  </conditionalFormatting>
  <conditionalFormatting sqref="O386">
    <cfRule type="expression" dxfId="1619" priority="3628">
      <formula>AND($O$386="",OR($I$386=1500,$K$386=1500))</formula>
    </cfRule>
  </conditionalFormatting>
  <conditionalFormatting sqref="O387">
    <cfRule type="expression" dxfId="1618" priority="3627">
      <formula>AND($O$387="",OR($I$387=1500,$K$387=1500))</formula>
    </cfRule>
  </conditionalFormatting>
  <conditionalFormatting sqref="O388">
    <cfRule type="expression" dxfId="1617" priority="3626">
      <formula>AND($O$388="",OR($I$388=1500,$K$388=1500))</formula>
    </cfRule>
  </conditionalFormatting>
  <conditionalFormatting sqref="O389">
    <cfRule type="expression" dxfId="1616" priority="3625">
      <formula>AND($O$389="",OR($I$389=1500,$K$389=1500))</formula>
    </cfRule>
  </conditionalFormatting>
  <conditionalFormatting sqref="O390">
    <cfRule type="expression" dxfId="1615" priority="3624">
      <formula>AND($O$390="",OR($I$390=1500,$K$390=1500))</formula>
    </cfRule>
  </conditionalFormatting>
  <conditionalFormatting sqref="O391">
    <cfRule type="expression" dxfId="1614" priority="3623">
      <formula>AND($O$391="",OR($I$391=1500,$K$391=1500))</formula>
    </cfRule>
  </conditionalFormatting>
  <conditionalFormatting sqref="O392">
    <cfRule type="expression" dxfId="1613" priority="3622">
      <formula>AND($O$392="",OR($I$392=1500,$K$392=1500))</formula>
    </cfRule>
  </conditionalFormatting>
  <conditionalFormatting sqref="O393">
    <cfRule type="expression" dxfId="1612" priority="3621">
      <formula>AND($O$393="",OR($I$393=1500,$K$393=1500))</formula>
    </cfRule>
  </conditionalFormatting>
  <conditionalFormatting sqref="O394">
    <cfRule type="expression" dxfId="1611" priority="3620">
      <formula>AND($O$394="",OR($I$394=1500,$K$394=1500))</formula>
    </cfRule>
  </conditionalFormatting>
  <conditionalFormatting sqref="O395">
    <cfRule type="expression" dxfId="1610" priority="3619">
      <formula>AND($O$395="",OR($I$395=1500,$K$395=1500))</formula>
    </cfRule>
  </conditionalFormatting>
  <conditionalFormatting sqref="O396">
    <cfRule type="expression" dxfId="1609" priority="3618">
      <formula>AND($O$396="",OR($I$396=1500,$K$396=1500))</formula>
    </cfRule>
  </conditionalFormatting>
  <conditionalFormatting sqref="O397">
    <cfRule type="expression" dxfId="1608" priority="3617">
      <formula>AND($O$397="",OR($I$397=1500,$K$397=1500))</formula>
    </cfRule>
  </conditionalFormatting>
  <conditionalFormatting sqref="O398">
    <cfRule type="expression" dxfId="1607" priority="3616">
      <formula>AND($O$398="",OR($I$398=1500,$K$398=1500))</formula>
    </cfRule>
  </conditionalFormatting>
  <conditionalFormatting sqref="O399">
    <cfRule type="expression" dxfId="1606" priority="3615">
      <formula>AND($O$399="",OR($I$399=1500,$K$399=1500))</formula>
    </cfRule>
  </conditionalFormatting>
  <conditionalFormatting sqref="O400">
    <cfRule type="expression" dxfId="1605" priority="3614">
      <formula>AND($O$400="",OR($I$400=1500,$K$400=1500))</formula>
    </cfRule>
  </conditionalFormatting>
  <conditionalFormatting sqref="O401">
    <cfRule type="expression" dxfId="1604" priority="3613">
      <formula>AND($O$401="",OR($I$401=1500,$K$401=1500))</formula>
    </cfRule>
  </conditionalFormatting>
  <conditionalFormatting sqref="O402">
    <cfRule type="expression" dxfId="1603" priority="3612">
      <formula>AND($O$402="",OR($I$402=1500,$K$402=1500))</formula>
    </cfRule>
  </conditionalFormatting>
  <conditionalFormatting sqref="O403">
    <cfRule type="expression" dxfId="1602" priority="3611">
      <formula>AND($O$403="",OR($I$403=1500,$K$403=1500))</formula>
    </cfRule>
  </conditionalFormatting>
  <conditionalFormatting sqref="O404">
    <cfRule type="expression" dxfId="1601" priority="3610">
      <formula>AND($O$404="",OR($I$404=1500,$K$404=1500))</formula>
    </cfRule>
  </conditionalFormatting>
  <conditionalFormatting sqref="O405">
    <cfRule type="expression" dxfId="1600" priority="3609">
      <formula>AND($O$405="",OR($I$405=1500,$K$405=1500))</formula>
    </cfRule>
  </conditionalFormatting>
  <conditionalFormatting sqref="O406">
    <cfRule type="expression" dxfId="1599" priority="3608">
      <formula>AND($O$406="",OR($I$406=1500,$K$406=1500))</formula>
    </cfRule>
  </conditionalFormatting>
  <conditionalFormatting sqref="O407">
    <cfRule type="expression" dxfId="1598" priority="3607">
      <formula>AND($O$407="",OR($I$407=1500,$K$407=1500))</formula>
    </cfRule>
  </conditionalFormatting>
  <conditionalFormatting sqref="O408">
    <cfRule type="expression" dxfId="1597" priority="3606">
      <formula>AND($O$408="",OR($I$408=1500,$K$408=1500))</formula>
    </cfRule>
  </conditionalFormatting>
  <conditionalFormatting sqref="O409">
    <cfRule type="expression" dxfId="1596" priority="3605">
      <formula>AND($O$409="",OR($I$409=1500,$K$409=1500))</formula>
    </cfRule>
  </conditionalFormatting>
  <conditionalFormatting sqref="O410">
    <cfRule type="expression" dxfId="1595" priority="3604">
      <formula>AND($O$410="",OR($I$410=1500,$K$410=1500))</formula>
    </cfRule>
  </conditionalFormatting>
  <conditionalFormatting sqref="O411">
    <cfRule type="expression" dxfId="1594" priority="3603">
      <formula>AND($O$411="",OR($I$411=1500,$K$411=1500))</formula>
    </cfRule>
  </conditionalFormatting>
  <conditionalFormatting sqref="O412">
    <cfRule type="expression" dxfId="1593" priority="3602">
      <formula>AND($O$412="",OR($I$412=1500,$K$412=1500))</formula>
    </cfRule>
  </conditionalFormatting>
  <conditionalFormatting sqref="O413">
    <cfRule type="expression" dxfId="1592" priority="3601">
      <formula>AND($O$413="",OR($I$413=1500,$K$413=1500))</formula>
    </cfRule>
  </conditionalFormatting>
  <conditionalFormatting sqref="O414">
    <cfRule type="expression" dxfId="1591" priority="3600">
      <formula>AND($O$414="",OR($I$414=1500,$K$414=1500))</formula>
    </cfRule>
  </conditionalFormatting>
  <conditionalFormatting sqref="O415">
    <cfRule type="expression" dxfId="1590" priority="3599">
      <formula>AND($O$415="",OR($I$415=1500,$K$415=1500))</formula>
    </cfRule>
  </conditionalFormatting>
  <conditionalFormatting sqref="O416">
    <cfRule type="expression" dxfId="1589" priority="3598">
      <formula>AND($O$416="",OR($I$416=1500,$K$416=1500))</formula>
    </cfRule>
  </conditionalFormatting>
  <conditionalFormatting sqref="O417">
    <cfRule type="expression" dxfId="1588" priority="3597">
      <formula>AND($O$417="",OR($I$417=1500,$K$417=1500))</formula>
    </cfRule>
  </conditionalFormatting>
  <conditionalFormatting sqref="O418">
    <cfRule type="expression" dxfId="1587" priority="3596">
      <formula>AND($O$418="",OR($I$418=1500,$K$418=1500))</formula>
    </cfRule>
  </conditionalFormatting>
  <conditionalFormatting sqref="O419">
    <cfRule type="expression" dxfId="1586" priority="3595">
      <formula>AND($O$419="",OR($I$419=1500,$K$419=1500))</formula>
    </cfRule>
  </conditionalFormatting>
  <conditionalFormatting sqref="O420">
    <cfRule type="expression" dxfId="1585" priority="3594">
      <formula>AND($O$420="",OR($I$420=1500,$K$420=1500))</formula>
    </cfRule>
  </conditionalFormatting>
  <conditionalFormatting sqref="O421">
    <cfRule type="expression" dxfId="1584" priority="3593">
      <formula>AND($O$421="",OR($I$421=1500,$K$421=1500))</formula>
    </cfRule>
  </conditionalFormatting>
  <conditionalFormatting sqref="O422">
    <cfRule type="expression" dxfId="1583" priority="3592">
      <formula>AND($O$422="",OR($I$422=1500,$K$422=1500))</formula>
    </cfRule>
  </conditionalFormatting>
  <conditionalFormatting sqref="O423">
    <cfRule type="expression" dxfId="1582" priority="3591">
      <formula>AND($O$423="",OR($I$423=1500,$K$423=1500))</formula>
    </cfRule>
  </conditionalFormatting>
  <conditionalFormatting sqref="O424">
    <cfRule type="expression" dxfId="1581" priority="3590">
      <formula>AND($O$424="",OR($I$424=1500,$K$424=1500))</formula>
    </cfRule>
  </conditionalFormatting>
  <conditionalFormatting sqref="O425">
    <cfRule type="expression" dxfId="1580" priority="3589">
      <formula>AND($O$425="",OR($I$425=1500,$K$425=1500))</formula>
    </cfRule>
  </conditionalFormatting>
  <conditionalFormatting sqref="O426">
    <cfRule type="expression" dxfId="1579" priority="3588">
      <formula>AND($O$426="",OR($I$426=1500,$K$426=1500))</formula>
    </cfRule>
  </conditionalFormatting>
  <conditionalFormatting sqref="O427">
    <cfRule type="expression" dxfId="1578" priority="3587">
      <formula>AND($O$427="",OR($I$427=1500,$K$427=1500))</formula>
    </cfRule>
  </conditionalFormatting>
  <conditionalFormatting sqref="O428">
    <cfRule type="expression" dxfId="1577" priority="3586">
      <formula>AND($O$428="",OR($I$428=1500,$K$428=1500))</formula>
    </cfRule>
  </conditionalFormatting>
  <conditionalFormatting sqref="O429">
    <cfRule type="expression" dxfId="1576" priority="3585">
      <formula>AND($O$429="",OR($I$429=1500,$K$429=1500))</formula>
    </cfRule>
  </conditionalFormatting>
  <conditionalFormatting sqref="O430">
    <cfRule type="expression" dxfId="1575" priority="3584">
      <formula>AND($O$430="",OR($I$430=1500,$K$430=1500))</formula>
    </cfRule>
  </conditionalFormatting>
  <conditionalFormatting sqref="O431">
    <cfRule type="expression" dxfId="1574" priority="3583">
      <formula>AND($O$431="",OR($I$431=1500,$K$431=1500))</formula>
    </cfRule>
  </conditionalFormatting>
  <conditionalFormatting sqref="O432">
    <cfRule type="expression" dxfId="1573" priority="3582">
      <formula>AND($O$432="",OR($I$432=1500,$K$432=1500))</formula>
    </cfRule>
  </conditionalFormatting>
  <conditionalFormatting sqref="O433">
    <cfRule type="expression" dxfId="1572" priority="3581">
      <formula>AND($O$433="",OR($I$433=1500,$K$433=1500))</formula>
    </cfRule>
  </conditionalFormatting>
  <conditionalFormatting sqref="O434">
    <cfRule type="expression" dxfId="1571" priority="3580">
      <formula>AND($O$434="",OR($I$434=1500,$K$434=1500))</formula>
    </cfRule>
  </conditionalFormatting>
  <conditionalFormatting sqref="O435">
    <cfRule type="expression" dxfId="1570" priority="3579">
      <formula>AND($O$435="",OR($I$435=1500,$K$435=1500))</formula>
    </cfRule>
  </conditionalFormatting>
  <conditionalFormatting sqref="O436">
    <cfRule type="expression" dxfId="1569" priority="3578">
      <formula>AND($O$436="",OR($I$436=1500,$K$436=1500))</formula>
    </cfRule>
  </conditionalFormatting>
  <conditionalFormatting sqref="O437">
    <cfRule type="expression" dxfId="1568" priority="3577">
      <formula>AND($O$437="",OR($I$437=1500,$K$437=1500))</formula>
    </cfRule>
  </conditionalFormatting>
  <conditionalFormatting sqref="O438">
    <cfRule type="expression" dxfId="1567" priority="3576">
      <formula>AND($O$438="",OR($I$438=1500,$K$438=1500))</formula>
    </cfRule>
  </conditionalFormatting>
  <conditionalFormatting sqref="O439">
    <cfRule type="expression" dxfId="1566" priority="3575">
      <formula>AND($O$439="",OR($I$439=1500,$K$439=1500))</formula>
    </cfRule>
  </conditionalFormatting>
  <conditionalFormatting sqref="O440">
    <cfRule type="expression" dxfId="1565" priority="3574">
      <formula>AND($O$440="",OR($I$440=1500,$K$440=1500))</formula>
    </cfRule>
  </conditionalFormatting>
  <conditionalFormatting sqref="O441">
    <cfRule type="expression" dxfId="1564" priority="3573">
      <formula>AND($O$441="",OR($I$441=1500,$K$441=1500))</formula>
    </cfRule>
  </conditionalFormatting>
  <conditionalFormatting sqref="O442">
    <cfRule type="expression" dxfId="1563" priority="3572">
      <formula>AND($O$442="",OR($I$442=1500,$K$442=1500))</formula>
    </cfRule>
  </conditionalFormatting>
  <conditionalFormatting sqref="O443">
    <cfRule type="expression" dxfId="1562" priority="3571">
      <formula>AND($O$443="",OR($I$443=1500,$K$443=1500))</formula>
    </cfRule>
  </conditionalFormatting>
  <conditionalFormatting sqref="O444">
    <cfRule type="expression" dxfId="1561" priority="3570">
      <formula>AND($O$444="",OR($I$444=1500,$K$444=1500))</formula>
    </cfRule>
  </conditionalFormatting>
  <conditionalFormatting sqref="O445">
    <cfRule type="expression" dxfId="1560" priority="3569">
      <formula>AND($O$445="",OR($I$445=1500,$K$445=1500))</formula>
    </cfRule>
  </conditionalFormatting>
  <conditionalFormatting sqref="O446">
    <cfRule type="expression" dxfId="1559" priority="3568">
      <formula>AND($O$446="",OR($I$446=1500,$K$446=1500))</formula>
    </cfRule>
  </conditionalFormatting>
  <conditionalFormatting sqref="O447">
    <cfRule type="expression" dxfId="1558" priority="3567">
      <formula>AND($O$447="",OR($I$447=1500,$K$447=1500))</formula>
    </cfRule>
  </conditionalFormatting>
  <conditionalFormatting sqref="O448">
    <cfRule type="expression" dxfId="1557" priority="3566">
      <formula>AND($O$448="",OR($I$448=1500,$K$448=1500))</formula>
    </cfRule>
  </conditionalFormatting>
  <conditionalFormatting sqref="O449">
    <cfRule type="expression" dxfId="1556" priority="3565">
      <formula>AND($O$449="",OR($I$449=1500,$K$449=1500))</formula>
    </cfRule>
  </conditionalFormatting>
  <conditionalFormatting sqref="O450">
    <cfRule type="expression" dxfId="1555" priority="3564">
      <formula>AND($O$450="",OR($I$450=1500,$K$450=1500))</formula>
    </cfRule>
  </conditionalFormatting>
  <conditionalFormatting sqref="O451">
    <cfRule type="expression" dxfId="1554" priority="3563">
      <formula>AND($O$451="",OR($I$451=1500,$K$451=1500))</formula>
    </cfRule>
  </conditionalFormatting>
  <conditionalFormatting sqref="O452">
    <cfRule type="expression" dxfId="1553" priority="3562">
      <formula>AND($O$452="",OR($I$452=1500,$K$452=1500))</formula>
    </cfRule>
  </conditionalFormatting>
  <conditionalFormatting sqref="O453">
    <cfRule type="expression" dxfId="1552" priority="3561">
      <formula>AND($O$453="",OR($I$453=1500,$K$453=1500))</formula>
    </cfRule>
  </conditionalFormatting>
  <conditionalFormatting sqref="O454">
    <cfRule type="expression" dxfId="1551" priority="3560">
      <formula>AND($O$454="",OR($I$454=1500,$K$454=1500))</formula>
    </cfRule>
  </conditionalFormatting>
  <conditionalFormatting sqref="O455">
    <cfRule type="expression" dxfId="1550" priority="3559">
      <formula>AND($O$455="",OR($I$455=1500,$K$455=1500))</formula>
    </cfRule>
  </conditionalFormatting>
  <conditionalFormatting sqref="O456">
    <cfRule type="expression" dxfId="1549" priority="3558">
      <formula>AND($O$456="",OR($I$456=1500,$K$456=1500))</formula>
    </cfRule>
  </conditionalFormatting>
  <conditionalFormatting sqref="O457">
    <cfRule type="expression" dxfId="1548" priority="3557">
      <formula>AND($O$457="",OR($I$457=1500,$K$457=1500))</formula>
    </cfRule>
  </conditionalFormatting>
  <conditionalFormatting sqref="O458">
    <cfRule type="expression" dxfId="1547" priority="3556">
      <formula>AND($O$458="",OR($I$458=1500,$K$458=1500))</formula>
    </cfRule>
  </conditionalFormatting>
  <conditionalFormatting sqref="O459">
    <cfRule type="expression" dxfId="1546" priority="3555">
      <formula>AND($O$459="",OR($I$459=1500,$K$459=1500))</formula>
    </cfRule>
  </conditionalFormatting>
  <conditionalFormatting sqref="O460">
    <cfRule type="expression" dxfId="1545" priority="3554">
      <formula>AND($O$460="",OR($I$460=1500,$K$460=1500))</formula>
    </cfRule>
  </conditionalFormatting>
  <conditionalFormatting sqref="O461">
    <cfRule type="expression" dxfId="1544" priority="3553">
      <formula>AND($O$461="",OR($I$461=1500,$K$461=1500))</formula>
    </cfRule>
  </conditionalFormatting>
  <conditionalFormatting sqref="O462">
    <cfRule type="expression" dxfId="1543" priority="3552">
      <formula>AND($O$462="",OR($I$462=1500,$K$462=1500))</formula>
    </cfRule>
  </conditionalFormatting>
  <conditionalFormatting sqref="O463">
    <cfRule type="expression" dxfId="1542" priority="3551">
      <formula>AND($O$463="",OR($I$463=1500,$K$463=1500))</formula>
    </cfRule>
  </conditionalFormatting>
  <conditionalFormatting sqref="O464">
    <cfRule type="expression" dxfId="1541" priority="3550">
      <formula>AND($O$464="",OR($I$464=1500,$K$464=1500))</formula>
    </cfRule>
  </conditionalFormatting>
  <conditionalFormatting sqref="O465">
    <cfRule type="expression" dxfId="1540" priority="3549">
      <formula>AND($O$465="",OR($I$465=1500,$K$465=1500))</formula>
    </cfRule>
  </conditionalFormatting>
  <conditionalFormatting sqref="O466">
    <cfRule type="expression" dxfId="1539" priority="3548">
      <formula>AND($O$466="",OR($I$466=1500,$K$466=1500))</formula>
    </cfRule>
  </conditionalFormatting>
  <conditionalFormatting sqref="O467">
    <cfRule type="expression" dxfId="1538" priority="3547">
      <formula>AND($O$467="",OR($I$467=1500,$K$467=1500))</formula>
    </cfRule>
  </conditionalFormatting>
  <conditionalFormatting sqref="O468">
    <cfRule type="expression" dxfId="1537" priority="3546">
      <formula>AND($O$468="",OR($I$468=1500,$K$468=1500))</formula>
    </cfRule>
  </conditionalFormatting>
  <conditionalFormatting sqref="O469">
    <cfRule type="expression" dxfId="1536" priority="3545">
      <formula>AND($O$469="",OR($I$469=1500,$K$469=1500))</formula>
    </cfRule>
  </conditionalFormatting>
  <conditionalFormatting sqref="O470">
    <cfRule type="expression" dxfId="1535" priority="3544">
      <formula>AND($O$470="",OR($I$470=1500,$K$470=1500))</formula>
    </cfRule>
  </conditionalFormatting>
  <conditionalFormatting sqref="O471">
    <cfRule type="expression" dxfId="1534" priority="3543">
      <formula>AND($O$471="",OR($I$471=1500,$K$471=1500))</formula>
    </cfRule>
  </conditionalFormatting>
  <conditionalFormatting sqref="O472">
    <cfRule type="expression" dxfId="1533" priority="3542">
      <formula>AND($O$472="",OR($I$472=1500,$K$472=1500))</formula>
    </cfRule>
  </conditionalFormatting>
  <conditionalFormatting sqref="O473">
    <cfRule type="expression" dxfId="1532" priority="3541">
      <formula>AND($O$473="",OR($I$473=1500,$K$473=1500))</formula>
    </cfRule>
  </conditionalFormatting>
  <conditionalFormatting sqref="O474">
    <cfRule type="expression" dxfId="1531" priority="3540">
      <formula>AND($O$474="",OR($I$474=1500,$K$474=1500))</formula>
    </cfRule>
  </conditionalFormatting>
  <conditionalFormatting sqref="O475">
    <cfRule type="expression" dxfId="1530" priority="3539">
      <formula>AND($O$475="",OR($I$475=1500,$K$475=1500))</formula>
    </cfRule>
  </conditionalFormatting>
  <conditionalFormatting sqref="O476">
    <cfRule type="expression" dxfId="1529" priority="3538">
      <formula>AND($O$476="",OR($I$476=1500,$K$476=1500))</formula>
    </cfRule>
  </conditionalFormatting>
  <conditionalFormatting sqref="O477">
    <cfRule type="expression" dxfId="1528" priority="3537">
      <formula>AND($O$477="",OR($I$477=1500,$K$477=1500))</formula>
    </cfRule>
  </conditionalFormatting>
  <conditionalFormatting sqref="O478">
    <cfRule type="expression" dxfId="1527" priority="3536">
      <formula>AND($O$478="",OR($I$478=1500,$K$478=1500))</formula>
    </cfRule>
  </conditionalFormatting>
  <conditionalFormatting sqref="O479">
    <cfRule type="expression" dxfId="1526" priority="3535">
      <formula>AND($O$479="",OR($I$479=1500,$K$479=1500))</formula>
    </cfRule>
  </conditionalFormatting>
  <conditionalFormatting sqref="O480">
    <cfRule type="expression" dxfId="1525" priority="3534">
      <formula>AND($O$480="",OR($I$480=1500,$K$480=1500))</formula>
    </cfRule>
  </conditionalFormatting>
  <conditionalFormatting sqref="O481">
    <cfRule type="expression" dxfId="1524" priority="3533">
      <formula>AND($O$481="",OR($I$481=1500,$K$481=1500))</formula>
    </cfRule>
  </conditionalFormatting>
  <conditionalFormatting sqref="O482">
    <cfRule type="expression" dxfId="1523" priority="3532">
      <formula>AND($O$482="",OR($I$482=1500,$K$482=1500))</formula>
    </cfRule>
  </conditionalFormatting>
  <conditionalFormatting sqref="O483">
    <cfRule type="expression" dxfId="1522" priority="3531">
      <formula>AND($O$483="",OR($I$483=1500,$K$483=1500))</formula>
    </cfRule>
  </conditionalFormatting>
  <conditionalFormatting sqref="O484">
    <cfRule type="expression" dxfId="1521" priority="3530">
      <formula>AND($O$484="",OR($I$484=1500,$K$484=1500))</formula>
    </cfRule>
  </conditionalFormatting>
  <conditionalFormatting sqref="O485">
    <cfRule type="expression" dxfId="1520" priority="3529">
      <formula>AND($O$485="",OR($I$485=1500,$K$485=1500))</formula>
    </cfRule>
  </conditionalFormatting>
  <conditionalFormatting sqref="O486">
    <cfRule type="expression" dxfId="1519" priority="3528">
      <formula>AND($O$486="",OR($I$486=1500,$K$486=1500))</formula>
    </cfRule>
  </conditionalFormatting>
  <conditionalFormatting sqref="O487">
    <cfRule type="expression" dxfId="1518" priority="3527">
      <formula>AND($O$487="",OR($I$487=1500,$K$487=1500))</formula>
    </cfRule>
  </conditionalFormatting>
  <conditionalFormatting sqref="O488">
    <cfRule type="expression" dxfId="1517" priority="3526">
      <formula>AND($O$488="",OR($I$488=1500,$K$488=1500))</formula>
    </cfRule>
  </conditionalFormatting>
  <conditionalFormatting sqref="O489">
    <cfRule type="expression" dxfId="1516" priority="3525">
      <formula>AND($O$489="",OR($I$489=1500,$K$489=1500))</formula>
    </cfRule>
  </conditionalFormatting>
  <conditionalFormatting sqref="O490">
    <cfRule type="expression" dxfId="1515" priority="3524">
      <formula>AND($O$490="",OR($I$490=1500,$K$490=1500))</formula>
    </cfRule>
  </conditionalFormatting>
  <conditionalFormatting sqref="O491">
    <cfRule type="expression" dxfId="1514" priority="3523">
      <formula>AND($O$491="",OR($I$491=1500,$K$491=1500))</formula>
    </cfRule>
  </conditionalFormatting>
  <conditionalFormatting sqref="O492">
    <cfRule type="expression" dxfId="1513" priority="3522">
      <formula>AND($O$492="",OR($I$492=1500,$K$492=1500))</formula>
    </cfRule>
  </conditionalFormatting>
  <conditionalFormatting sqref="O493">
    <cfRule type="expression" dxfId="1512" priority="3521">
      <formula>AND($O$493="",OR($I$493=1500,$K$493=1500))</formula>
    </cfRule>
  </conditionalFormatting>
  <conditionalFormatting sqref="O494">
    <cfRule type="expression" dxfId="1511" priority="3520">
      <formula>AND($O$494="",OR($I$494=1500,$K$494=1500))</formula>
    </cfRule>
  </conditionalFormatting>
  <conditionalFormatting sqref="O495">
    <cfRule type="expression" dxfId="1510" priority="3519">
      <formula>AND($O$495="",OR($I$495=1500,$K$495=1500))</formula>
    </cfRule>
  </conditionalFormatting>
  <conditionalFormatting sqref="O496">
    <cfRule type="expression" dxfId="1509" priority="3518">
      <formula>AND($O$496="",OR($I$496=1500,$K$496=1500))</formula>
    </cfRule>
  </conditionalFormatting>
  <conditionalFormatting sqref="O497">
    <cfRule type="expression" dxfId="1508" priority="3517">
      <formula>AND($O$497="",OR($I$497=1500,$K$497=1500))</formula>
    </cfRule>
  </conditionalFormatting>
  <conditionalFormatting sqref="O498">
    <cfRule type="expression" dxfId="1507" priority="3516">
      <formula>AND($O$498="",OR($I$498=1500,$K$498=1500))</formula>
    </cfRule>
  </conditionalFormatting>
  <conditionalFormatting sqref="O499">
    <cfRule type="expression" dxfId="1506" priority="3515">
      <formula>AND($O$499="",OR($I$499=1500,$K$499=1500))</formula>
    </cfRule>
  </conditionalFormatting>
  <conditionalFormatting sqref="O500">
    <cfRule type="expression" dxfId="1505" priority="3514">
      <formula>AND($O$500="",OR($I$500=1500,$K$500=1500))</formula>
    </cfRule>
  </conditionalFormatting>
  <conditionalFormatting sqref="O501">
    <cfRule type="expression" dxfId="1504" priority="3513">
      <formula>AND($O$501="",OR($I$501=1500,$K$501=1500))</formula>
    </cfRule>
  </conditionalFormatting>
  <conditionalFormatting sqref="O502">
    <cfRule type="expression" dxfId="1503" priority="3512">
      <formula>AND($O$502="",OR($I$502=1500,$K$502=1500))</formula>
    </cfRule>
  </conditionalFormatting>
  <conditionalFormatting sqref="O503">
    <cfRule type="expression" dxfId="1502" priority="3511">
      <formula>AND($O$503="",OR($I$503=1500,$K$503=1500))</formula>
    </cfRule>
  </conditionalFormatting>
  <conditionalFormatting sqref="O504">
    <cfRule type="expression" dxfId="1501" priority="3510">
      <formula>AND($O$504="",OR($I$504=1500,$K$504=1500))</formula>
    </cfRule>
  </conditionalFormatting>
  <conditionalFormatting sqref="O505">
    <cfRule type="expression" dxfId="1500" priority="3509">
      <formula>AND($O$505="",OR($I$505=1500,$K$505=1500))</formula>
    </cfRule>
  </conditionalFormatting>
  <conditionalFormatting sqref="O506">
    <cfRule type="expression" dxfId="1499" priority="3508">
      <formula>AND($O$506="",OR($I$506=1500,$K$506=1500))</formula>
    </cfRule>
  </conditionalFormatting>
  <conditionalFormatting sqref="O507">
    <cfRule type="expression" dxfId="1498" priority="3507">
      <formula>AND($O$507="",OR($I$507=1500,$K$507=1500))</formula>
    </cfRule>
  </conditionalFormatting>
  <conditionalFormatting sqref="O508">
    <cfRule type="expression" dxfId="1497" priority="3506">
      <formula>AND($O$508="",OR($I$508=1500,$K$508=1500))</formula>
    </cfRule>
  </conditionalFormatting>
  <conditionalFormatting sqref="O509">
    <cfRule type="expression" dxfId="1496" priority="3505">
      <formula>AND($O$509="",OR($I$509=1500,$K$509=1500))</formula>
    </cfRule>
  </conditionalFormatting>
  <conditionalFormatting sqref="O510">
    <cfRule type="expression" dxfId="1495" priority="3504">
      <formula>AND($O$510="",OR($I$510=1500,$K$510=1500))</formula>
    </cfRule>
  </conditionalFormatting>
  <conditionalFormatting sqref="O511">
    <cfRule type="expression" dxfId="1494" priority="3503">
      <formula>AND($O$511="",OR($I$511=1500,$K$511=1500))</formula>
    </cfRule>
  </conditionalFormatting>
  <conditionalFormatting sqref="O512">
    <cfRule type="expression" dxfId="1493" priority="3502">
      <formula>AND($O$512="",OR($I$512=1500,$K$512=1500))</formula>
    </cfRule>
  </conditionalFormatting>
  <conditionalFormatting sqref="O513">
    <cfRule type="expression" dxfId="1492" priority="3501">
      <formula>AND($O$513="",OR($I$513=1500,$K$513=1500))</formula>
    </cfRule>
  </conditionalFormatting>
  <conditionalFormatting sqref="O514">
    <cfRule type="expression" dxfId="1491" priority="3500">
      <formula>AND($O$514="",OR($I$514=1500,$K$514=1500))</formula>
    </cfRule>
  </conditionalFormatting>
  <conditionalFormatting sqref="O515">
    <cfRule type="expression" dxfId="1490" priority="3499">
      <formula>AND($O$515="",OR($I$515=1500,$K$515=1500))</formula>
    </cfRule>
  </conditionalFormatting>
  <conditionalFormatting sqref="O516">
    <cfRule type="expression" dxfId="1489" priority="3498">
      <formula>AND($O$516="",OR($I$516=1500,$K$516=1500))</formula>
    </cfRule>
  </conditionalFormatting>
  <conditionalFormatting sqref="O517">
    <cfRule type="expression" dxfId="1488" priority="3497">
      <formula>AND($O$517="",OR($I$517=1500,$K$517=1500))</formula>
    </cfRule>
  </conditionalFormatting>
  <conditionalFormatting sqref="O518">
    <cfRule type="expression" dxfId="1487" priority="3496">
      <formula>AND($O$518="",OR($I$518=1500,$K$518=1500))</formula>
    </cfRule>
  </conditionalFormatting>
  <conditionalFormatting sqref="O519">
    <cfRule type="expression" dxfId="1486" priority="3495">
      <formula>AND($O$519="",OR($I$519=1500,$K$519=1500))</formula>
    </cfRule>
  </conditionalFormatting>
  <conditionalFormatting sqref="O520">
    <cfRule type="expression" dxfId="1485" priority="3494">
      <formula>AND($O$520="",OR($I$520=1500,$K$520=1500))</formula>
    </cfRule>
  </conditionalFormatting>
  <conditionalFormatting sqref="O521">
    <cfRule type="expression" dxfId="1484" priority="3493">
      <formula>AND($O$521="",OR($I$521=1500,$K$521=1500))</formula>
    </cfRule>
  </conditionalFormatting>
  <conditionalFormatting sqref="O522">
    <cfRule type="expression" dxfId="1483" priority="3492">
      <formula>AND($O$522="",OR($I$522=1500,$K$522=1500))</formula>
    </cfRule>
  </conditionalFormatting>
  <conditionalFormatting sqref="O523">
    <cfRule type="expression" dxfId="1482" priority="3491">
      <formula>AND($O$523="",OR($I$523=1500,$K$523=1500))</formula>
    </cfRule>
  </conditionalFormatting>
  <conditionalFormatting sqref="O524">
    <cfRule type="expression" dxfId="1481" priority="3490">
      <formula>AND($O$524="",OR($I$524=1500,$K$524=1500))</formula>
    </cfRule>
  </conditionalFormatting>
  <conditionalFormatting sqref="O525">
    <cfRule type="expression" dxfId="1480" priority="3489">
      <formula>AND($O$525="",OR($I$525=1500,$K$525=1500))</formula>
    </cfRule>
  </conditionalFormatting>
  <conditionalFormatting sqref="O526">
    <cfRule type="expression" dxfId="1479" priority="3488">
      <formula>AND($O$526="",OR($I$526=1500,$K$526=1500))</formula>
    </cfRule>
  </conditionalFormatting>
  <conditionalFormatting sqref="O527">
    <cfRule type="expression" dxfId="1478" priority="3487">
      <formula>AND($O$527="",OR($I$527=1500,$K$527=1500))</formula>
    </cfRule>
  </conditionalFormatting>
  <conditionalFormatting sqref="O528">
    <cfRule type="expression" dxfId="1477" priority="3486">
      <formula>AND($O$528="",OR($I$528=1500,$K$528=1500))</formula>
    </cfRule>
  </conditionalFormatting>
  <conditionalFormatting sqref="O529">
    <cfRule type="expression" dxfId="1476" priority="3485">
      <formula>AND($O$529="",OR($I$529=1500,$K$529=1500))</formula>
    </cfRule>
  </conditionalFormatting>
  <conditionalFormatting sqref="O530">
    <cfRule type="expression" dxfId="1475" priority="3484">
      <formula>AND($O$530="",OR($I$530=1500,$K$530=1500))</formula>
    </cfRule>
  </conditionalFormatting>
  <conditionalFormatting sqref="O531">
    <cfRule type="expression" dxfId="1474" priority="3483">
      <formula>AND($O$531="",OR($I$531=1500,$K$531=1500))</formula>
    </cfRule>
  </conditionalFormatting>
  <conditionalFormatting sqref="O532">
    <cfRule type="expression" dxfId="1473" priority="3482">
      <formula>AND($O$532="",OR($I$532=1500,$K$532=1500))</formula>
    </cfRule>
  </conditionalFormatting>
  <conditionalFormatting sqref="O533">
    <cfRule type="expression" dxfId="1472" priority="3481">
      <formula>AND($O$533="",OR($I$533=1500,$K$533=1500))</formula>
    </cfRule>
  </conditionalFormatting>
  <conditionalFormatting sqref="O534">
    <cfRule type="expression" dxfId="1471" priority="3480">
      <formula>AND($O$534="",OR($I$534=1500,$K$534=1500))</formula>
    </cfRule>
  </conditionalFormatting>
  <conditionalFormatting sqref="O535">
    <cfRule type="expression" dxfId="1470" priority="3479">
      <formula>AND($O$535="",OR($I$535=1500,$K$535=1500))</formula>
    </cfRule>
  </conditionalFormatting>
  <conditionalFormatting sqref="O536">
    <cfRule type="expression" dxfId="1469" priority="3478">
      <formula>AND($O$536="",OR($I$536=1500,$K$536=1500))</formula>
    </cfRule>
  </conditionalFormatting>
  <conditionalFormatting sqref="O537">
    <cfRule type="expression" dxfId="1468" priority="3477">
      <formula>AND($O$537="",OR($I$537=1500,$K$537=1500))</formula>
    </cfRule>
  </conditionalFormatting>
  <conditionalFormatting sqref="O538">
    <cfRule type="expression" dxfId="1467" priority="3476">
      <formula>AND($O$538="",OR($I$538=1500,$K$538=1500))</formula>
    </cfRule>
  </conditionalFormatting>
  <conditionalFormatting sqref="O539">
    <cfRule type="expression" dxfId="1466" priority="3475">
      <formula>AND($O$539="",OR($I$539=1500,$K$539=1500))</formula>
    </cfRule>
  </conditionalFormatting>
  <conditionalFormatting sqref="O540">
    <cfRule type="expression" dxfId="1465" priority="3474">
      <formula>AND($O$540="",OR($I$540=1500,$K$540=1500))</formula>
    </cfRule>
  </conditionalFormatting>
  <conditionalFormatting sqref="O541">
    <cfRule type="expression" dxfId="1464" priority="3473">
      <formula>AND($O$541="",OR($I$541=1500,$K$541=1500))</formula>
    </cfRule>
  </conditionalFormatting>
  <conditionalFormatting sqref="O542">
    <cfRule type="expression" dxfId="1463" priority="3472">
      <formula>AND($O$542="",OR($I$542=1500,$K$542=1500))</formula>
    </cfRule>
  </conditionalFormatting>
  <conditionalFormatting sqref="O543">
    <cfRule type="expression" dxfId="1462" priority="3471">
      <formula>AND($O$543="",OR($I$543=1500,$K$543=1500))</formula>
    </cfRule>
  </conditionalFormatting>
  <conditionalFormatting sqref="O544">
    <cfRule type="expression" dxfId="1461" priority="3470">
      <formula>AND($O$544="",OR($I$544=1500,$K$544=1500))</formula>
    </cfRule>
  </conditionalFormatting>
  <conditionalFormatting sqref="O545">
    <cfRule type="expression" dxfId="1460" priority="3469">
      <formula>AND($O$545="",OR($I$545=1500,$K$545=1500))</formula>
    </cfRule>
  </conditionalFormatting>
  <conditionalFormatting sqref="O546">
    <cfRule type="expression" dxfId="1459" priority="3468">
      <formula>AND($O$546="",OR($I$546=1500,$K$546=1500))</formula>
    </cfRule>
  </conditionalFormatting>
  <conditionalFormatting sqref="O547">
    <cfRule type="expression" dxfId="1458" priority="3467">
      <formula>AND($O$547="",OR($I$547=1500,$K$547=1500))</formula>
    </cfRule>
  </conditionalFormatting>
  <conditionalFormatting sqref="O548">
    <cfRule type="expression" dxfId="1457" priority="3466">
      <formula>AND($O$548="",OR($I$548=1500,$K$548=1500))</formula>
    </cfRule>
  </conditionalFormatting>
  <conditionalFormatting sqref="O549">
    <cfRule type="expression" dxfId="1456" priority="3465">
      <formula>AND($O$549="",OR($I$549=1500,$K$549=1500))</formula>
    </cfRule>
  </conditionalFormatting>
  <conditionalFormatting sqref="O550">
    <cfRule type="expression" dxfId="1455" priority="3464">
      <formula>AND($O$550="",OR($I$550=1500,$K$550=1500))</formula>
    </cfRule>
  </conditionalFormatting>
  <conditionalFormatting sqref="O551">
    <cfRule type="expression" dxfId="1454" priority="3463">
      <formula>AND($O$551="",OR($I$551=1500,$K$551=1500))</formula>
    </cfRule>
  </conditionalFormatting>
  <conditionalFormatting sqref="O552">
    <cfRule type="expression" dxfId="1453" priority="3462">
      <formula>AND($O$552="",OR($I$552=1500,$K$552=1500))</formula>
    </cfRule>
  </conditionalFormatting>
  <conditionalFormatting sqref="O553">
    <cfRule type="expression" dxfId="1452" priority="3461">
      <formula>AND($O$553="",OR($I$553=1500,$K$553=1500))</formula>
    </cfRule>
  </conditionalFormatting>
  <conditionalFormatting sqref="O554">
    <cfRule type="expression" dxfId="1451" priority="3460">
      <formula>AND($O$554="",OR($I$554=1500,$K$554=1500))</formula>
    </cfRule>
  </conditionalFormatting>
  <conditionalFormatting sqref="O555">
    <cfRule type="expression" dxfId="1450" priority="3459">
      <formula>AND($O$555="",OR($I$555=1500,$K$555=1500))</formula>
    </cfRule>
  </conditionalFormatting>
  <conditionalFormatting sqref="O556">
    <cfRule type="expression" dxfId="1449" priority="3458">
      <formula>AND($O$556="",OR($I$556=1500,$K$556=1500))</formula>
    </cfRule>
  </conditionalFormatting>
  <conditionalFormatting sqref="O557">
    <cfRule type="expression" dxfId="1448" priority="3457">
      <formula>AND($O$557="",OR($I$557=1500,$K$557=1500))</formula>
    </cfRule>
  </conditionalFormatting>
  <conditionalFormatting sqref="O558">
    <cfRule type="expression" dxfId="1447" priority="3456">
      <formula>AND($O$558="",OR($I$558=1500,$K$558=1500))</formula>
    </cfRule>
  </conditionalFormatting>
  <conditionalFormatting sqref="O559">
    <cfRule type="expression" dxfId="1446" priority="3455">
      <formula>AND($O$559="",OR($I$559=1500,$K$559=1500))</formula>
    </cfRule>
  </conditionalFormatting>
  <conditionalFormatting sqref="O560">
    <cfRule type="expression" dxfId="1445" priority="3454">
      <formula>AND($O$560="",OR($I$560=1500,$K$560=1500))</formula>
    </cfRule>
  </conditionalFormatting>
  <conditionalFormatting sqref="O561">
    <cfRule type="expression" dxfId="1444" priority="3453">
      <formula>AND($O$561="",OR($I$561=1500,$K$561=1500))</formula>
    </cfRule>
  </conditionalFormatting>
  <conditionalFormatting sqref="O562">
    <cfRule type="expression" dxfId="1443" priority="3452">
      <formula>AND($O$562="",OR($I$562=1500,$K$562=1500))</formula>
    </cfRule>
  </conditionalFormatting>
  <conditionalFormatting sqref="O563">
    <cfRule type="expression" dxfId="1442" priority="3451">
      <formula>AND($O$563="",OR($I$563=1500,$K$563=1500))</formula>
    </cfRule>
  </conditionalFormatting>
  <conditionalFormatting sqref="O564">
    <cfRule type="expression" dxfId="1441" priority="3450">
      <formula>AND($O$564="",OR($I$564=1500,$K$564=1500))</formula>
    </cfRule>
  </conditionalFormatting>
  <conditionalFormatting sqref="O565">
    <cfRule type="expression" dxfId="1440" priority="3449">
      <formula>AND($O$565="",OR($I$565=1500,$K$565=1500))</formula>
    </cfRule>
  </conditionalFormatting>
  <conditionalFormatting sqref="O566">
    <cfRule type="expression" dxfId="1439" priority="3448">
      <formula>AND($O$566="",OR($I$566=1500,$K$566=1500))</formula>
    </cfRule>
  </conditionalFormatting>
  <conditionalFormatting sqref="O567">
    <cfRule type="expression" dxfId="1438" priority="3447">
      <formula>AND($O$567="",OR($I$567=1500,$K$567=1500))</formula>
    </cfRule>
  </conditionalFormatting>
  <conditionalFormatting sqref="O568">
    <cfRule type="expression" dxfId="1437" priority="3446">
      <formula>AND($O$568="",OR($I$568=1500,$K$568=1500))</formula>
    </cfRule>
  </conditionalFormatting>
  <conditionalFormatting sqref="O569">
    <cfRule type="expression" dxfId="1436" priority="3445">
      <formula>AND($O$569="",OR($I$569=1500,$K$569=1500))</formula>
    </cfRule>
  </conditionalFormatting>
  <conditionalFormatting sqref="O570">
    <cfRule type="expression" dxfId="1435" priority="3444">
      <formula>AND($O$570="",OR($I$570=1500,$K$570=1500))</formula>
    </cfRule>
  </conditionalFormatting>
  <conditionalFormatting sqref="O571">
    <cfRule type="expression" dxfId="1434" priority="3443">
      <formula>AND($O$571="",OR($I$571=1500,$K$571=1500))</formula>
    </cfRule>
  </conditionalFormatting>
  <conditionalFormatting sqref="O572">
    <cfRule type="expression" dxfId="1433" priority="3442">
      <formula>AND($O$572="",OR($I$572=1500,$K$572=1500))</formula>
    </cfRule>
  </conditionalFormatting>
  <conditionalFormatting sqref="O573">
    <cfRule type="expression" dxfId="1432" priority="3441">
      <formula>AND($O$573="",OR($I$573=1500,$K$573=1500))</formula>
    </cfRule>
  </conditionalFormatting>
  <conditionalFormatting sqref="O574">
    <cfRule type="expression" dxfId="1431" priority="3440">
      <formula>AND($O$574="",OR($I$574=1500,$K$574=1500))</formula>
    </cfRule>
  </conditionalFormatting>
  <conditionalFormatting sqref="O575">
    <cfRule type="expression" dxfId="1430" priority="3439">
      <formula>AND($O$575="",OR($I$575=1500,$K$575=1500))</formula>
    </cfRule>
  </conditionalFormatting>
  <conditionalFormatting sqref="O576">
    <cfRule type="expression" dxfId="1429" priority="3438">
      <formula>AND($O$576="",OR($I$576=1500,$K$576=1500))</formula>
    </cfRule>
  </conditionalFormatting>
  <conditionalFormatting sqref="O577">
    <cfRule type="expression" dxfId="1428" priority="3437">
      <formula>AND($O$577="",OR($I$577=1500,$K$577=1500))</formula>
    </cfRule>
  </conditionalFormatting>
  <conditionalFormatting sqref="O578">
    <cfRule type="expression" dxfId="1427" priority="3436">
      <formula>AND($O$578="",OR($I$578=1500,$K$578=1500))</formula>
    </cfRule>
  </conditionalFormatting>
  <conditionalFormatting sqref="O579">
    <cfRule type="expression" dxfId="1426" priority="3435">
      <formula>AND($O$579="",OR($I$579=1500,$K$579=1500))</formula>
    </cfRule>
  </conditionalFormatting>
  <conditionalFormatting sqref="O580">
    <cfRule type="expression" dxfId="1425" priority="3434">
      <formula>AND($O$580="",OR($I$580=1500,$K$580=1500))</formula>
    </cfRule>
  </conditionalFormatting>
  <conditionalFormatting sqref="O581">
    <cfRule type="expression" dxfId="1424" priority="3433">
      <formula>AND($O$581="",OR($I$581=1500,$K$581=1500))</formula>
    </cfRule>
  </conditionalFormatting>
  <conditionalFormatting sqref="O582">
    <cfRule type="expression" dxfId="1423" priority="3432">
      <formula>AND($O$582="",OR($I$582=1500,$K$582=1500))</formula>
    </cfRule>
  </conditionalFormatting>
  <conditionalFormatting sqref="O583">
    <cfRule type="expression" dxfId="1422" priority="3431">
      <formula>AND($O$583="",OR($I$583=1500,$K$583=1500))</formula>
    </cfRule>
  </conditionalFormatting>
  <conditionalFormatting sqref="O584">
    <cfRule type="expression" dxfId="1421" priority="3430">
      <formula>AND($O$584="",OR($I$584=1500,$K$584=1500))</formula>
    </cfRule>
  </conditionalFormatting>
  <conditionalFormatting sqref="O585">
    <cfRule type="expression" dxfId="1420" priority="3429">
      <formula>AND($O$585="",OR($I$585=1500,$K$585=1500))</formula>
    </cfRule>
  </conditionalFormatting>
  <conditionalFormatting sqref="O586">
    <cfRule type="expression" dxfId="1419" priority="3428">
      <formula>AND($O$586="",OR($I$586=1500,$K$586=1500))</formula>
    </cfRule>
  </conditionalFormatting>
  <conditionalFormatting sqref="O587">
    <cfRule type="expression" dxfId="1418" priority="3427">
      <formula>AND($O$587="",OR($I$587=1500,$K$587=1500))</formula>
    </cfRule>
  </conditionalFormatting>
  <conditionalFormatting sqref="O588">
    <cfRule type="expression" dxfId="1417" priority="3426">
      <formula>AND($O$588="",OR($I$588=1500,$K$588=1500))</formula>
    </cfRule>
  </conditionalFormatting>
  <conditionalFormatting sqref="O589">
    <cfRule type="expression" dxfId="1416" priority="3425">
      <formula>AND($O$589="",OR($I$589=1500,$K$589=1500))</formula>
    </cfRule>
  </conditionalFormatting>
  <conditionalFormatting sqref="O590">
    <cfRule type="expression" dxfId="1415" priority="3424">
      <formula>AND($O$590="",OR($I$590=1500,$K$590=1500))</formula>
    </cfRule>
  </conditionalFormatting>
  <conditionalFormatting sqref="O591">
    <cfRule type="expression" dxfId="1414" priority="3423">
      <formula>AND($O$591="",OR($I$591=1500,$K$591=1500))</formula>
    </cfRule>
  </conditionalFormatting>
  <conditionalFormatting sqref="O592">
    <cfRule type="expression" dxfId="1413" priority="3422">
      <formula>AND($O$592="",OR($I$592=1500,$K$592=1500))</formula>
    </cfRule>
  </conditionalFormatting>
  <conditionalFormatting sqref="O593">
    <cfRule type="expression" dxfId="1412" priority="3421">
      <formula>AND($O$593="",OR($I$593=1500,$K$593=1500))</formula>
    </cfRule>
  </conditionalFormatting>
  <conditionalFormatting sqref="O594">
    <cfRule type="expression" dxfId="1411" priority="3420">
      <formula>AND($O$594="",OR($I$594=1500,$K$594=1500))</formula>
    </cfRule>
  </conditionalFormatting>
  <conditionalFormatting sqref="O595">
    <cfRule type="expression" dxfId="1410" priority="3419">
      <formula>AND($O$595="",OR($I$595=1500,$K$595=1500))</formula>
    </cfRule>
  </conditionalFormatting>
  <conditionalFormatting sqref="O596">
    <cfRule type="expression" dxfId="1409" priority="3418">
      <formula>AND($O$596="",OR($I$596=1500,$K$596=1500))</formula>
    </cfRule>
  </conditionalFormatting>
  <conditionalFormatting sqref="O597">
    <cfRule type="expression" dxfId="1408" priority="3417">
      <formula>AND($O$597="",OR($I$597=1500,$K$597=1500))</formula>
    </cfRule>
  </conditionalFormatting>
  <conditionalFormatting sqref="O598">
    <cfRule type="expression" dxfId="1407" priority="3416">
      <formula>AND($O$598="",OR($I$598=1500,$K$598=1500))</formula>
    </cfRule>
  </conditionalFormatting>
  <conditionalFormatting sqref="O599">
    <cfRule type="expression" dxfId="1406" priority="3415">
      <formula>AND($O$599="",OR($I$599=1500,$K$599=1500))</formula>
    </cfRule>
  </conditionalFormatting>
  <conditionalFormatting sqref="O600">
    <cfRule type="expression" dxfId="1405" priority="3414">
      <formula>AND($O$600="",OR($I$600=1500,$K$600=1500))</formula>
    </cfRule>
  </conditionalFormatting>
  <conditionalFormatting sqref="O601">
    <cfRule type="expression" dxfId="1404" priority="3413">
      <formula>AND($O$601="",OR($I$601=1500,$K$601=1500))</formula>
    </cfRule>
  </conditionalFormatting>
  <conditionalFormatting sqref="O602">
    <cfRule type="expression" dxfId="1403" priority="3412">
      <formula>AND($O$602="",OR($I$602=1500,$K$602=1500))</formula>
    </cfRule>
  </conditionalFormatting>
  <conditionalFormatting sqref="O603">
    <cfRule type="expression" dxfId="1402" priority="3411">
      <formula>AND($O$603="",OR($I$603=1500,$K$603=1500))</formula>
    </cfRule>
  </conditionalFormatting>
  <conditionalFormatting sqref="O604">
    <cfRule type="expression" dxfId="1401" priority="3410">
      <formula>AND($O$604="",OR($I$604=1500,$K$604=1500))</formula>
    </cfRule>
  </conditionalFormatting>
  <conditionalFormatting sqref="O605">
    <cfRule type="expression" dxfId="1400" priority="3409">
      <formula>AND($O$605="",OR($I$605=1500,$K$605=1500))</formula>
    </cfRule>
  </conditionalFormatting>
  <conditionalFormatting sqref="O606">
    <cfRule type="expression" dxfId="1399" priority="3408">
      <formula>AND($O$606="",OR($I$606=1500,$K$606=1500))</formula>
    </cfRule>
  </conditionalFormatting>
  <conditionalFormatting sqref="O607">
    <cfRule type="expression" dxfId="1398" priority="3407">
      <formula>AND($O$607="",OR($I$607=1500,$K$607=1500))</formula>
    </cfRule>
  </conditionalFormatting>
  <conditionalFormatting sqref="O608">
    <cfRule type="expression" dxfId="1397" priority="3406">
      <formula>AND($O$608="",OR($I$608=1500,$K$608=1500))</formula>
    </cfRule>
  </conditionalFormatting>
  <conditionalFormatting sqref="O609">
    <cfRule type="expression" dxfId="1396" priority="3405">
      <formula>AND($O$609="",OR($I$609=1500,$K$609=1500))</formula>
    </cfRule>
  </conditionalFormatting>
  <conditionalFormatting sqref="O610">
    <cfRule type="expression" dxfId="1395" priority="3404">
      <formula>AND($O$610="",OR($I$610=1500,$K$610=1500))</formula>
    </cfRule>
  </conditionalFormatting>
  <conditionalFormatting sqref="O611">
    <cfRule type="expression" dxfId="1394" priority="3403">
      <formula>AND($O$611="",OR($I$611=1500,$K$611=1500))</formula>
    </cfRule>
  </conditionalFormatting>
  <conditionalFormatting sqref="O612">
    <cfRule type="expression" dxfId="1393" priority="3402">
      <formula>AND($O$612="",OR($I$612=1500,$K$612=1500))</formula>
    </cfRule>
  </conditionalFormatting>
  <conditionalFormatting sqref="O613">
    <cfRule type="expression" dxfId="1392" priority="3401">
      <formula>AND($O$613="",OR($I$613=1500,$K$613=1500))</formula>
    </cfRule>
  </conditionalFormatting>
  <conditionalFormatting sqref="O614">
    <cfRule type="expression" dxfId="1391" priority="3400">
      <formula>AND($O$614="",OR($I$614=1500,$K$614=1500))</formula>
    </cfRule>
  </conditionalFormatting>
  <conditionalFormatting sqref="O615">
    <cfRule type="expression" dxfId="1390" priority="3399">
      <formula>AND($O$615="",OR($I$615=1500,$K$615=1500))</formula>
    </cfRule>
  </conditionalFormatting>
  <conditionalFormatting sqref="O616">
    <cfRule type="expression" dxfId="1389" priority="3398">
      <formula>AND($O$616="",OR($I$616=1500,$K$616=1500))</formula>
    </cfRule>
  </conditionalFormatting>
  <conditionalFormatting sqref="O617">
    <cfRule type="expression" dxfId="1388" priority="3397">
      <formula>AND($O$617="",OR($I$617=1500,$K$617=1500))</formula>
    </cfRule>
  </conditionalFormatting>
  <conditionalFormatting sqref="O618">
    <cfRule type="expression" dxfId="1387" priority="3396">
      <formula>AND($O$618="",OR($I$618=1500,$K$618=1500))</formula>
    </cfRule>
  </conditionalFormatting>
  <conditionalFormatting sqref="O619">
    <cfRule type="expression" dxfId="1386" priority="3395">
      <formula>AND($O$619="",OR($I$619=1500,$K$619=1500))</formula>
    </cfRule>
  </conditionalFormatting>
  <conditionalFormatting sqref="O620">
    <cfRule type="expression" dxfId="1385" priority="3394">
      <formula>AND($O$620="",OR($I$620=1500,$K$620=1500))</formula>
    </cfRule>
  </conditionalFormatting>
  <conditionalFormatting sqref="O621">
    <cfRule type="expression" dxfId="1384" priority="3393">
      <formula>AND($O$621="",OR($I$621=1500,$K$621=1500))</formula>
    </cfRule>
  </conditionalFormatting>
  <conditionalFormatting sqref="O622">
    <cfRule type="expression" dxfId="1383" priority="3392">
      <formula>AND($O$622="",OR($I$622=1500,$K$622=1500))</formula>
    </cfRule>
  </conditionalFormatting>
  <conditionalFormatting sqref="O623">
    <cfRule type="expression" dxfId="1382" priority="3391">
      <formula>AND($O$623="",OR($I$623=1500,$K$623=1500))</formula>
    </cfRule>
  </conditionalFormatting>
  <conditionalFormatting sqref="O624">
    <cfRule type="expression" dxfId="1381" priority="3390">
      <formula>AND($O$624="",OR($I$624=1500,$K$624=1500))</formula>
    </cfRule>
  </conditionalFormatting>
  <conditionalFormatting sqref="O625">
    <cfRule type="expression" dxfId="1380" priority="3389">
      <formula>AND($O$625="",OR($I$625=1500,$K$625=1500))</formula>
    </cfRule>
  </conditionalFormatting>
  <conditionalFormatting sqref="O626">
    <cfRule type="expression" dxfId="1379" priority="3388">
      <formula>AND($O$626="",OR($I$626=1500,$K$626=1500))</formula>
    </cfRule>
  </conditionalFormatting>
  <conditionalFormatting sqref="O627">
    <cfRule type="expression" dxfId="1378" priority="3387">
      <formula>AND($O$627="",OR($I$627=1500,$K$627=1500))</formula>
    </cfRule>
  </conditionalFormatting>
  <conditionalFormatting sqref="O628">
    <cfRule type="expression" dxfId="1377" priority="3386">
      <formula>AND($O$628="",OR($I$628=1500,$K$628=1500))</formula>
    </cfRule>
  </conditionalFormatting>
  <conditionalFormatting sqref="O629">
    <cfRule type="expression" dxfId="1376" priority="3385">
      <formula>AND($O$629="",OR($I$629=1500,$K$629=1500))</formula>
    </cfRule>
  </conditionalFormatting>
  <conditionalFormatting sqref="O630">
    <cfRule type="expression" dxfId="1375" priority="3384">
      <formula>AND($O$630="",OR($I$630=1500,$K$630=1500))</formula>
    </cfRule>
  </conditionalFormatting>
  <conditionalFormatting sqref="O631">
    <cfRule type="expression" dxfId="1374" priority="3383">
      <formula>AND($O$631="",OR($I$631=1500,$K$631=1500))</formula>
    </cfRule>
  </conditionalFormatting>
  <conditionalFormatting sqref="O632">
    <cfRule type="expression" dxfId="1373" priority="3382">
      <formula>AND($O$632="",OR($I$632=1500,$K$632=1500))</formula>
    </cfRule>
  </conditionalFormatting>
  <conditionalFormatting sqref="O633">
    <cfRule type="expression" dxfId="1372" priority="3381">
      <formula>AND($O$633="",OR($I$633=1500,$K$633=1500))</formula>
    </cfRule>
  </conditionalFormatting>
  <conditionalFormatting sqref="O634">
    <cfRule type="expression" dxfId="1371" priority="3380">
      <formula>AND($O$634="",OR($I$634=1500,$K$634=1500))</formula>
    </cfRule>
  </conditionalFormatting>
  <conditionalFormatting sqref="O635">
    <cfRule type="expression" dxfId="1370" priority="3379">
      <formula>AND($O$635="",OR($I$635=1500,$K$635=1500))</formula>
    </cfRule>
  </conditionalFormatting>
  <conditionalFormatting sqref="O636">
    <cfRule type="expression" dxfId="1369" priority="3378">
      <formula>AND($O$636="",OR($I$636=1500,$K$636=1500))</formula>
    </cfRule>
  </conditionalFormatting>
  <conditionalFormatting sqref="O637">
    <cfRule type="expression" dxfId="1368" priority="3377">
      <formula>AND($O$637="",OR($I$637=1500,$K$637=1500))</formula>
    </cfRule>
  </conditionalFormatting>
  <conditionalFormatting sqref="O638">
    <cfRule type="expression" dxfId="1367" priority="3376">
      <formula>AND($O$638="",OR($I$638=1500,$K$638=1500))</formula>
    </cfRule>
  </conditionalFormatting>
  <conditionalFormatting sqref="O639">
    <cfRule type="expression" dxfId="1366" priority="3375">
      <formula>AND($O$639="",OR($I$639=1500,$K$639=1500))</formula>
    </cfRule>
  </conditionalFormatting>
  <conditionalFormatting sqref="O640">
    <cfRule type="expression" dxfId="1365" priority="3374">
      <formula>AND($O$640="",OR($I$640=1500,$K$640=1500))</formula>
    </cfRule>
  </conditionalFormatting>
  <conditionalFormatting sqref="O641">
    <cfRule type="expression" dxfId="1364" priority="3373">
      <formula>AND($O$641="",OR($I$641=1500,$K$641=1500))</formula>
    </cfRule>
  </conditionalFormatting>
  <conditionalFormatting sqref="O642">
    <cfRule type="expression" dxfId="1363" priority="3372">
      <formula>AND($O$642="",OR($I$642=1500,$K$642=1500))</formula>
    </cfRule>
  </conditionalFormatting>
  <conditionalFormatting sqref="O643">
    <cfRule type="expression" dxfId="1362" priority="3371">
      <formula>AND($O$643="",OR($I$643=1500,$K$643=1500))</formula>
    </cfRule>
  </conditionalFormatting>
  <conditionalFormatting sqref="O644">
    <cfRule type="expression" dxfId="1361" priority="3370">
      <formula>AND($O$644="",OR($I$644=1500,$K$644=1500))</formula>
    </cfRule>
  </conditionalFormatting>
  <conditionalFormatting sqref="O645">
    <cfRule type="expression" dxfId="1360" priority="3369">
      <formula>AND($O$645="",OR($I$645=1500,$K$645=1500))</formula>
    </cfRule>
  </conditionalFormatting>
  <conditionalFormatting sqref="O646">
    <cfRule type="expression" dxfId="1359" priority="3368">
      <formula>AND($O$646="",OR($I$646=1500,$K$646=1500))</formula>
    </cfRule>
  </conditionalFormatting>
  <conditionalFormatting sqref="O647">
    <cfRule type="expression" dxfId="1358" priority="3367">
      <formula>AND($O$647="",OR($I$647=1500,$K$647=1500))</formula>
    </cfRule>
  </conditionalFormatting>
  <conditionalFormatting sqref="O648">
    <cfRule type="expression" dxfId="1357" priority="3366">
      <formula>AND($O$648="",OR($I$648=1500,$K$648=1500))</formula>
    </cfRule>
  </conditionalFormatting>
  <conditionalFormatting sqref="O649">
    <cfRule type="expression" dxfId="1356" priority="3365">
      <formula>AND($O$649="",OR($I$649=1500,$K$649=1500))</formula>
    </cfRule>
  </conditionalFormatting>
  <conditionalFormatting sqref="O650">
    <cfRule type="expression" dxfId="1355" priority="3364">
      <formula>AND($O$650="",OR($I$650=1500,$K$650=1500))</formula>
    </cfRule>
  </conditionalFormatting>
  <conditionalFormatting sqref="O651">
    <cfRule type="expression" dxfId="1354" priority="3363">
      <formula>AND($O$651="",OR($I$651=1500,$K$651=1500))</formula>
    </cfRule>
  </conditionalFormatting>
  <conditionalFormatting sqref="O652">
    <cfRule type="expression" dxfId="1353" priority="3362">
      <formula>AND($O$652="",OR($I$652=1500,$K$652=1500))</formula>
    </cfRule>
  </conditionalFormatting>
  <conditionalFormatting sqref="O653">
    <cfRule type="expression" dxfId="1352" priority="3361">
      <formula>AND($O$653="",OR($I$653=1500,$K$653=1500))</formula>
    </cfRule>
  </conditionalFormatting>
  <conditionalFormatting sqref="O654">
    <cfRule type="expression" dxfId="1351" priority="3360">
      <formula>AND($O$654="",OR($I$654=1500,$K$654=1500))</formula>
    </cfRule>
  </conditionalFormatting>
  <conditionalFormatting sqref="O655">
    <cfRule type="expression" dxfId="1350" priority="3359">
      <formula>AND($O$655="",OR($I$655=1500,$K$655=1500))</formula>
    </cfRule>
  </conditionalFormatting>
  <conditionalFormatting sqref="O656">
    <cfRule type="expression" dxfId="1349" priority="3358">
      <formula>AND($O$656="",OR($I$656=1500,$K$656=1500))</formula>
    </cfRule>
  </conditionalFormatting>
  <conditionalFormatting sqref="O657">
    <cfRule type="expression" dxfId="1348" priority="3357">
      <formula>AND($O$657="",OR($I$657=1500,$K$657=1500))</formula>
    </cfRule>
  </conditionalFormatting>
  <conditionalFormatting sqref="O658">
    <cfRule type="expression" dxfId="1347" priority="3356">
      <formula>AND($O$658="",OR($I$658=1500,$K$658=1500))</formula>
    </cfRule>
  </conditionalFormatting>
  <conditionalFormatting sqref="O659">
    <cfRule type="expression" dxfId="1346" priority="3355">
      <formula>AND($O$659="",OR($I$659=1500,$K$659=1500))</formula>
    </cfRule>
  </conditionalFormatting>
  <conditionalFormatting sqref="O660">
    <cfRule type="expression" dxfId="1345" priority="3354">
      <formula>AND($O$660="",OR($I$660=1500,$K$660=1500))</formula>
    </cfRule>
  </conditionalFormatting>
  <conditionalFormatting sqref="O661">
    <cfRule type="expression" dxfId="1344" priority="3353">
      <formula>AND($O$661="",OR($I$661=1500,$K$661=1500))</formula>
    </cfRule>
  </conditionalFormatting>
  <conditionalFormatting sqref="O662">
    <cfRule type="expression" dxfId="1343" priority="3352">
      <formula>AND($O$662="",OR($I$662=1500,$K$662=1500))</formula>
    </cfRule>
  </conditionalFormatting>
  <conditionalFormatting sqref="O663">
    <cfRule type="expression" dxfId="1342" priority="3351">
      <formula>AND($O$663="",OR($I$663=1500,$K$663=1500))</formula>
    </cfRule>
  </conditionalFormatting>
  <conditionalFormatting sqref="O664">
    <cfRule type="expression" dxfId="1341" priority="3350">
      <formula>AND($O$664="",OR($I$664=1500,$K$664=1500))</formula>
    </cfRule>
  </conditionalFormatting>
  <conditionalFormatting sqref="O665">
    <cfRule type="expression" dxfId="1340" priority="3349">
      <formula>AND($O$665="",OR($I$665=1500,$K$665=1500))</formula>
    </cfRule>
  </conditionalFormatting>
  <conditionalFormatting sqref="O666">
    <cfRule type="expression" dxfId="1339" priority="3348">
      <formula>AND($O$666="",OR($I$666=1500,$K$666=1500))</formula>
    </cfRule>
  </conditionalFormatting>
  <conditionalFormatting sqref="O667">
    <cfRule type="expression" dxfId="1338" priority="3347">
      <formula>AND($O$667="",OR($I$667=1500,$K$667=1500))</formula>
    </cfRule>
  </conditionalFormatting>
  <conditionalFormatting sqref="O668">
    <cfRule type="expression" dxfId="1337" priority="3346">
      <formula>AND($O$668="",OR($I$668=1500,$K$668=1500))</formula>
    </cfRule>
  </conditionalFormatting>
  <conditionalFormatting sqref="O669">
    <cfRule type="expression" dxfId="1336" priority="3345">
      <formula>AND($O$669="",OR($I$669=1500,$K$669=1500))</formula>
    </cfRule>
  </conditionalFormatting>
  <conditionalFormatting sqref="O670">
    <cfRule type="expression" dxfId="1335" priority="3344">
      <formula>AND($O$670="",OR($I$670=1500,$K$670=1500))</formula>
    </cfRule>
  </conditionalFormatting>
  <conditionalFormatting sqref="O671">
    <cfRule type="expression" dxfId="1334" priority="3343">
      <formula>AND($O$671="",OR($I$671=1500,$K$671=1500))</formula>
    </cfRule>
  </conditionalFormatting>
  <conditionalFormatting sqref="O672">
    <cfRule type="expression" dxfId="1333" priority="3342">
      <formula>AND($O$672="",OR($I$672=1500,$K$672=1500))</formula>
    </cfRule>
  </conditionalFormatting>
  <conditionalFormatting sqref="O673">
    <cfRule type="expression" dxfId="1332" priority="3341">
      <formula>AND($O$673="",OR($I$673=1500,$K$673=1500))</formula>
    </cfRule>
  </conditionalFormatting>
  <conditionalFormatting sqref="O674">
    <cfRule type="expression" dxfId="1331" priority="3340">
      <formula>AND($O$674="",OR($I$674=1500,$K$674=1500))</formula>
    </cfRule>
  </conditionalFormatting>
  <conditionalFormatting sqref="O675">
    <cfRule type="expression" dxfId="1330" priority="3339">
      <formula>AND($O$675="",OR($I$675=1500,$K$675=1500))</formula>
    </cfRule>
  </conditionalFormatting>
  <conditionalFormatting sqref="O676">
    <cfRule type="expression" dxfId="1329" priority="3338">
      <formula>AND($O$676="",OR($I$676=1500,$K$676=1500))</formula>
    </cfRule>
  </conditionalFormatting>
  <conditionalFormatting sqref="O677">
    <cfRule type="expression" dxfId="1328" priority="3337">
      <formula>AND($O$677="",OR($I$677=1500,$K$677=1500))</formula>
    </cfRule>
  </conditionalFormatting>
  <conditionalFormatting sqref="O678">
    <cfRule type="expression" dxfId="1327" priority="3336">
      <formula>AND($O$678="",OR($I$678=1500,$K$678=1500))</formula>
    </cfRule>
  </conditionalFormatting>
  <conditionalFormatting sqref="O679">
    <cfRule type="expression" dxfId="1326" priority="3335">
      <formula>AND($O$679="",OR($I$679=1500,$K$679=1500))</formula>
    </cfRule>
  </conditionalFormatting>
  <conditionalFormatting sqref="O680">
    <cfRule type="expression" dxfId="1325" priority="3334">
      <formula>AND($O$680="",OR($I$680=1500,$K$680=1500))</formula>
    </cfRule>
  </conditionalFormatting>
  <conditionalFormatting sqref="O681">
    <cfRule type="expression" dxfId="1324" priority="3333">
      <formula>AND($O$681="",OR($I$681=1500,$K$681=1500))</formula>
    </cfRule>
  </conditionalFormatting>
  <conditionalFormatting sqref="O682">
    <cfRule type="expression" dxfId="1323" priority="3332">
      <formula>AND($O$682="",OR($I$682=1500,$K$682=1500))</formula>
    </cfRule>
  </conditionalFormatting>
  <conditionalFormatting sqref="O683">
    <cfRule type="expression" dxfId="1322" priority="3331">
      <formula>AND($O$683="",OR($I$683=1500,$K$683=1500))</formula>
    </cfRule>
  </conditionalFormatting>
  <conditionalFormatting sqref="O684">
    <cfRule type="expression" dxfId="1321" priority="3330">
      <formula>AND($O$684="",OR($I$684=1500,$K$684=1500))</formula>
    </cfRule>
  </conditionalFormatting>
  <conditionalFormatting sqref="O685">
    <cfRule type="expression" dxfId="1320" priority="3329">
      <formula>AND($O$685="",OR($I$685=1500,$K$685=1500))</formula>
    </cfRule>
  </conditionalFormatting>
  <conditionalFormatting sqref="O686">
    <cfRule type="expression" dxfId="1319" priority="3328">
      <formula>AND($O$686="",OR($I$686=1500,$K$686=1500))</formula>
    </cfRule>
  </conditionalFormatting>
  <conditionalFormatting sqref="O687">
    <cfRule type="expression" dxfId="1318" priority="3327">
      <formula>AND($O$687="",OR($I$687=1500,$K$687=1500))</formula>
    </cfRule>
  </conditionalFormatting>
  <conditionalFormatting sqref="O688">
    <cfRule type="expression" dxfId="1317" priority="3326">
      <formula>AND($O$688="",OR($I$688=1500,$K$688=1500))</formula>
    </cfRule>
  </conditionalFormatting>
  <conditionalFormatting sqref="O689">
    <cfRule type="expression" dxfId="1316" priority="3325">
      <formula>AND($O$689="",OR($I$689=1500,$K$689=1500))</formula>
    </cfRule>
  </conditionalFormatting>
  <conditionalFormatting sqref="O690">
    <cfRule type="expression" dxfId="1315" priority="3324">
      <formula>AND($O$690="",OR($I$690=1500,$K$690=1500))</formula>
    </cfRule>
  </conditionalFormatting>
  <conditionalFormatting sqref="O691">
    <cfRule type="expression" dxfId="1314" priority="3323">
      <formula>AND($O$691="",OR($I$691=1500,$K$691=1500))</formula>
    </cfRule>
  </conditionalFormatting>
  <conditionalFormatting sqref="O692">
    <cfRule type="expression" dxfId="1313" priority="3322">
      <formula>AND($O$692="",OR($I$692=1500,$K$692=1500))</formula>
    </cfRule>
  </conditionalFormatting>
  <conditionalFormatting sqref="O693">
    <cfRule type="expression" dxfId="1312" priority="3321">
      <formula>AND($O$693="",OR($I$693=1500,$K$693=1500))</formula>
    </cfRule>
  </conditionalFormatting>
  <conditionalFormatting sqref="O694">
    <cfRule type="expression" dxfId="1311" priority="3320">
      <formula>AND($O$694="",OR($I$694=1500,$K$694=1500))</formula>
    </cfRule>
  </conditionalFormatting>
  <conditionalFormatting sqref="O695">
    <cfRule type="expression" dxfId="1310" priority="3319">
      <formula>AND($O$695="",OR($I$695=1500,$K$695=1500))</formula>
    </cfRule>
  </conditionalFormatting>
  <conditionalFormatting sqref="O696">
    <cfRule type="expression" dxfId="1309" priority="3318">
      <formula>AND($O$696="",OR($I$696=1500,$K$696=1500))</formula>
    </cfRule>
  </conditionalFormatting>
  <conditionalFormatting sqref="O697">
    <cfRule type="expression" dxfId="1308" priority="3317">
      <formula>AND($O$697="",OR($I$697=1500,$K$697=1500))</formula>
    </cfRule>
  </conditionalFormatting>
  <conditionalFormatting sqref="O698">
    <cfRule type="expression" dxfId="1307" priority="3316">
      <formula>AND($O$698="",OR($I$698=1500,$K$698=1500))</formula>
    </cfRule>
  </conditionalFormatting>
  <conditionalFormatting sqref="O699">
    <cfRule type="expression" dxfId="1306" priority="3315">
      <formula>AND($O$699="",OR($I$699=1500,$K$699=1500))</formula>
    </cfRule>
  </conditionalFormatting>
  <conditionalFormatting sqref="O700">
    <cfRule type="expression" dxfId="1305" priority="3314">
      <formula>AND($O$700="",OR($I$700=1500,$K$700=1500))</formula>
    </cfRule>
  </conditionalFormatting>
  <conditionalFormatting sqref="O701">
    <cfRule type="expression" dxfId="1304" priority="3313">
      <formula>AND($O$701="",OR($I$701=1500,$K$701=1500))</formula>
    </cfRule>
  </conditionalFormatting>
  <conditionalFormatting sqref="O702">
    <cfRule type="expression" dxfId="1303" priority="3312">
      <formula>AND($O$702="",OR($I$702=1500,$K$702=1500))</formula>
    </cfRule>
  </conditionalFormatting>
  <conditionalFormatting sqref="O703">
    <cfRule type="expression" dxfId="1302" priority="3311">
      <formula>AND($O$703="",OR($I$703=1500,$K$703=1500))</formula>
    </cfRule>
  </conditionalFormatting>
  <conditionalFormatting sqref="O704">
    <cfRule type="expression" dxfId="1301" priority="3310">
      <formula>AND($O$704="",OR($I$704=1500,$K$704=1500))</formula>
    </cfRule>
  </conditionalFormatting>
  <conditionalFormatting sqref="O705">
    <cfRule type="expression" dxfId="1300" priority="3309">
      <formula>AND($O$705="",OR($I$705=1500,$K$705=1500))</formula>
    </cfRule>
  </conditionalFormatting>
  <conditionalFormatting sqref="O706">
    <cfRule type="expression" dxfId="1299" priority="3308">
      <formula>AND($O$706="",OR($I$706=1500,$K$706=1500))</formula>
    </cfRule>
  </conditionalFormatting>
  <conditionalFormatting sqref="O707">
    <cfRule type="expression" dxfId="1298" priority="3307">
      <formula>AND($O$707="",OR($I$707=1500,$K$707=1500))</formula>
    </cfRule>
  </conditionalFormatting>
  <conditionalFormatting sqref="O708">
    <cfRule type="expression" dxfId="1297" priority="3306">
      <formula>AND($O$708="",OR($I$708=1500,$K$708=1500))</formula>
    </cfRule>
  </conditionalFormatting>
  <conditionalFormatting sqref="O709">
    <cfRule type="expression" dxfId="1296" priority="3305">
      <formula>AND($O$709="",OR($I$709=1500,$K$709=1500))</formula>
    </cfRule>
  </conditionalFormatting>
  <conditionalFormatting sqref="O710">
    <cfRule type="expression" dxfId="1295" priority="3304">
      <formula>AND($O$710="",OR($I$710=1500,$K$710=1500))</formula>
    </cfRule>
  </conditionalFormatting>
  <conditionalFormatting sqref="O711">
    <cfRule type="expression" dxfId="1294" priority="3303">
      <formula>AND($O$711="",OR($I$711=1500,$K$711=1500))</formula>
    </cfRule>
  </conditionalFormatting>
  <conditionalFormatting sqref="O712">
    <cfRule type="expression" dxfId="1293" priority="3302">
      <formula>AND($O$712="",OR($I$712=1500,$K$712=1500))</formula>
    </cfRule>
  </conditionalFormatting>
  <conditionalFormatting sqref="O713">
    <cfRule type="expression" dxfId="1292" priority="3301">
      <formula>AND($O$713="",OR($I$713=1500,$K$713=1500))</formula>
    </cfRule>
  </conditionalFormatting>
  <conditionalFormatting sqref="O714">
    <cfRule type="expression" dxfId="1291" priority="3300">
      <formula>AND($O$714="",OR($I$714=1500,$K$714=1500))</formula>
    </cfRule>
  </conditionalFormatting>
  <conditionalFormatting sqref="O715">
    <cfRule type="expression" dxfId="1290" priority="3299">
      <formula>AND($O$715="",OR($I$715=1500,$K$715=1500))</formula>
    </cfRule>
  </conditionalFormatting>
  <conditionalFormatting sqref="O716">
    <cfRule type="expression" dxfId="1289" priority="3298">
      <formula>AND($O$716="",OR($I$716=1500,$K$716=1500))</formula>
    </cfRule>
  </conditionalFormatting>
  <conditionalFormatting sqref="O717">
    <cfRule type="expression" dxfId="1288" priority="3297">
      <formula>AND($O$717="",OR($I$717=1500,$K$717=1500))</formula>
    </cfRule>
  </conditionalFormatting>
  <conditionalFormatting sqref="O718">
    <cfRule type="expression" dxfId="1287" priority="3296">
      <formula>AND($O$718="",OR($I$718=1500,$K$718=1500))</formula>
    </cfRule>
  </conditionalFormatting>
  <conditionalFormatting sqref="O719">
    <cfRule type="expression" dxfId="1286" priority="3295">
      <formula>AND($O$719="",OR($I$719=1500,$K$719=1500))</formula>
    </cfRule>
  </conditionalFormatting>
  <conditionalFormatting sqref="O720">
    <cfRule type="expression" dxfId="1285" priority="3294">
      <formula>AND($O$720="",OR($I$720=1500,$K$720=1500))</formula>
    </cfRule>
  </conditionalFormatting>
  <conditionalFormatting sqref="O721">
    <cfRule type="expression" dxfId="1284" priority="3293">
      <formula>AND($O$721="",OR($I$721=1500,$K$721=1500))</formula>
    </cfRule>
  </conditionalFormatting>
  <conditionalFormatting sqref="O722">
    <cfRule type="expression" dxfId="1283" priority="3292">
      <formula>AND($O$722="",OR($I$722=1500,$K$722=1500))</formula>
    </cfRule>
  </conditionalFormatting>
  <conditionalFormatting sqref="O723">
    <cfRule type="expression" dxfId="1282" priority="3291">
      <formula>AND($O$723="",OR($I$723=1500,$K$723=1500))</formula>
    </cfRule>
  </conditionalFormatting>
  <conditionalFormatting sqref="O724">
    <cfRule type="expression" dxfId="1281" priority="3290">
      <formula>AND($O$724="",OR($I$724=1500,$K$724=1500))</formula>
    </cfRule>
  </conditionalFormatting>
  <conditionalFormatting sqref="O725">
    <cfRule type="expression" dxfId="1280" priority="3289">
      <formula>AND($O$725="",OR($I$725=1500,$K$725=1500))</formula>
    </cfRule>
  </conditionalFormatting>
  <conditionalFormatting sqref="O726">
    <cfRule type="expression" dxfId="1279" priority="3288">
      <formula>AND($O$726="",OR($I$726=1500,$K$726=1500))</formula>
    </cfRule>
  </conditionalFormatting>
  <conditionalFormatting sqref="O727">
    <cfRule type="expression" dxfId="1278" priority="3287">
      <formula>AND($O$727="",OR($I$727=1500,$K$727=1500))</formula>
    </cfRule>
  </conditionalFormatting>
  <conditionalFormatting sqref="O728">
    <cfRule type="expression" dxfId="1277" priority="3286">
      <formula>AND($O$728="",OR($I$728=1500,$K$728=1500))</formula>
    </cfRule>
  </conditionalFormatting>
  <conditionalFormatting sqref="O729">
    <cfRule type="expression" dxfId="1276" priority="3285">
      <formula>AND($O$729="",OR($I$729=1500,$K$729=1500))</formula>
    </cfRule>
  </conditionalFormatting>
  <conditionalFormatting sqref="O730">
    <cfRule type="expression" dxfId="1275" priority="3284">
      <formula>AND($O$730="",OR($I$730=1500,$K$730=1500))</formula>
    </cfRule>
  </conditionalFormatting>
  <conditionalFormatting sqref="O731">
    <cfRule type="expression" dxfId="1274" priority="3283">
      <formula>AND($O$731="",OR($I$731=1500,$K$731=1500))</formula>
    </cfRule>
  </conditionalFormatting>
  <conditionalFormatting sqref="O732">
    <cfRule type="expression" dxfId="1273" priority="3282">
      <formula>AND($O$732="",OR($I$732=1500,$K$732=1500))</formula>
    </cfRule>
  </conditionalFormatting>
  <conditionalFormatting sqref="O733">
    <cfRule type="expression" dxfId="1272" priority="3281">
      <formula>AND($O$733="",OR($I$733=1500,$K$733=1500))</formula>
    </cfRule>
  </conditionalFormatting>
  <conditionalFormatting sqref="O734">
    <cfRule type="expression" dxfId="1271" priority="3280">
      <formula>AND($O$734="",OR($I$734=1500,$K$734=1500))</formula>
    </cfRule>
  </conditionalFormatting>
  <conditionalFormatting sqref="O735">
    <cfRule type="expression" dxfId="1270" priority="3279">
      <formula>AND($O$735="",OR($I$735=1500,$K$735=1500))</formula>
    </cfRule>
  </conditionalFormatting>
  <conditionalFormatting sqref="O736">
    <cfRule type="expression" dxfId="1269" priority="3278">
      <formula>AND($O$736="",OR($I$736=1500,$K$736=1500))</formula>
    </cfRule>
  </conditionalFormatting>
  <conditionalFormatting sqref="O737">
    <cfRule type="expression" dxfId="1268" priority="3277">
      <formula>AND($O$737="",OR($I$737=1500,$K$737=1500))</formula>
    </cfRule>
  </conditionalFormatting>
  <conditionalFormatting sqref="O738">
    <cfRule type="expression" dxfId="1267" priority="3276">
      <formula>AND($O$738="",OR($I$738=1500,$K$738=1500))</formula>
    </cfRule>
  </conditionalFormatting>
  <conditionalFormatting sqref="O739">
    <cfRule type="expression" dxfId="1266" priority="3275">
      <formula>AND($O$739="",OR($I$739=1500,$K$739=1500))</formula>
    </cfRule>
  </conditionalFormatting>
  <conditionalFormatting sqref="O740">
    <cfRule type="expression" dxfId="1265" priority="3274">
      <formula>AND($O$740="",OR($I$740=1500,$K$740=1500))</formula>
    </cfRule>
  </conditionalFormatting>
  <conditionalFormatting sqref="O741">
    <cfRule type="expression" dxfId="1264" priority="3273">
      <formula>AND($O$741="",OR($I$741=1500,$K$741=1500))</formula>
    </cfRule>
  </conditionalFormatting>
  <conditionalFormatting sqref="O742">
    <cfRule type="expression" dxfId="1263" priority="3272">
      <formula>AND($O$742="",OR($I$742=1500,$K$742=1500))</formula>
    </cfRule>
  </conditionalFormatting>
  <conditionalFormatting sqref="O743">
    <cfRule type="expression" dxfId="1262" priority="3271">
      <formula>AND($O$743="",OR($I$743=1500,$K$743=1500))</formula>
    </cfRule>
  </conditionalFormatting>
  <conditionalFormatting sqref="O744">
    <cfRule type="expression" dxfId="1261" priority="3270">
      <formula>AND($O$744="",OR($I$744=1500,$K$744=1500))</formula>
    </cfRule>
  </conditionalFormatting>
  <conditionalFormatting sqref="O745">
    <cfRule type="expression" dxfId="1260" priority="3269">
      <formula>AND($O$745="",OR($I$745=1500,$K$745=1500))</formula>
    </cfRule>
  </conditionalFormatting>
  <conditionalFormatting sqref="O746">
    <cfRule type="expression" dxfId="1259" priority="3268">
      <formula>AND($O$746="",OR($I$746=1500,$K$746=1500))</formula>
    </cfRule>
  </conditionalFormatting>
  <conditionalFormatting sqref="O747">
    <cfRule type="expression" dxfId="1258" priority="3267">
      <formula>AND($O$747="",OR($I$747=1500,$K$747=1500))</formula>
    </cfRule>
  </conditionalFormatting>
  <conditionalFormatting sqref="O748">
    <cfRule type="expression" dxfId="1257" priority="3266">
      <formula>AND($O$748="",OR($I$748=1500,$K$748=1500))</formula>
    </cfRule>
  </conditionalFormatting>
  <conditionalFormatting sqref="O749">
    <cfRule type="expression" dxfId="1256" priority="3265">
      <formula>AND($O$749="",OR($I$749=1500,$K$749=1500))</formula>
    </cfRule>
  </conditionalFormatting>
  <conditionalFormatting sqref="O750">
    <cfRule type="expression" dxfId="1255" priority="3264">
      <formula>AND($O$750="",OR($I$750=1500,$K$750=1500))</formula>
    </cfRule>
  </conditionalFormatting>
  <conditionalFormatting sqref="O751">
    <cfRule type="expression" dxfId="1254" priority="3263">
      <formula>AND($O$751="",OR($I$751=1500,$K$751=1500))</formula>
    </cfRule>
  </conditionalFormatting>
  <conditionalFormatting sqref="O752">
    <cfRule type="expression" dxfId="1253" priority="3262">
      <formula>AND($O$752="",OR($I$752=1500,$K$752=1500))</formula>
    </cfRule>
  </conditionalFormatting>
  <conditionalFormatting sqref="O753">
    <cfRule type="expression" dxfId="1252" priority="3261">
      <formula>AND($O$753="",OR($I$753=1500,$K$753=1500))</formula>
    </cfRule>
  </conditionalFormatting>
  <conditionalFormatting sqref="O754">
    <cfRule type="expression" dxfId="1251" priority="3260">
      <formula>AND($O$754="",OR($I$754=1500,$K$754=1500))</formula>
    </cfRule>
  </conditionalFormatting>
  <conditionalFormatting sqref="O755">
    <cfRule type="expression" dxfId="1250" priority="3259">
      <formula>AND($O$755="",OR($I$755=1500,$K$755=1500))</formula>
    </cfRule>
  </conditionalFormatting>
  <conditionalFormatting sqref="O756">
    <cfRule type="expression" dxfId="1249" priority="3258">
      <formula>AND($O$756="",OR($I$756=1500,$K$756=1500))</formula>
    </cfRule>
  </conditionalFormatting>
  <conditionalFormatting sqref="O757">
    <cfRule type="expression" dxfId="1248" priority="3257">
      <formula>AND($O$757="",OR($I$757=1500,$K$757=1500))</formula>
    </cfRule>
  </conditionalFormatting>
  <conditionalFormatting sqref="O758">
    <cfRule type="expression" dxfId="1247" priority="3256">
      <formula>AND($O$758="",OR($I$758=1500,$K$758=1500))</formula>
    </cfRule>
  </conditionalFormatting>
  <conditionalFormatting sqref="O759">
    <cfRule type="expression" dxfId="1246" priority="3255">
      <formula>AND($O$759="",OR($I$759=1500,$K$759=1500))</formula>
    </cfRule>
  </conditionalFormatting>
  <conditionalFormatting sqref="O760">
    <cfRule type="expression" dxfId="1245" priority="3254">
      <formula>AND($O$760="",OR($I$760=1500,$K$760=1500))</formula>
    </cfRule>
  </conditionalFormatting>
  <conditionalFormatting sqref="O761">
    <cfRule type="expression" dxfId="1244" priority="3253">
      <formula>AND($O$761="",OR($I$761=1500,$K$761=1500))</formula>
    </cfRule>
  </conditionalFormatting>
  <conditionalFormatting sqref="O762">
    <cfRule type="expression" dxfId="1243" priority="3252">
      <formula>AND($O$762="",OR($I$762=1500,$K$762=1500))</formula>
    </cfRule>
  </conditionalFormatting>
  <conditionalFormatting sqref="O763">
    <cfRule type="expression" dxfId="1242" priority="3251">
      <formula>AND($O$763="",OR($I$763=1500,$K$763=1500))</formula>
    </cfRule>
  </conditionalFormatting>
  <conditionalFormatting sqref="O764">
    <cfRule type="expression" dxfId="1241" priority="3250">
      <formula>AND($O$764="",OR($I$764=1500,$K$764=1500))</formula>
    </cfRule>
  </conditionalFormatting>
  <conditionalFormatting sqref="O765">
    <cfRule type="expression" dxfId="1240" priority="3249">
      <formula>AND($O$765="",OR($I$765=1500,$K$765=1500))</formula>
    </cfRule>
  </conditionalFormatting>
  <conditionalFormatting sqref="O766">
    <cfRule type="expression" dxfId="1239" priority="3248">
      <formula>AND($O$766="",OR($I$766=1500,$K$766=1500))</formula>
    </cfRule>
  </conditionalFormatting>
  <conditionalFormatting sqref="O767">
    <cfRule type="expression" dxfId="1238" priority="3247">
      <formula>AND($O$767="",OR($I$767=1500,$K$767=1500))</formula>
    </cfRule>
  </conditionalFormatting>
  <conditionalFormatting sqref="O768">
    <cfRule type="expression" dxfId="1237" priority="3246">
      <formula>AND($O$768="",OR($I$768=1500,$K$768=1500))</formula>
    </cfRule>
  </conditionalFormatting>
  <conditionalFormatting sqref="O769">
    <cfRule type="expression" dxfId="1236" priority="3245">
      <formula>AND($O$769="",OR($I$769=1500,$K$769=1500))</formula>
    </cfRule>
  </conditionalFormatting>
  <conditionalFormatting sqref="O770">
    <cfRule type="expression" dxfId="1235" priority="3244">
      <formula>AND($O$770="",OR($I$770=1500,$K$770=1500))</formula>
    </cfRule>
  </conditionalFormatting>
  <conditionalFormatting sqref="O771">
    <cfRule type="expression" dxfId="1234" priority="3243">
      <formula>AND($O$771="",OR($I$771=1500,$K$771=1500))</formula>
    </cfRule>
  </conditionalFormatting>
  <conditionalFormatting sqref="O772">
    <cfRule type="expression" dxfId="1233" priority="3242">
      <formula>AND($O$772="",OR($I$772=1500,$K$772=1500))</formula>
    </cfRule>
  </conditionalFormatting>
  <conditionalFormatting sqref="O773">
    <cfRule type="expression" dxfId="1232" priority="3241">
      <formula>AND($O$773="",OR($I$773=1500,$K$773=1500))</formula>
    </cfRule>
  </conditionalFormatting>
  <conditionalFormatting sqref="O774">
    <cfRule type="expression" dxfId="1231" priority="3240">
      <formula>AND($O$774="",OR($I$774=1500,$K$774=1500))</formula>
    </cfRule>
  </conditionalFormatting>
  <conditionalFormatting sqref="O775">
    <cfRule type="expression" dxfId="1230" priority="3239">
      <formula>AND($O$775="",OR($I$775=1500,$K$775=1500))</formula>
    </cfRule>
  </conditionalFormatting>
  <conditionalFormatting sqref="O776">
    <cfRule type="expression" dxfId="1229" priority="3238">
      <formula>AND($O$776="",OR($I$776=1500,$K$776=1500))</formula>
    </cfRule>
  </conditionalFormatting>
  <conditionalFormatting sqref="O777">
    <cfRule type="expression" dxfId="1228" priority="3237">
      <formula>AND($O$777="",OR($I$777=1500,$K$777=1500))</formula>
    </cfRule>
  </conditionalFormatting>
  <conditionalFormatting sqref="O778">
    <cfRule type="expression" dxfId="1227" priority="3236">
      <formula>AND($O$778="",OR($I$778=1500,$K$778=1500))</formula>
    </cfRule>
  </conditionalFormatting>
  <conditionalFormatting sqref="O779">
    <cfRule type="expression" dxfId="1226" priority="3235">
      <formula>AND($O$779="",OR($I$779=1500,$K$779=1500))</formula>
    </cfRule>
  </conditionalFormatting>
  <conditionalFormatting sqref="O780">
    <cfRule type="expression" dxfId="1225" priority="3234">
      <formula>AND($O$780="",OR($I$780=1500,$K$780=1500))</formula>
    </cfRule>
  </conditionalFormatting>
  <conditionalFormatting sqref="O781">
    <cfRule type="expression" dxfId="1224" priority="3233">
      <formula>AND($O$781="",OR($I$781=1500,$K$781=1500))</formula>
    </cfRule>
  </conditionalFormatting>
  <conditionalFormatting sqref="O782">
    <cfRule type="expression" dxfId="1223" priority="3232">
      <formula>AND($O$782="",OR($I$782=1500,$K$782=1500))</formula>
    </cfRule>
  </conditionalFormatting>
  <conditionalFormatting sqref="O783">
    <cfRule type="expression" dxfId="1222" priority="3231">
      <formula>AND($O$783="",OR($I$783=1500,$K$783=1500))</formula>
    </cfRule>
  </conditionalFormatting>
  <conditionalFormatting sqref="O784">
    <cfRule type="expression" dxfId="1221" priority="3230">
      <formula>AND($O$784="",OR($I$784=1500,$K$784=1500))</formula>
    </cfRule>
  </conditionalFormatting>
  <conditionalFormatting sqref="O785">
    <cfRule type="expression" dxfId="1220" priority="3229">
      <formula>AND($O$785="",OR($I$785=1500,$K$785=1500))</formula>
    </cfRule>
  </conditionalFormatting>
  <conditionalFormatting sqref="O786">
    <cfRule type="expression" dxfId="1219" priority="3228">
      <formula>AND($O$786="",OR($I$786=1500,$K$786=1500))</formula>
    </cfRule>
  </conditionalFormatting>
  <conditionalFormatting sqref="O787">
    <cfRule type="expression" dxfId="1218" priority="3227">
      <formula>AND($O$787="",OR($I$787=1500,$K$787=1500))</formula>
    </cfRule>
  </conditionalFormatting>
  <conditionalFormatting sqref="O788">
    <cfRule type="expression" dxfId="1217" priority="3226">
      <formula>AND($O$788="",OR($I$788=1500,$K$788=1500))</formula>
    </cfRule>
  </conditionalFormatting>
  <conditionalFormatting sqref="O789">
    <cfRule type="expression" dxfId="1216" priority="3225">
      <formula>AND($O$789="",OR($I$789=1500,$K$789=1500))</formula>
    </cfRule>
  </conditionalFormatting>
  <conditionalFormatting sqref="O790">
    <cfRule type="expression" dxfId="1215" priority="3224">
      <formula>AND($O$790="",OR($I$790=1500,$K$790=1500))</formula>
    </cfRule>
  </conditionalFormatting>
  <conditionalFormatting sqref="O791">
    <cfRule type="expression" dxfId="1214" priority="3223">
      <formula>AND($O$791="",OR($I$791=1500,$K$791=1500))</formula>
    </cfRule>
  </conditionalFormatting>
  <conditionalFormatting sqref="O792">
    <cfRule type="expression" dxfId="1213" priority="3222">
      <formula>AND($O$792="",OR($I$792=1500,$K$792=1500))</formula>
    </cfRule>
  </conditionalFormatting>
  <conditionalFormatting sqref="O793">
    <cfRule type="expression" dxfId="1212" priority="3221">
      <formula>AND($O$793="",OR($I$793=1500,$K$793=1500))</formula>
    </cfRule>
  </conditionalFormatting>
  <conditionalFormatting sqref="O794">
    <cfRule type="expression" dxfId="1211" priority="3220">
      <formula>AND($O$794="",OR($I$794=1500,$K$794=1500))</formula>
    </cfRule>
  </conditionalFormatting>
  <conditionalFormatting sqref="O795">
    <cfRule type="expression" dxfId="1210" priority="3219">
      <formula>AND($O$795="",OR($I$795=1500,$K$795=1500))</formula>
    </cfRule>
  </conditionalFormatting>
  <conditionalFormatting sqref="O796">
    <cfRule type="expression" dxfId="1209" priority="3218">
      <formula>AND($O$796="",OR($I$796=1500,$K$796=1500))</formula>
    </cfRule>
  </conditionalFormatting>
  <conditionalFormatting sqref="O797">
    <cfRule type="expression" dxfId="1208" priority="3217">
      <formula>AND($O$797="",OR($I$797=1500,$K$797=1500))</formula>
    </cfRule>
  </conditionalFormatting>
  <conditionalFormatting sqref="O798">
    <cfRule type="expression" dxfId="1207" priority="3216">
      <formula>AND($O$798="",OR($I$798=1500,$K$798=1500))</formula>
    </cfRule>
  </conditionalFormatting>
  <conditionalFormatting sqref="O799">
    <cfRule type="expression" dxfId="1206" priority="3215">
      <formula>AND($O$799="",OR($I$799=1500,$K$799=1500))</formula>
    </cfRule>
  </conditionalFormatting>
  <conditionalFormatting sqref="O800">
    <cfRule type="expression" dxfId="1205" priority="3214">
      <formula>AND($O$800="",OR($I$800=1500,$K$800=1500))</formula>
    </cfRule>
  </conditionalFormatting>
  <conditionalFormatting sqref="O801">
    <cfRule type="expression" dxfId="1204" priority="3213">
      <formula>AND($O$801="",OR($I$801=1500,$K$801=1500))</formula>
    </cfRule>
  </conditionalFormatting>
  <conditionalFormatting sqref="O802">
    <cfRule type="expression" dxfId="1203" priority="3212">
      <formula>AND($O$802="",OR($I$802=1500,$K$802=1500))</formula>
    </cfRule>
  </conditionalFormatting>
  <conditionalFormatting sqref="O803">
    <cfRule type="expression" dxfId="1202" priority="3211">
      <formula>AND($O$803="",OR($I$803=1500,$K$803=1500))</formula>
    </cfRule>
  </conditionalFormatting>
  <conditionalFormatting sqref="O804">
    <cfRule type="expression" dxfId="1201" priority="3210">
      <formula>AND($O$804="",OR($I$804=1500,$K$804=1500))</formula>
    </cfRule>
  </conditionalFormatting>
  <conditionalFormatting sqref="O805">
    <cfRule type="expression" dxfId="1200" priority="3209">
      <formula>AND($O$805="",OR($I$805=1500,$K$805=1500))</formula>
    </cfRule>
  </conditionalFormatting>
  <conditionalFormatting sqref="O806">
    <cfRule type="expression" dxfId="1199" priority="3208">
      <formula>AND($O$806="",OR($I$806=1500,$K$806=1500))</formula>
    </cfRule>
  </conditionalFormatting>
  <conditionalFormatting sqref="O807">
    <cfRule type="expression" dxfId="1198" priority="3207">
      <formula>AND($O$807="",OR($I$807=1500,$K$807=1500))</formula>
    </cfRule>
  </conditionalFormatting>
  <conditionalFormatting sqref="O808">
    <cfRule type="expression" dxfId="1197" priority="3206">
      <formula>AND($O$808="",OR($I$808=1500,$K$808=1500))</formula>
    </cfRule>
  </conditionalFormatting>
  <conditionalFormatting sqref="O809">
    <cfRule type="expression" dxfId="1196" priority="3205">
      <formula>AND($O$809="",OR($I$809=1500,$K$809=1500))</formula>
    </cfRule>
  </conditionalFormatting>
  <conditionalFormatting sqref="O810">
    <cfRule type="expression" dxfId="1195" priority="3204">
      <formula>AND($O$810="",OR($I$810=1500,$K$810=1500))</formula>
    </cfRule>
  </conditionalFormatting>
  <conditionalFormatting sqref="O811">
    <cfRule type="expression" dxfId="1194" priority="3203">
      <formula>AND($O$811="",OR($I$811=1500,$K$811=1500))</formula>
    </cfRule>
  </conditionalFormatting>
  <conditionalFormatting sqref="O812">
    <cfRule type="expression" dxfId="1193" priority="3202">
      <formula>AND($O$812="",OR($I$812=1500,$K$812=1500))</formula>
    </cfRule>
  </conditionalFormatting>
  <conditionalFormatting sqref="O813">
    <cfRule type="expression" dxfId="1192" priority="3201">
      <formula>AND($O$813="",OR($I$813=1500,$K$813=1500))</formula>
    </cfRule>
  </conditionalFormatting>
  <conditionalFormatting sqref="O814">
    <cfRule type="expression" dxfId="1191" priority="3200">
      <formula>AND($O$814="",OR($I$814=1500,$K$814=1500))</formula>
    </cfRule>
  </conditionalFormatting>
  <conditionalFormatting sqref="O815">
    <cfRule type="expression" dxfId="1190" priority="3199">
      <formula>AND($O$815="",OR($I$815=1500,$K$815=1500))</formula>
    </cfRule>
  </conditionalFormatting>
  <conditionalFormatting sqref="O816">
    <cfRule type="expression" dxfId="1189" priority="3198">
      <formula>AND($O$816="",OR($I$816=1500,$K$816=1500))</formula>
    </cfRule>
  </conditionalFormatting>
  <conditionalFormatting sqref="O817">
    <cfRule type="expression" dxfId="1188" priority="3197">
      <formula>AND($O$817="",OR($I$817=1500,$K$817=1500))</formula>
    </cfRule>
  </conditionalFormatting>
  <conditionalFormatting sqref="O818">
    <cfRule type="expression" dxfId="1187" priority="3196">
      <formula>AND($O$818="",OR($I$818=1500,$K$818=1500))</formula>
    </cfRule>
  </conditionalFormatting>
  <conditionalFormatting sqref="O819">
    <cfRule type="expression" dxfId="1186" priority="3195">
      <formula>AND($O$819="",OR($I$819=1500,$K$819=1500))</formula>
    </cfRule>
  </conditionalFormatting>
  <conditionalFormatting sqref="O820">
    <cfRule type="expression" dxfId="1185" priority="3194">
      <formula>AND($O$820="",OR($I$820=1500,$K$820=1500))</formula>
    </cfRule>
  </conditionalFormatting>
  <conditionalFormatting sqref="O821">
    <cfRule type="expression" dxfId="1184" priority="3193">
      <formula>AND($O$821="",OR($I$821=1500,$K$821=1500))</formula>
    </cfRule>
  </conditionalFormatting>
  <conditionalFormatting sqref="O822">
    <cfRule type="expression" dxfId="1183" priority="3192">
      <formula>AND($O$822="",OR($I$822=1500,$K$822=1500))</formula>
    </cfRule>
  </conditionalFormatting>
  <conditionalFormatting sqref="O823">
    <cfRule type="expression" dxfId="1182" priority="3191">
      <formula>AND($O$823="",OR($I$823=1500,$K$823=1500))</formula>
    </cfRule>
  </conditionalFormatting>
  <conditionalFormatting sqref="O824">
    <cfRule type="expression" dxfId="1181" priority="3190">
      <formula>AND($O$824="",OR($I$824=1500,$K$824=1500))</formula>
    </cfRule>
  </conditionalFormatting>
  <conditionalFormatting sqref="O825">
    <cfRule type="expression" dxfId="1180" priority="3189">
      <formula>AND($O$825="",OR($I$825=1500,$K$825=1500))</formula>
    </cfRule>
  </conditionalFormatting>
  <conditionalFormatting sqref="O826">
    <cfRule type="expression" dxfId="1179" priority="3188">
      <formula>AND($O$826="",OR($I$826=1500,$K$826=1500))</formula>
    </cfRule>
  </conditionalFormatting>
  <conditionalFormatting sqref="O827">
    <cfRule type="expression" dxfId="1178" priority="3187">
      <formula>AND($O$827="",OR($I$827=1500,$K$827=1500))</formula>
    </cfRule>
  </conditionalFormatting>
  <conditionalFormatting sqref="O828">
    <cfRule type="expression" dxfId="1177" priority="3186">
      <formula>AND($O$828="",OR($I$828=1500,$K$828=1500))</formula>
    </cfRule>
  </conditionalFormatting>
  <conditionalFormatting sqref="O829">
    <cfRule type="expression" dxfId="1176" priority="3185">
      <formula>AND($O$829="",OR($I$829=1500,$K$829=1500))</formula>
    </cfRule>
  </conditionalFormatting>
  <conditionalFormatting sqref="O830">
    <cfRule type="expression" dxfId="1175" priority="3184">
      <formula>AND($O$830="",OR($I$830=1500,$K$830=1500))</formula>
    </cfRule>
  </conditionalFormatting>
  <conditionalFormatting sqref="O831">
    <cfRule type="expression" dxfId="1174" priority="3183">
      <formula>AND($O$831="",OR($I$831=1500,$K$831=1500))</formula>
    </cfRule>
  </conditionalFormatting>
  <conditionalFormatting sqref="O832">
    <cfRule type="expression" dxfId="1173" priority="3182">
      <formula>AND($O$832="",OR($I$832=1500,$K$832=1500))</formula>
    </cfRule>
  </conditionalFormatting>
  <conditionalFormatting sqref="O833">
    <cfRule type="expression" dxfId="1172" priority="3181">
      <formula>AND($O$833="",OR($I$833=1500,$K$833=1500))</formula>
    </cfRule>
  </conditionalFormatting>
  <conditionalFormatting sqref="O834">
    <cfRule type="expression" dxfId="1171" priority="3180">
      <formula>AND($O$834="",OR($I$834=1500,$K$834=1500))</formula>
    </cfRule>
  </conditionalFormatting>
  <conditionalFormatting sqref="O835">
    <cfRule type="expression" dxfId="1170" priority="3179">
      <formula>AND($O$835="",OR($I$835=1500,$K$835=1500))</formula>
    </cfRule>
  </conditionalFormatting>
  <conditionalFormatting sqref="O836">
    <cfRule type="expression" dxfId="1169" priority="3178">
      <formula>AND($O$836="",OR($I$836=1500,$K$836=1500))</formula>
    </cfRule>
  </conditionalFormatting>
  <conditionalFormatting sqref="O837">
    <cfRule type="expression" dxfId="1168" priority="3177">
      <formula>AND($O$837="",OR($I$837=1500,$K$837=1500))</formula>
    </cfRule>
  </conditionalFormatting>
  <conditionalFormatting sqref="O838">
    <cfRule type="expression" dxfId="1167" priority="3176">
      <formula>AND($O$838="",OR($I$838=1500,$K$838=1500))</formula>
    </cfRule>
  </conditionalFormatting>
  <conditionalFormatting sqref="O839">
    <cfRule type="expression" dxfId="1166" priority="3175">
      <formula>AND($O$839="",OR($I$839=1500,$K$839=1500))</formula>
    </cfRule>
  </conditionalFormatting>
  <conditionalFormatting sqref="O840">
    <cfRule type="expression" dxfId="1165" priority="3174">
      <formula>AND($O$840="",OR($I$840=1500,$K$840=1500))</formula>
    </cfRule>
  </conditionalFormatting>
  <conditionalFormatting sqref="O841">
    <cfRule type="expression" dxfId="1164" priority="3173">
      <formula>AND($O$841="",OR($I$841=1500,$K$841=1500))</formula>
    </cfRule>
  </conditionalFormatting>
  <conditionalFormatting sqref="O842">
    <cfRule type="expression" dxfId="1163" priority="3172">
      <formula>AND($O$842="",OR($I$842=1500,$K$842=1500))</formula>
    </cfRule>
  </conditionalFormatting>
  <conditionalFormatting sqref="O843">
    <cfRule type="expression" dxfId="1162" priority="3171">
      <formula>AND($O$843="",OR($I$843=1500,$K$843=1500))</formula>
    </cfRule>
  </conditionalFormatting>
  <conditionalFormatting sqref="O844">
    <cfRule type="expression" dxfId="1161" priority="3170">
      <formula>AND($O$844="",OR($I$844=1500,$K$844=1500))</formula>
    </cfRule>
  </conditionalFormatting>
  <conditionalFormatting sqref="O845">
    <cfRule type="expression" dxfId="1160" priority="3169">
      <formula>AND($O$845="",OR($I$845=1500,$K$845=1500))</formula>
    </cfRule>
  </conditionalFormatting>
  <conditionalFormatting sqref="O846">
    <cfRule type="expression" dxfId="1159" priority="3168">
      <formula>AND($O$846="",OR($I$846=1500,$K$846=1500))</formula>
    </cfRule>
  </conditionalFormatting>
  <conditionalFormatting sqref="O847">
    <cfRule type="expression" dxfId="1158" priority="3167">
      <formula>AND($O$847="",OR($I$847=1500,$K$847=1500))</formula>
    </cfRule>
  </conditionalFormatting>
  <conditionalFormatting sqref="O848">
    <cfRule type="expression" dxfId="1157" priority="3166">
      <formula>AND($O$848="",OR($I$848=1500,$K$848=1500))</formula>
    </cfRule>
  </conditionalFormatting>
  <conditionalFormatting sqref="O849">
    <cfRule type="expression" dxfId="1156" priority="3165">
      <formula>AND($O$849="",OR($I$849=1500,$K$849=1500))</formula>
    </cfRule>
  </conditionalFormatting>
  <conditionalFormatting sqref="O850">
    <cfRule type="expression" dxfId="1155" priority="3164">
      <formula>AND($O$850="",OR($I$850=1500,$K$850=1500))</formula>
    </cfRule>
  </conditionalFormatting>
  <conditionalFormatting sqref="O851">
    <cfRule type="expression" dxfId="1154" priority="3163">
      <formula>AND($O$851="",OR($I$851=1500,$K$851=1500))</formula>
    </cfRule>
  </conditionalFormatting>
  <conditionalFormatting sqref="O852">
    <cfRule type="expression" dxfId="1153" priority="3162">
      <formula>AND($O$852="",OR($I$852=1500,$K$852=1500))</formula>
    </cfRule>
  </conditionalFormatting>
  <conditionalFormatting sqref="O853">
    <cfRule type="expression" dxfId="1152" priority="3161">
      <formula>AND($O$853="",OR($I$853=1500,$K$853=1500))</formula>
    </cfRule>
  </conditionalFormatting>
  <conditionalFormatting sqref="O854">
    <cfRule type="expression" dxfId="1151" priority="3160">
      <formula>AND($O$854="",OR($I$854=1500,$K$854=1500))</formula>
    </cfRule>
  </conditionalFormatting>
  <conditionalFormatting sqref="O855">
    <cfRule type="expression" dxfId="1150" priority="3159">
      <formula>AND($O$855="",OR($I$855=1500,$K$855=1500))</formula>
    </cfRule>
  </conditionalFormatting>
  <conditionalFormatting sqref="O856">
    <cfRule type="expression" dxfId="1149" priority="3158">
      <formula>AND($O$856="",OR($I$856=1500,$K$856=1500))</formula>
    </cfRule>
  </conditionalFormatting>
  <conditionalFormatting sqref="O857">
    <cfRule type="expression" dxfId="1148" priority="3157">
      <formula>AND($O$857="",OR($I$857=1500,$K$857=1500))</formula>
    </cfRule>
  </conditionalFormatting>
  <conditionalFormatting sqref="O858">
    <cfRule type="expression" dxfId="1147" priority="3156">
      <formula>AND($O$858="",OR($I$858=1500,$K$858=1500))</formula>
    </cfRule>
  </conditionalFormatting>
  <conditionalFormatting sqref="O859">
    <cfRule type="expression" dxfId="1146" priority="3155">
      <formula>AND($O$859="",OR($I$859=1500,$K$859=1500))</formula>
    </cfRule>
  </conditionalFormatting>
  <conditionalFormatting sqref="O860">
    <cfRule type="expression" dxfId="1145" priority="3154">
      <formula>AND($O$860="",OR($I$860=1500,$K$860=1500))</formula>
    </cfRule>
  </conditionalFormatting>
  <conditionalFormatting sqref="O861">
    <cfRule type="expression" dxfId="1144" priority="3153">
      <formula>AND($O$861="",OR($I$861=1500,$K$861=1500))</formula>
    </cfRule>
  </conditionalFormatting>
  <conditionalFormatting sqref="O862">
    <cfRule type="expression" dxfId="1143" priority="3152">
      <formula>AND($O$862="",OR($I$862=1500,$K$862=1500))</formula>
    </cfRule>
  </conditionalFormatting>
  <conditionalFormatting sqref="O863">
    <cfRule type="expression" dxfId="1142" priority="3151">
      <formula>AND($O$863="",OR($I$863=1500,$K$863=1500))</formula>
    </cfRule>
  </conditionalFormatting>
  <conditionalFormatting sqref="O864">
    <cfRule type="expression" dxfId="1141" priority="3150">
      <formula>AND($O$864="",OR($I$864=1500,$K$864=1500))</formula>
    </cfRule>
  </conditionalFormatting>
  <conditionalFormatting sqref="O865">
    <cfRule type="expression" dxfId="1140" priority="3149">
      <formula>AND($O$865="",OR($I$865=1500,$K$865=1500))</formula>
    </cfRule>
  </conditionalFormatting>
  <conditionalFormatting sqref="O866">
    <cfRule type="expression" dxfId="1139" priority="3148">
      <formula>AND($O$866="",OR($I$866=1500,$K$866=1500))</formula>
    </cfRule>
  </conditionalFormatting>
  <conditionalFormatting sqref="O867">
    <cfRule type="expression" dxfId="1138" priority="3147">
      <formula>AND($O$867="",OR($I$867=1500,$K$867=1500))</formula>
    </cfRule>
  </conditionalFormatting>
  <conditionalFormatting sqref="O868">
    <cfRule type="expression" dxfId="1137" priority="3146">
      <formula>AND($O$868="",OR($I$868=1500,$K$868=1500))</formula>
    </cfRule>
  </conditionalFormatting>
  <conditionalFormatting sqref="O869">
    <cfRule type="expression" dxfId="1136" priority="3145">
      <formula>AND($O$869="",OR($I$869=1500,$K$869=1500))</formula>
    </cfRule>
  </conditionalFormatting>
  <conditionalFormatting sqref="O870">
    <cfRule type="expression" dxfId="1135" priority="3144">
      <formula>AND($O$870="",OR($I$870=1500,$K$870=1500))</formula>
    </cfRule>
  </conditionalFormatting>
  <conditionalFormatting sqref="O871">
    <cfRule type="expression" dxfId="1134" priority="3143">
      <formula>AND($O$871="",OR($I$871=1500,$K$871=1500))</formula>
    </cfRule>
  </conditionalFormatting>
  <conditionalFormatting sqref="O872">
    <cfRule type="expression" dxfId="1133" priority="3142">
      <formula>AND($O$872="",OR($I$872=1500,$K$872=1500))</formula>
    </cfRule>
  </conditionalFormatting>
  <conditionalFormatting sqref="O873">
    <cfRule type="expression" dxfId="1132" priority="3141">
      <formula>AND($O$873="",OR($I$873=1500,$K$873=1500))</formula>
    </cfRule>
  </conditionalFormatting>
  <conditionalFormatting sqref="O874">
    <cfRule type="expression" dxfId="1131" priority="3140">
      <formula>AND($O$874="",OR($I$874=1500,$K$874=1500))</formula>
    </cfRule>
  </conditionalFormatting>
  <conditionalFormatting sqref="O875">
    <cfRule type="expression" dxfId="1130" priority="3139">
      <formula>AND($O$875="",OR($I$875=1500,$K$875=1500))</formula>
    </cfRule>
  </conditionalFormatting>
  <conditionalFormatting sqref="O876">
    <cfRule type="expression" dxfId="1129" priority="3138">
      <formula>AND($O$876="",OR($I$876=1500,$K$876=1500))</formula>
    </cfRule>
  </conditionalFormatting>
  <conditionalFormatting sqref="O877">
    <cfRule type="expression" dxfId="1128" priority="3137">
      <formula>AND($O$877="",OR($I$877=1500,$K$877=1500))</formula>
    </cfRule>
  </conditionalFormatting>
  <conditionalFormatting sqref="O878">
    <cfRule type="expression" dxfId="1127" priority="3136">
      <formula>AND($O$878="",OR($I$878=1500,$K$878=1500))</formula>
    </cfRule>
  </conditionalFormatting>
  <conditionalFormatting sqref="O879">
    <cfRule type="expression" dxfId="1126" priority="3135">
      <formula>AND($O$879="",OR($I$879=1500,$K$879=1500))</formula>
    </cfRule>
  </conditionalFormatting>
  <conditionalFormatting sqref="O880">
    <cfRule type="expression" dxfId="1125" priority="3134">
      <formula>AND($O$880="",OR($I$880=1500,$K$880=1500))</formula>
    </cfRule>
  </conditionalFormatting>
  <conditionalFormatting sqref="O881">
    <cfRule type="expression" dxfId="1124" priority="3133">
      <formula>AND($O$881="",OR($I$881=1500,$K$881=1500))</formula>
    </cfRule>
  </conditionalFormatting>
  <conditionalFormatting sqref="O882">
    <cfRule type="expression" dxfId="1123" priority="3132">
      <formula>AND($O$882="",OR($I$882=1500,$K$882=1500))</formula>
    </cfRule>
  </conditionalFormatting>
  <conditionalFormatting sqref="O883">
    <cfRule type="expression" dxfId="1122" priority="3131">
      <formula>AND($O$883="",OR($I$883=1500,$K$883=1500))</formula>
    </cfRule>
  </conditionalFormatting>
  <conditionalFormatting sqref="O884">
    <cfRule type="expression" dxfId="1121" priority="3130">
      <formula>AND($O$884="",OR($I$884=1500,$K$884=1500))</formula>
    </cfRule>
  </conditionalFormatting>
  <conditionalFormatting sqref="O885">
    <cfRule type="expression" dxfId="1120" priority="3129">
      <formula>AND($O$885="",OR($I$885=1500,$K$885=1500))</formula>
    </cfRule>
  </conditionalFormatting>
  <conditionalFormatting sqref="O886">
    <cfRule type="expression" dxfId="1119" priority="3128">
      <formula>AND($O$886="",OR($I$886=1500,$K$886=1500))</formula>
    </cfRule>
  </conditionalFormatting>
  <conditionalFormatting sqref="O887">
    <cfRule type="expression" dxfId="1118" priority="3127">
      <formula>AND($O$887="",OR($I$887=1500,$K$887=1500))</formula>
    </cfRule>
  </conditionalFormatting>
  <conditionalFormatting sqref="O888">
    <cfRule type="expression" dxfId="1117" priority="3126">
      <formula>AND($O$888="",OR($I$888=1500,$K$888=1500))</formula>
    </cfRule>
  </conditionalFormatting>
  <conditionalFormatting sqref="O889">
    <cfRule type="expression" dxfId="1116" priority="3125">
      <formula>AND($O$889="",OR($I$889=1500,$K$889=1500))</formula>
    </cfRule>
  </conditionalFormatting>
  <conditionalFormatting sqref="O890">
    <cfRule type="expression" dxfId="1115" priority="3124">
      <formula>AND($O$890="",OR($I$890=1500,$K$890=1500))</formula>
    </cfRule>
  </conditionalFormatting>
  <conditionalFormatting sqref="O891">
    <cfRule type="expression" dxfId="1114" priority="3123">
      <formula>AND($O$891="",OR($I$891=1500,$K$891=1500))</formula>
    </cfRule>
  </conditionalFormatting>
  <conditionalFormatting sqref="O892">
    <cfRule type="expression" dxfId="1113" priority="3122">
      <formula>AND($O$892="",OR($I$892=1500,$K$892=1500))</formula>
    </cfRule>
  </conditionalFormatting>
  <conditionalFormatting sqref="O893">
    <cfRule type="expression" dxfId="1112" priority="3121">
      <formula>AND($O$893="",OR($I$893=1500,$K$893=1500))</formula>
    </cfRule>
  </conditionalFormatting>
  <conditionalFormatting sqref="O894">
    <cfRule type="expression" dxfId="1111" priority="3120">
      <formula>AND($O$894="",OR($I$894=1500,$K$894=1500))</formula>
    </cfRule>
  </conditionalFormatting>
  <conditionalFormatting sqref="O895">
    <cfRule type="expression" dxfId="1110" priority="3119">
      <formula>AND($O$895="",OR($I$895=1500,$K$895=1500))</formula>
    </cfRule>
  </conditionalFormatting>
  <conditionalFormatting sqref="O896">
    <cfRule type="expression" dxfId="1109" priority="3118">
      <formula>AND($O$896="",OR($I$896=1500,$K$896=1500))</formula>
    </cfRule>
  </conditionalFormatting>
  <conditionalFormatting sqref="O897">
    <cfRule type="expression" dxfId="1108" priority="3117">
      <formula>AND($O$897="",OR($I$897=1500,$K$897=1500))</formula>
    </cfRule>
  </conditionalFormatting>
  <conditionalFormatting sqref="O898">
    <cfRule type="expression" dxfId="1107" priority="3116">
      <formula>AND($O$898="",OR($I$898=1500,$K$898=1500))</formula>
    </cfRule>
  </conditionalFormatting>
  <conditionalFormatting sqref="O899">
    <cfRule type="expression" dxfId="1106" priority="3115">
      <formula>AND($O$899="",OR($I$899=1500,$K$899=1500))</formula>
    </cfRule>
  </conditionalFormatting>
  <conditionalFormatting sqref="O900">
    <cfRule type="expression" dxfId="1105" priority="3114">
      <formula>AND($O$900="",OR($I$900=1500,$K$900=1500))</formula>
    </cfRule>
  </conditionalFormatting>
  <conditionalFormatting sqref="O901">
    <cfRule type="expression" dxfId="1104" priority="3113">
      <formula>AND($O$901="",OR($I$901=1500,$K$901=1500))</formula>
    </cfRule>
  </conditionalFormatting>
  <conditionalFormatting sqref="O902">
    <cfRule type="expression" dxfId="1103" priority="3112">
      <formula>AND($O$902="",OR($I$902=1500,$K$902=1500))</formula>
    </cfRule>
  </conditionalFormatting>
  <conditionalFormatting sqref="O903">
    <cfRule type="expression" dxfId="1102" priority="3111">
      <formula>AND($O$903="",OR($I$903=1500,$K$903=1500))</formula>
    </cfRule>
  </conditionalFormatting>
  <conditionalFormatting sqref="O904">
    <cfRule type="expression" dxfId="1101" priority="3110">
      <formula>AND($O$904="",OR($I$904=1500,$K$904=1500))</formula>
    </cfRule>
  </conditionalFormatting>
  <conditionalFormatting sqref="O905">
    <cfRule type="expression" dxfId="1100" priority="3109">
      <formula>AND($O$905="",OR($I$905=1500,$K$905=1500))</formula>
    </cfRule>
  </conditionalFormatting>
  <conditionalFormatting sqref="O906">
    <cfRule type="expression" dxfId="1099" priority="3108">
      <formula>AND($O$906="",OR($I$906=1500,$K$906=1500))</formula>
    </cfRule>
  </conditionalFormatting>
  <conditionalFormatting sqref="O907">
    <cfRule type="expression" dxfId="1098" priority="3107">
      <formula>AND($O$907="",OR($I$907=1500,$K$907=1500))</formula>
    </cfRule>
  </conditionalFormatting>
  <conditionalFormatting sqref="O908">
    <cfRule type="expression" dxfId="1097" priority="3106">
      <formula>AND($O$908="",OR($I$908=1500,$K$908=1500))</formula>
    </cfRule>
  </conditionalFormatting>
  <conditionalFormatting sqref="O909">
    <cfRule type="expression" dxfId="1096" priority="3105">
      <formula>AND($O$909="",OR($I$909=1500,$K$909=1500))</formula>
    </cfRule>
  </conditionalFormatting>
  <conditionalFormatting sqref="O910">
    <cfRule type="expression" dxfId="1095" priority="3104">
      <formula>AND($O$910="",OR($I$910=1500,$K$910=1500))</formula>
    </cfRule>
  </conditionalFormatting>
  <conditionalFormatting sqref="O911">
    <cfRule type="expression" dxfId="1094" priority="3103">
      <formula>AND($O$911="",OR($I$911=1500,$K$911=1500))</formula>
    </cfRule>
  </conditionalFormatting>
  <conditionalFormatting sqref="O912">
    <cfRule type="expression" dxfId="1093" priority="3102">
      <formula>AND($O$912="",OR($I$912=1500,$K$912=1500))</formula>
    </cfRule>
  </conditionalFormatting>
  <conditionalFormatting sqref="O913">
    <cfRule type="expression" dxfId="1092" priority="3101">
      <formula>AND($O$913="",OR($I$913=1500,$K$913=1500))</formula>
    </cfRule>
  </conditionalFormatting>
  <conditionalFormatting sqref="O914">
    <cfRule type="expression" dxfId="1091" priority="3100">
      <formula>AND($O$914="",OR($I$914=1500,$K$914=1500))</formula>
    </cfRule>
  </conditionalFormatting>
  <conditionalFormatting sqref="O915">
    <cfRule type="expression" dxfId="1090" priority="3099">
      <formula>AND($O$915="",OR($I$915=1500,$K$915=1500))</formula>
    </cfRule>
  </conditionalFormatting>
  <conditionalFormatting sqref="O916">
    <cfRule type="expression" dxfId="1089" priority="3098">
      <formula>AND($O$916="",OR($I$916=1500,$K$916=1500))</formula>
    </cfRule>
  </conditionalFormatting>
  <conditionalFormatting sqref="O917">
    <cfRule type="expression" dxfId="1088" priority="3097">
      <formula>AND($O$917="",OR($I$917=1500,$K$917=1500))</formula>
    </cfRule>
  </conditionalFormatting>
  <conditionalFormatting sqref="O918">
    <cfRule type="expression" dxfId="1087" priority="3096">
      <formula>AND($O$918="",OR($I$918=1500,$K$918=1500))</formula>
    </cfRule>
  </conditionalFormatting>
  <conditionalFormatting sqref="O919">
    <cfRule type="expression" dxfId="1086" priority="3095">
      <formula>AND($O$919="",OR($I$919=1500,$K$919=1500))</formula>
    </cfRule>
  </conditionalFormatting>
  <conditionalFormatting sqref="O920">
    <cfRule type="expression" dxfId="1085" priority="3094">
      <formula>AND($O$920="",OR($I$920=1500,$K$920=1500))</formula>
    </cfRule>
  </conditionalFormatting>
  <conditionalFormatting sqref="O921">
    <cfRule type="expression" dxfId="1084" priority="3093">
      <formula>AND($O$921="",OR($I$921=1500,$K$921=1500))</formula>
    </cfRule>
  </conditionalFormatting>
  <conditionalFormatting sqref="O922">
    <cfRule type="expression" dxfId="1083" priority="3092">
      <formula>AND($O$922="",OR($I$922=1500,$K$922=1500))</formula>
    </cfRule>
  </conditionalFormatting>
  <conditionalFormatting sqref="O923">
    <cfRule type="expression" dxfId="1082" priority="3091">
      <formula>AND($O$923="",OR($I$923=1500,$K$923=1500))</formula>
    </cfRule>
  </conditionalFormatting>
  <conditionalFormatting sqref="O924">
    <cfRule type="expression" dxfId="1081" priority="3090">
      <formula>AND($O$924="",OR($I$924=1500,$K$924=1500))</formula>
    </cfRule>
  </conditionalFormatting>
  <conditionalFormatting sqref="O925">
    <cfRule type="expression" dxfId="1080" priority="3089">
      <formula>AND($O$925="",OR($I$925=1500,$K$925=1500))</formula>
    </cfRule>
  </conditionalFormatting>
  <conditionalFormatting sqref="O926">
    <cfRule type="expression" dxfId="1079" priority="3088">
      <formula>AND($O$926="",OR($I$926=1500,$K$926=1500))</formula>
    </cfRule>
  </conditionalFormatting>
  <conditionalFormatting sqref="O927">
    <cfRule type="expression" dxfId="1078" priority="3087">
      <formula>AND($O$927="",OR($I$927=1500,$K$927=1500))</formula>
    </cfRule>
  </conditionalFormatting>
  <conditionalFormatting sqref="O928">
    <cfRule type="expression" dxfId="1077" priority="3086">
      <formula>AND($O$928="",OR($I$928=1500,$K$928=1500))</formula>
    </cfRule>
  </conditionalFormatting>
  <conditionalFormatting sqref="O929">
    <cfRule type="expression" dxfId="1076" priority="3085">
      <formula>AND($O$929="",OR($I$929=1500,$K$929=1500))</formula>
    </cfRule>
  </conditionalFormatting>
  <conditionalFormatting sqref="O930">
    <cfRule type="expression" dxfId="1075" priority="3084">
      <formula>AND($O$930="",OR($I$930=1500,$K$930=1500))</formula>
    </cfRule>
  </conditionalFormatting>
  <conditionalFormatting sqref="O931">
    <cfRule type="expression" dxfId="1074" priority="3083">
      <formula>AND($O$931="",OR($I$931=1500,$K$931=1500))</formula>
    </cfRule>
  </conditionalFormatting>
  <conditionalFormatting sqref="O932">
    <cfRule type="expression" dxfId="1073" priority="3082">
      <formula>AND($O$932="",OR($I$932=1500,$K$932=1500))</formula>
    </cfRule>
  </conditionalFormatting>
  <conditionalFormatting sqref="O933">
    <cfRule type="expression" dxfId="1072" priority="3081">
      <formula>AND($O$933="",OR($I$933=1500,$K$933=1500))</formula>
    </cfRule>
  </conditionalFormatting>
  <conditionalFormatting sqref="O934">
    <cfRule type="expression" dxfId="1071" priority="3080">
      <formula>AND($O$934="",OR($I$934=1500,$K$934=1500))</formula>
    </cfRule>
  </conditionalFormatting>
  <conditionalFormatting sqref="O935">
    <cfRule type="expression" dxfId="1070" priority="3079">
      <formula>AND($O$935="",OR($I$935=1500,$K$935=1500))</formula>
    </cfRule>
  </conditionalFormatting>
  <conditionalFormatting sqref="O936">
    <cfRule type="expression" dxfId="1069" priority="3078">
      <formula>AND($O$936="",OR($I$936=1500,$K$936=1500))</formula>
    </cfRule>
  </conditionalFormatting>
  <conditionalFormatting sqref="O937">
    <cfRule type="expression" dxfId="1068" priority="3077">
      <formula>AND($O$937="",OR($I$937=1500,$K$937=1500))</formula>
    </cfRule>
  </conditionalFormatting>
  <conditionalFormatting sqref="O938">
    <cfRule type="expression" dxfId="1067" priority="3076">
      <formula>AND($O$938="",OR($I$938=1500,$K$938=1500))</formula>
    </cfRule>
  </conditionalFormatting>
  <conditionalFormatting sqref="O939">
    <cfRule type="expression" dxfId="1066" priority="3075">
      <formula>AND($O$939="",OR($I$939=1500,$K$939=1500))</formula>
    </cfRule>
  </conditionalFormatting>
  <conditionalFormatting sqref="O940">
    <cfRule type="expression" dxfId="1065" priority="3074">
      <formula>AND($O$940="",OR($I$940=1500,$K$940=1500))</formula>
    </cfRule>
  </conditionalFormatting>
  <conditionalFormatting sqref="O941">
    <cfRule type="expression" dxfId="1064" priority="3073">
      <formula>AND($O$941="",OR($I$941=1500,$K$941=1500))</formula>
    </cfRule>
  </conditionalFormatting>
  <conditionalFormatting sqref="O942">
    <cfRule type="expression" dxfId="1063" priority="3072">
      <formula>AND($O$942="",OR($I$942=1500,$K$942=1500))</formula>
    </cfRule>
  </conditionalFormatting>
  <conditionalFormatting sqref="O943">
    <cfRule type="expression" dxfId="1062" priority="3071">
      <formula>AND($O$943="",OR($I$943=1500,$K$943=1500))</formula>
    </cfRule>
  </conditionalFormatting>
  <conditionalFormatting sqref="O944">
    <cfRule type="expression" dxfId="1061" priority="3070">
      <formula>AND($O$944="",OR($I$944=1500,$K$944=1500))</formula>
    </cfRule>
  </conditionalFormatting>
  <conditionalFormatting sqref="O945">
    <cfRule type="expression" dxfId="1060" priority="3069">
      <formula>AND($O$945="",OR($I$945=1500,$K$945=1500))</formula>
    </cfRule>
  </conditionalFormatting>
  <conditionalFormatting sqref="O946">
    <cfRule type="expression" dxfId="1059" priority="3068">
      <formula>AND($O$946="",OR($I$946=1500,$K$946=1500))</formula>
    </cfRule>
  </conditionalFormatting>
  <conditionalFormatting sqref="O947">
    <cfRule type="expression" dxfId="1058" priority="3067">
      <formula>AND($O$947="",OR($I$947=1500,$K$947=1500))</formula>
    </cfRule>
  </conditionalFormatting>
  <conditionalFormatting sqref="O948">
    <cfRule type="expression" dxfId="1057" priority="3066">
      <formula>AND($O$948="",OR($I$948=1500,$K$948=1500))</formula>
    </cfRule>
  </conditionalFormatting>
  <conditionalFormatting sqref="O949">
    <cfRule type="expression" dxfId="1056" priority="3065">
      <formula>AND($O$949="",OR($I$949=1500,$K$949=1500))</formula>
    </cfRule>
  </conditionalFormatting>
  <conditionalFormatting sqref="O950">
    <cfRule type="expression" dxfId="1055" priority="3064">
      <formula>AND($O$950="",OR($I$950=1500,$K$950=1500))</formula>
    </cfRule>
  </conditionalFormatting>
  <conditionalFormatting sqref="O951">
    <cfRule type="expression" dxfId="1054" priority="3063">
      <formula>AND($O$951="",OR($I$951=1500,$K$951=1500))</formula>
    </cfRule>
  </conditionalFormatting>
  <conditionalFormatting sqref="O952">
    <cfRule type="expression" dxfId="1053" priority="3062">
      <formula>AND($O$952="",OR($I$952=1500,$K$952=1500))</formula>
    </cfRule>
  </conditionalFormatting>
  <conditionalFormatting sqref="O953">
    <cfRule type="expression" dxfId="1052" priority="3061">
      <formula>AND($O$953="",OR($I$953=1500,$K$953=1500))</formula>
    </cfRule>
  </conditionalFormatting>
  <conditionalFormatting sqref="O954">
    <cfRule type="expression" dxfId="1051" priority="3060">
      <formula>AND($O$954="",OR($I$954=1500,$K$954=1500))</formula>
    </cfRule>
  </conditionalFormatting>
  <conditionalFormatting sqref="O955">
    <cfRule type="expression" dxfId="1050" priority="3059">
      <formula>AND($O$955="",OR($I$955=1500,$K$955=1500))</formula>
    </cfRule>
  </conditionalFormatting>
  <conditionalFormatting sqref="O956">
    <cfRule type="expression" dxfId="1049" priority="3058">
      <formula>AND($O$956="",OR($I$956=1500,$K$956=1500))</formula>
    </cfRule>
  </conditionalFormatting>
  <conditionalFormatting sqref="O957">
    <cfRule type="expression" dxfId="1048" priority="3057">
      <formula>AND($O$957="",OR($I$957=1500,$K$957=1500))</formula>
    </cfRule>
  </conditionalFormatting>
  <conditionalFormatting sqref="O958">
    <cfRule type="expression" dxfId="1047" priority="3056">
      <formula>AND($O$958="",OR($I$958=1500,$K$958=1500))</formula>
    </cfRule>
  </conditionalFormatting>
  <conditionalFormatting sqref="O959">
    <cfRule type="expression" dxfId="1046" priority="3055">
      <formula>AND($O$959="",OR($I$959=1500,$K$959=1500))</formula>
    </cfRule>
  </conditionalFormatting>
  <conditionalFormatting sqref="O960">
    <cfRule type="expression" dxfId="1045" priority="3054">
      <formula>AND($O$960="",OR($I$960=1500,$K$960=1500))</formula>
    </cfRule>
  </conditionalFormatting>
  <conditionalFormatting sqref="O961">
    <cfRule type="expression" dxfId="1044" priority="3053">
      <formula>AND($O$961="",OR($I$961=1500,$K$961=1500))</formula>
    </cfRule>
  </conditionalFormatting>
  <conditionalFormatting sqref="O962">
    <cfRule type="expression" dxfId="1043" priority="3052">
      <formula>AND($O$962="",OR($I$962=1500,$K$962=1500))</formula>
    </cfRule>
  </conditionalFormatting>
  <conditionalFormatting sqref="O963">
    <cfRule type="expression" dxfId="1042" priority="3051">
      <formula>AND($O$963="",OR($I$963=1500,$K$963=1500))</formula>
    </cfRule>
  </conditionalFormatting>
  <conditionalFormatting sqref="O964">
    <cfRule type="expression" dxfId="1041" priority="3050">
      <formula>AND($O$964="",OR($I$964=1500,$K$964=1500))</formula>
    </cfRule>
  </conditionalFormatting>
  <conditionalFormatting sqref="O965">
    <cfRule type="expression" dxfId="1040" priority="3049">
      <formula>AND($O$965="",OR($I$965=1500,$K$965=1500))</formula>
    </cfRule>
  </conditionalFormatting>
  <conditionalFormatting sqref="O966">
    <cfRule type="expression" dxfId="1039" priority="3048">
      <formula>AND($O$966="",OR($I$966=1500,$K$966=1500))</formula>
    </cfRule>
  </conditionalFormatting>
  <conditionalFormatting sqref="O967">
    <cfRule type="expression" dxfId="1038" priority="3047">
      <formula>AND($O$967="",OR($I$967=1500,$K$967=1500))</formula>
    </cfRule>
  </conditionalFormatting>
  <conditionalFormatting sqref="O968">
    <cfRule type="expression" dxfId="1037" priority="3046">
      <formula>AND($O$968="",OR($I$968=1500,$K$968=1500))</formula>
    </cfRule>
  </conditionalFormatting>
  <conditionalFormatting sqref="O969">
    <cfRule type="expression" dxfId="1036" priority="3045">
      <formula>AND($O$969="",OR($I$969=1500,$K$969=1500))</formula>
    </cfRule>
  </conditionalFormatting>
  <conditionalFormatting sqref="O970">
    <cfRule type="expression" dxfId="1035" priority="3044">
      <formula>AND($O$970="",OR($I$970=1500,$K$970=1500))</formula>
    </cfRule>
  </conditionalFormatting>
  <conditionalFormatting sqref="O971">
    <cfRule type="expression" dxfId="1034" priority="3043">
      <formula>AND($O$971="",OR($I$971=1500,$K$971=1500))</formula>
    </cfRule>
  </conditionalFormatting>
  <conditionalFormatting sqref="O972">
    <cfRule type="expression" dxfId="1033" priority="3042">
      <formula>AND($O$972="",OR($I$972=1500,$K$972=1500))</formula>
    </cfRule>
  </conditionalFormatting>
  <conditionalFormatting sqref="O973">
    <cfRule type="expression" dxfId="1032" priority="3041">
      <formula>AND($O$973="",OR($I$973=1500,$K$973=1500))</formula>
    </cfRule>
  </conditionalFormatting>
  <conditionalFormatting sqref="O974">
    <cfRule type="expression" dxfId="1031" priority="3040">
      <formula>AND($O$974="",OR($I$974=1500,$K$974=1500))</formula>
    </cfRule>
  </conditionalFormatting>
  <conditionalFormatting sqref="O975">
    <cfRule type="expression" dxfId="1030" priority="3039">
      <formula>AND($O$975="",OR($I$975=1500,$K$975=1500))</formula>
    </cfRule>
  </conditionalFormatting>
  <conditionalFormatting sqref="O976">
    <cfRule type="expression" dxfId="1029" priority="3038">
      <formula>AND($O$976="",OR($I$976=1500,$K$976=1500))</formula>
    </cfRule>
  </conditionalFormatting>
  <conditionalFormatting sqref="O977">
    <cfRule type="expression" dxfId="1028" priority="3037">
      <formula>AND($O$977="",OR($I$977=1500,$K$977=1500))</formula>
    </cfRule>
  </conditionalFormatting>
  <conditionalFormatting sqref="O978">
    <cfRule type="expression" dxfId="1027" priority="3036">
      <formula>AND($O$978="",OR($I$978=1500,$K$978=1500))</formula>
    </cfRule>
  </conditionalFormatting>
  <conditionalFormatting sqref="O979">
    <cfRule type="expression" dxfId="1026" priority="3035">
      <formula>AND($O$979="",OR($I$979=1500,$K$979=1500))</formula>
    </cfRule>
  </conditionalFormatting>
  <conditionalFormatting sqref="O980">
    <cfRule type="expression" dxfId="1025" priority="3034">
      <formula>AND($O$980="",OR($I$980=1500,$K$980=1500))</formula>
    </cfRule>
  </conditionalFormatting>
  <conditionalFormatting sqref="O981">
    <cfRule type="expression" dxfId="1024" priority="3033">
      <formula>AND($O$981="",OR($I$981=1500,$K$981=1500))</formula>
    </cfRule>
  </conditionalFormatting>
  <conditionalFormatting sqref="O982">
    <cfRule type="expression" dxfId="1023" priority="3032">
      <formula>AND($O$982="",OR($I$982=1500,$K$982=1500))</formula>
    </cfRule>
  </conditionalFormatting>
  <conditionalFormatting sqref="O983">
    <cfRule type="expression" dxfId="1022" priority="3031">
      <formula>AND($O$983="",OR($I$983=1500,$K$983=1500))</formula>
    </cfRule>
  </conditionalFormatting>
  <conditionalFormatting sqref="O984">
    <cfRule type="expression" dxfId="1021" priority="3030">
      <formula>AND($O$984="",OR($I$984=1500,$K$984=1500))</formula>
    </cfRule>
  </conditionalFormatting>
  <conditionalFormatting sqref="O985">
    <cfRule type="expression" dxfId="1020" priority="3029">
      <formula>AND($O$985="",OR($I$985=1500,$K$985=1500))</formula>
    </cfRule>
  </conditionalFormatting>
  <conditionalFormatting sqref="O986">
    <cfRule type="expression" dxfId="1019" priority="3028">
      <formula>AND($O$986="",OR($I$986=1500,$K$986=1500))</formula>
    </cfRule>
  </conditionalFormatting>
  <conditionalFormatting sqref="O987">
    <cfRule type="expression" dxfId="1018" priority="3027">
      <formula>AND($O$987="",OR($I$987=1500,$K$987=1500))</formula>
    </cfRule>
  </conditionalFormatting>
  <conditionalFormatting sqref="O988">
    <cfRule type="expression" dxfId="1017" priority="3026">
      <formula>AND($O$988="",OR($I$988=1500,$K$988=1500))</formula>
    </cfRule>
  </conditionalFormatting>
  <conditionalFormatting sqref="O989">
    <cfRule type="expression" dxfId="1016" priority="3025">
      <formula>AND($O$989="",OR($I$989=1500,$K$989=1500))</formula>
    </cfRule>
  </conditionalFormatting>
  <conditionalFormatting sqref="O990">
    <cfRule type="expression" dxfId="1015" priority="3024">
      <formula>AND($O$990="",OR($I$990=1500,$K$990=1500))</formula>
    </cfRule>
  </conditionalFormatting>
  <conditionalFormatting sqref="O991">
    <cfRule type="expression" dxfId="1014" priority="3023">
      <formula>AND($O$991="",OR($I$991=1500,$K$991=1500))</formula>
    </cfRule>
  </conditionalFormatting>
  <conditionalFormatting sqref="O992">
    <cfRule type="expression" dxfId="1013" priority="3022">
      <formula>AND($O$992="",OR($I$992=1500,$K$992=1500))</formula>
    </cfRule>
  </conditionalFormatting>
  <conditionalFormatting sqref="O993">
    <cfRule type="expression" dxfId="1012" priority="3021">
      <formula>AND($O$993="",OR($I$993=1500,$K$993=1500))</formula>
    </cfRule>
  </conditionalFormatting>
  <conditionalFormatting sqref="O994">
    <cfRule type="expression" dxfId="1011" priority="3020">
      <formula>AND($O$994="",OR($I$994=1500,$K$994=1500))</formula>
    </cfRule>
  </conditionalFormatting>
  <conditionalFormatting sqref="O995">
    <cfRule type="expression" dxfId="1010" priority="3019">
      <formula>AND($O$995="",OR($I$995=1500,$K$995=1500))</formula>
    </cfRule>
  </conditionalFormatting>
  <conditionalFormatting sqref="O996">
    <cfRule type="expression" dxfId="1009" priority="3018">
      <formula>AND($O$996="",OR($I$996=1500,$K$996=1500))</formula>
    </cfRule>
  </conditionalFormatting>
  <conditionalFormatting sqref="O997">
    <cfRule type="expression" dxfId="1008" priority="3017">
      <formula>AND($O$997="",OR($I$997=1500,$K$997=1500))</formula>
    </cfRule>
  </conditionalFormatting>
  <conditionalFormatting sqref="O998">
    <cfRule type="expression" dxfId="1007" priority="3016">
      <formula>AND($O$998="",OR($I$998=1500,$K$998=1500))</formula>
    </cfRule>
  </conditionalFormatting>
  <conditionalFormatting sqref="O999">
    <cfRule type="expression" dxfId="1006" priority="3015">
      <formula>AND($O$999="",OR($I$999=1500,$K$999=1500))</formula>
    </cfRule>
  </conditionalFormatting>
  <conditionalFormatting sqref="O1000">
    <cfRule type="expression" dxfId="1005" priority="3014">
      <formula>AND($O$1000="",OR($I$1000=1500,$K$1000=1500))</formula>
    </cfRule>
  </conditionalFormatting>
  <conditionalFormatting sqref="O1001">
    <cfRule type="expression" dxfId="1004" priority="3013">
      <formula>AND($O$1001="",OR($I$1001=1500,$K$1001=1500))</formula>
    </cfRule>
  </conditionalFormatting>
  <conditionalFormatting sqref="O1002">
    <cfRule type="expression" dxfId="1003" priority="3012">
      <formula>AND($O$1002="",OR($I$1002=1500,$K$1002=1500))</formula>
    </cfRule>
  </conditionalFormatting>
  <conditionalFormatting sqref="O1003">
    <cfRule type="expression" dxfId="1002" priority="3011">
      <formula>AND($O$1003="",OR($I$1003=1500,$K$1003=1500))</formula>
    </cfRule>
  </conditionalFormatting>
  <conditionalFormatting sqref="O1004">
    <cfRule type="expression" dxfId="1001" priority="3010">
      <formula>AND($O$1004="",OR($I$1004=1500,$K$1004=1500))</formula>
    </cfRule>
  </conditionalFormatting>
  <conditionalFormatting sqref="O1005">
    <cfRule type="expression" dxfId="1000" priority="3009">
      <formula>AND($O$1005="",OR($I$1005=1500,$K$1005=1500))</formula>
    </cfRule>
  </conditionalFormatting>
  <conditionalFormatting sqref="O1006">
    <cfRule type="expression" dxfId="999" priority="3008">
      <formula>AND($O$1006="",OR($I$1006=1500,$K$1006=1500))</formula>
    </cfRule>
  </conditionalFormatting>
  <conditionalFormatting sqref="P8">
    <cfRule type="expression" dxfId="998" priority="1009">
      <formula>AND($P$8="",OR($I$8=2400,$K$8=2400))</formula>
    </cfRule>
  </conditionalFormatting>
  <conditionalFormatting sqref="P9">
    <cfRule type="expression" dxfId="997" priority="1008">
      <formula>AND($P$9="",OR($I$9=2400,$K$9=2400))</formula>
    </cfRule>
  </conditionalFormatting>
  <conditionalFormatting sqref="P10">
    <cfRule type="expression" dxfId="996" priority="1007">
      <formula>AND($P$10="",OR($I$10=2400,$K$10=2400))</formula>
    </cfRule>
  </conditionalFormatting>
  <conditionalFormatting sqref="P11">
    <cfRule type="expression" dxfId="995" priority="1006">
      <formula>AND($P$11="",OR($I$11=2400,$K$11=2400))</formula>
    </cfRule>
  </conditionalFormatting>
  <conditionalFormatting sqref="P12">
    <cfRule type="expression" dxfId="994" priority="1">
      <formula>AND($P$11="",OR($I$11=2400,$K$11=2400))</formula>
    </cfRule>
  </conditionalFormatting>
  <conditionalFormatting sqref="P13">
    <cfRule type="expression" dxfId="993" priority="1004">
      <formula>AND($P$13="",OR($I$13=2400,$K$13=2400))</formula>
    </cfRule>
  </conditionalFormatting>
  <conditionalFormatting sqref="P14">
    <cfRule type="expression" dxfId="992" priority="1003">
      <formula>AND($P$14="",OR($I$14=2400,$K$14=2400))</formula>
    </cfRule>
  </conditionalFormatting>
  <conditionalFormatting sqref="P15">
    <cfRule type="expression" dxfId="991" priority="1002">
      <formula>AND($P$15="",OR($I$15=2400,$K$15=2400))</formula>
    </cfRule>
  </conditionalFormatting>
  <conditionalFormatting sqref="P16">
    <cfRule type="expression" dxfId="990" priority="1001">
      <formula>AND($P$16="",OR($I$16=2400,$K$16=2400))</formula>
    </cfRule>
  </conditionalFormatting>
  <conditionalFormatting sqref="P17">
    <cfRule type="expression" dxfId="989" priority="1000">
      <formula>AND($P$17="",OR($I$17=2400,$K$17=2400))</formula>
    </cfRule>
  </conditionalFormatting>
  <conditionalFormatting sqref="P18">
    <cfRule type="expression" dxfId="988" priority="999">
      <formula>AND($P$18="",OR($I$18=2400,$K$18=2400))</formula>
    </cfRule>
  </conditionalFormatting>
  <conditionalFormatting sqref="P19">
    <cfRule type="expression" dxfId="987" priority="998">
      <formula>AND($P$19="",OR($I$19=2400,$K$19=2400))</formula>
    </cfRule>
  </conditionalFormatting>
  <conditionalFormatting sqref="P20">
    <cfRule type="expression" dxfId="986" priority="997">
      <formula>AND($P$20="",OR($I$20=2400,$K$20=2400))</formula>
    </cfRule>
  </conditionalFormatting>
  <conditionalFormatting sqref="P21">
    <cfRule type="expression" dxfId="985" priority="996">
      <formula>AND($P$21="",OR($I$21=2400,$K$21=2400))</formula>
    </cfRule>
  </conditionalFormatting>
  <conditionalFormatting sqref="P22">
    <cfRule type="expression" dxfId="984" priority="995">
      <formula>AND($P$22="",OR($I$22=2400,$K$22=2400))</formula>
    </cfRule>
  </conditionalFormatting>
  <conditionalFormatting sqref="P23">
    <cfRule type="expression" dxfId="983" priority="994">
      <formula>AND($P$23="",OR($I$23=2400,$K$23=2400))</formula>
    </cfRule>
  </conditionalFormatting>
  <conditionalFormatting sqref="P24">
    <cfRule type="expression" dxfId="982" priority="993">
      <formula>AND($P$24="",OR($I$24=2400,$K$24=2400))</formula>
    </cfRule>
  </conditionalFormatting>
  <conditionalFormatting sqref="P25">
    <cfRule type="expression" dxfId="981" priority="992">
      <formula>AND($P$25="",OR($I$25=2400,$K$25=2400))</formula>
    </cfRule>
  </conditionalFormatting>
  <conditionalFormatting sqref="P26">
    <cfRule type="expression" dxfId="980" priority="991">
      <formula>AND($P$26="",OR($I$26=2400,$K$26=2400))</formula>
    </cfRule>
  </conditionalFormatting>
  <conditionalFormatting sqref="P27">
    <cfRule type="expression" dxfId="979" priority="990">
      <formula>AND($P$27="",OR($I$27=2400,$K$27=2400))</formula>
    </cfRule>
  </conditionalFormatting>
  <conditionalFormatting sqref="P28">
    <cfRule type="expression" dxfId="978" priority="989">
      <formula>AND($P$28="",OR($I$28=2400,$K$28=2400))</formula>
    </cfRule>
  </conditionalFormatting>
  <conditionalFormatting sqref="P29">
    <cfRule type="expression" dxfId="977" priority="988">
      <formula>AND($P$29="",OR($I$29=2400,$K$29=2400))</formula>
    </cfRule>
  </conditionalFormatting>
  <conditionalFormatting sqref="P30">
    <cfRule type="expression" dxfId="976" priority="987">
      <formula>AND($P$30="",OR($I$30=2400,$K$30=2400))</formula>
    </cfRule>
  </conditionalFormatting>
  <conditionalFormatting sqref="P31">
    <cfRule type="expression" dxfId="975" priority="986">
      <formula>AND($P$31="",OR($I$31=2400,$K$31=2400))</formula>
    </cfRule>
  </conditionalFormatting>
  <conditionalFormatting sqref="P32">
    <cfRule type="expression" dxfId="974" priority="985">
      <formula>AND($P$32="",OR($I$32=2400,$K$32=2400))</formula>
    </cfRule>
  </conditionalFormatting>
  <conditionalFormatting sqref="P33">
    <cfRule type="expression" dxfId="973" priority="984">
      <formula>AND($P$33="",OR($I$33=2400,$K$33=2400))</formula>
    </cfRule>
  </conditionalFormatting>
  <conditionalFormatting sqref="P34">
    <cfRule type="expression" dxfId="972" priority="983">
      <formula>AND($P$34="",OR($I$34=2400,$K$34=2400))</formula>
    </cfRule>
  </conditionalFormatting>
  <conditionalFormatting sqref="P35">
    <cfRule type="expression" dxfId="971" priority="982">
      <formula>AND($P$35="",OR($I$35=2400,$K$35=2400))</formula>
    </cfRule>
  </conditionalFormatting>
  <conditionalFormatting sqref="P36">
    <cfRule type="expression" dxfId="970" priority="981">
      <formula>AND($P$36="",OR($I$36=2400,$K$36=2400))</formula>
    </cfRule>
  </conditionalFormatting>
  <conditionalFormatting sqref="P37">
    <cfRule type="expression" dxfId="969" priority="980">
      <formula>AND($P$37="",OR($I$37=2400,$K$37=2400))</formula>
    </cfRule>
  </conditionalFormatting>
  <conditionalFormatting sqref="P38">
    <cfRule type="expression" dxfId="968" priority="979">
      <formula>AND($P$38="",OR($I$38=2400,$K$38=2400))</formula>
    </cfRule>
  </conditionalFormatting>
  <conditionalFormatting sqref="P39">
    <cfRule type="expression" dxfId="967" priority="978">
      <formula>AND($P$39="",OR($I$39=2400,$K$39=2400))</formula>
    </cfRule>
  </conditionalFormatting>
  <conditionalFormatting sqref="P40">
    <cfRule type="expression" dxfId="966" priority="977">
      <formula>AND($P$40="",OR($I$40=2400,$K$40=2400))</formula>
    </cfRule>
  </conditionalFormatting>
  <conditionalFormatting sqref="P41">
    <cfRule type="expression" dxfId="965" priority="976">
      <formula>AND($P$41="",OR($I$41=2400,$K$41=2400))</formula>
    </cfRule>
  </conditionalFormatting>
  <conditionalFormatting sqref="P42">
    <cfRule type="expression" dxfId="964" priority="975">
      <formula>AND($P$42="",OR($I$42=2400,$K$42=2400))</formula>
    </cfRule>
  </conditionalFormatting>
  <conditionalFormatting sqref="P43">
    <cfRule type="expression" dxfId="963" priority="974">
      <formula>AND($P$43="",OR($I$43=2400,$K$43=2400))</formula>
    </cfRule>
  </conditionalFormatting>
  <conditionalFormatting sqref="P44">
    <cfRule type="expression" dxfId="962" priority="973">
      <formula>AND($P$44="",OR($I$44=2400,$K$44=2400))</formula>
    </cfRule>
  </conditionalFormatting>
  <conditionalFormatting sqref="P45">
    <cfRule type="expression" dxfId="961" priority="972">
      <formula>AND($P$45="",OR($I$45=2400,$K$45=2400))</formula>
    </cfRule>
  </conditionalFormatting>
  <conditionalFormatting sqref="P46">
    <cfRule type="expression" dxfId="960" priority="971">
      <formula>AND($P$46="",OR($I$46=2400,$K$46=2400))</formula>
    </cfRule>
  </conditionalFormatting>
  <conditionalFormatting sqref="P47">
    <cfRule type="expression" dxfId="959" priority="970">
      <formula>AND($P$47="",OR($I$47=2400,$K$47=2400))</formula>
    </cfRule>
  </conditionalFormatting>
  <conditionalFormatting sqref="P48">
    <cfRule type="expression" dxfId="958" priority="969">
      <formula>AND($P$48="",OR($I$48=2400,$K$48=2400))</formula>
    </cfRule>
  </conditionalFormatting>
  <conditionalFormatting sqref="P49">
    <cfRule type="expression" dxfId="957" priority="968">
      <formula>AND($P$49="",OR($I$49=2400,$K$49=2400))</formula>
    </cfRule>
  </conditionalFormatting>
  <conditionalFormatting sqref="P50">
    <cfRule type="expression" dxfId="956" priority="967">
      <formula>AND($P$50="",OR($I$50=2400,$K$50=2400))</formula>
    </cfRule>
  </conditionalFormatting>
  <conditionalFormatting sqref="P51">
    <cfRule type="expression" dxfId="955" priority="966">
      <formula>AND($P$51="",OR($I$51=2400,$K$51=2400))</formula>
    </cfRule>
  </conditionalFormatting>
  <conditionalFormatting sqref="P52">
    <cfRule type="expression" dxfId="954" priority="965">
      <formula>AND($P$52="",OR($I$52=2400,$K$52=2400))</formula>
    </cfRule>
  </conditionalFormatting>
  <conditionalFormatting sqref="P53">
    <cfRule type="expression" dxfId="953" priority="964">
      <formula>AND($P$53="",OR($I$53=2400,$K$53=2400))</formula>
    </cfRule>
  </conditionalFormatting>
  <conditionalFormatting sqref="P54">
    <cfRule type="expression" dxfId="952" priority="963">
      <formula>AND($P$54="",OR($I$54=2400,$K$54=2400))</formula>
    </cfRule>
  </conditionalFormatting>
  <conditionalFormatting sqref="P55">
    <cfRule type="expression" dxfId="951" priority="962">
      <formula>AND($P$55="",OR($I$55=2400,$K$55=2400))</formula>
    </cfRule>
  </conditionalFormatting>
  <conditionalFormatting sqref="P56">
    <cfRule type="expression" dxfId="950" priority="961">
      <formula>AND($P$56="",OR($I$56=2400,$K$56=2400))</formula>
    </cfRule>
  </conditionalFormatting>
  <conditionalFormatting sqref="P57">
    <cfRule type="expression" dxfId="949" priority="960">
      <formula>AND($P$57="",OR($I$57=2400,$K$57=2400))</formula>
    </cfRule>
  </conditionalFormatting>
  <conditionalFormatting sqref="P58">
    <cfRule type="expression" dxfId="948" priority="959">
      <formula>AND($P$58="",OR($I$58=2400,$K$58=2400))</formula>
    </cfRule>
  </conditionalFormatting>
  <conditionalFormatting sqref="P59">
    <cfRule type="expression" dxfId="947" priority="958">
      <formula>AND($P$59="",OR($I$59=2400,$K$59=2400))</formula>
    </cfRule>
  </conditionalFormatting>
  <conditionalFormatting sqref="P60">
    <cfRule type="expression" dxfId="946" priority="957">
      <formula>AND($P$60="",OR($I$60=2400,$K$60=2400))</formula>
    </cfRule>
  </conditionalFormatting>
  <conditionalFormatting sqref="P61">
    <cfRule type="expression" dxfId="945" priority="956">
      <formula>AND($P$61="",OR($I$61=2400,$K$61=2400))</formula>
    </cfRule>
  </conditionalFormatting>
  <conditionalFormatting sqref="P62">
    <cfRule type="expression" dxfId="944" priority="955">
      <formula>AND($P$62="",OR($I$62=2400,$K$62=2400))</formula>
    </cfRule>
  </conditionalFormatting>
  <conditionalFormatting sqref="P63">
    <cfRule type="expression" dxfId="943" priority="954">
      <formula>AND($P$63="",OR($I$63=2400,$K$63=2400))</formula>
    </cfRule>
  </conditionalFormatting>
  <conditionalFormatting sqref="P64">
    <cfRule type="expression" dxfId="942" priority="953">
      <formula>AND($P$64="",OR($I$64=2400,$K$64=2400))</formula>
    </cfRule>
  </conditionalFormatting>
  <conditionalFormatting sqref="P65">
    <cfRule type="expression" dxfId="941" priority="952">
      <formula>AND($P$65="",OR($I$65=2400,$K$65=2400))</formula>
    </cfRule>
  </conditionalFormatting>
  <conditionalFormatting sqref="P66">
    <cfRule type="expression" dxfId="940" priority="951">
      <formula>AND($P$66="",OR($I$66=2400,$K$66=2400))</formula>
    </cfRule>
  </conditionalFormatting>
  <conditionalFormatting sqref="P67">
    <cfRule type="expression" dxfId="939" priority="950">
      <formula>AND($P$67="",OR($I$67=2400,$K$67=2400))</formula>
    </cfRule>
  </conditionalFormatting>
  <conditionalFormatting sqref="P68">
    <cfRule type="expression" dxfId="938" priority="949">
      <formula>AND($P$68="",OR($I$68=2400,$K$68=2400))</formula>
    </cfRule>
  </conditionalFormatting>
  <conditionalFormatting sqref="P69">
    <cfRule type="expression" dxfId="937" priority="948">
      <formula>AND($P$69="",OR($I$69=2400,$K$69=2400))</formula>
    </cfRule>
  </conditionalFormatting>
  <conditionalFormatting sqref="P70">
    <cfRule type="expression" dxfId="936" priority="947">
      <formula>AND($P$70="",OR($I$70=2400,$K$70=2400))</formula>
    </cfRule>
  </conditionalFormatting>
  <conditionalFormatting sqref="P71">
    <cfRule type="expression" dxfId="935" priority="946">
      <formula>AND($P$71="",OR($I$71=2400,$K$71=2400))</formula>
    </cfRule>
  </conditionalFormatting>
  <conditionalFormatting sqref="P72">
    <cfRule type="expression" dxfId="934" priority="945">
      <formula>AND($P$72="",OR($I$72=2400,$K$72=2400))</formula>
    </cfRule>
  </conditionalFormatting>
  <conditionalFormatting sqref="P73">
    <cfRule type="expression" dxfId="933" priority="944">
      <formula>AND($P$73="",OR($I$73=2400,$K$73=2400))</formula>
    </cfRule>
  </conditionalFormatting>
  <conditionalFormatting sqref="P74">
    <cfRule type="expression" dxfId="932" priority="943">
      <formula>AND($P$74="",OR($I$74=2400,$K$74=2400))</formula>
    </cfRule>
  </conditionalFormatting>
  <conditionalFormatting sqref="P75">
    <cfRule type="expression" dxfId="931" priority="942">
      <formula>AND($P$75="",OR($I$75=2400,$K$75=2400))</formula>
    </cfRule>
  </conditionalFormatting>
  <conditionalFormatting sqref="P76">
    <cfRule type="expression" dxfId="930" priority="941">
      <formula>AND($P$76="",OR($I$76=2400,$K$76=2400))</formula>
    </cfRule>
  </conditionalFormatting>
  <conditionalFormatting sqref="P77">
    <cfRule type="expression" dxfId="929" priority="940">
      <formula>AND($P$77="",OR($I$77=2400,$K$77=2400))</formula>
    </cfRule>
  </conditionalFormatting>
  <conditionalFormatting sqref="P78">
    <cfRule type="expression" dxfId="928" priority="939">
      <formula>AND($P$78="",OR($I$78=2400,$K$78=2400))</formula>
    </cfRule>
  </conditionalFormatting>
  <conditionalFormatting sqref="P79">
    <cfRule type="expression" dxfId="927" priority="938">
      <formula>AND($P$79="",OR($I$79=2400,$K$79=2400))</formula>
    </cfRule>
  </conditionalFormatting>
  <conditionalFormatting sqref="P80">
    <cfRule type="expression" dxfId="926" priority="937">
      <formula>AND($P$80="",OR($I$80=2400,$K$80=2400))</formula>
    </cfRule>
  </conditionalFormatting>
  <conditionalFormatting sqref="P81">
    <cfRule type="expression" dxfId="925" priority="936">
      <formula>AND($P$81="",OR($I$81=2400,$K$81=2400))</formula>
    </cfRule>
  </conditionalFormatting>
  <conditionalFormatting sqref="P82">
    <cfRule type="expression" dxfId="924" priority="935">
      <formula>AND($P$82="",OR($I$82=2400,$K$82=2400))</formula>
    </cfRule>
  </conditionalFormatting>
  <conditionalFormatting sqref="P83">
    <cfRule type="expression" dxfId="923" priority="934">
      <formula>AND($P$83="",OR($I$83=2400,$K$83=2400))</formula>
    </cfRule>
  </conditionalFormatting>
  <conditionalFormatting sqref="P84">
    <cfRule type="expression" dxfId="922" priority="933">
      <formula>AND($P$84="",OR($I$84=2400,$K$84=2400))</formula>
    </cfRule>
  </conditionalFormatting>
  <conditionalFormatting sqref="P85">
    <cfRule type="expression" dxfId="921" priority="932">
      <formula>AND($P$85="",OR($I$85=2400,$K$85=2400))</formula>
    </cfRule>
  </conditionalFormatting>
  <conditionalFormatting sqref="P86">
    <cfRule type="expression" dxfId="920" priority="931">
      <formula>AND($P$86="",OR($I$86=2400,$K$86=2400))</formula>
    </cfRule>
  </conditionalFormatting>
  <conditionalFormatting sqref="P87">
    <cfRule type="expression" dxfId="919" priority="930">
      <formula>AND($P$87="",OR($I$87=2400,$K$87=2400))</formula>
    </cfRule>
  </conditionalFormatting>
  <conditionalFormatting sqref="P88">
    <cfRule type="expression" dxfId="918" priority="929">
      <formula>AND($P$88="",OR($I$88=2400,$K$88=2400))</formula>
    </cfRule>
  </conditionalFormatting>
  <conditionalFormatting sqref="P89">
    <cfRule type="expression" dxfId="917" priority="928">
      <formula>AND($P$89="",OR($I$89=2400,$K$89=2400))</formula>
    </cfRule>
  </conditionalFormatting>
  <conditionalFormatting sqref="P90">
    <cfRule type="expression" dxfId="916" priority="927">
      <formula>AND($P$90="",OR($I$90=2400,$K$90=2400))</formula>
    </cfRule>
  </conditionalFormatting>
  <conditionalFormatting sqref="P91">
    <cfRule type="expression" dxfId="915" priority="926">
      <formula>AND($P$91="",OR($I$91=2400,$K$91=2400))</formula>
    </cfRule>
  </conditionalFormatting>
  <conditionalFormatting sqref="P92">
    <cfRule type="expression" dxfId="914" priority="925">
      <formula>AND($P$92="",OR($I$92=2400,$K$92=2400))</formula>
    </cfRule>
  </conditionalFormatting>
  <conditionalFormatting sqref="P93">
    <cfRule type="expression" dxfId="913" priority="924">
      <formula>AND($P$93="",OR($I$93=2400,$K$93=2400))</formula>
    </cfRule>
  </conditionalFormatting>
  <conditionalFormatting sqref="P94">
    <cfRule type="expression" dxfId="912" priority="923">
      <formula>AND($P$94="",OR($I$94=2400,$K$94=2400))</formula>
    </cfRule>
  </conditionalFormatting>
  <conditionalFormatting sqref="P95">
    <cfRule type="expression" dxfId="911" priority="922">
      <formula>AND($P$95="",OR($I$95=2400,$K$95=2400))</formula>
    </cfRule>
  </conditionalFormatting>
  <conditionalFormatting sqref="P96">
    <cfRule type="expression" dxfId="910" priority="921">
      <formula>AND($P$96="",OR($I$96=2400,$K$96=2400))</formula>
    </cfRule>
  </conditionalFormatting>
  <conditionalFormatting sqref="P97">
    <cfRule type="expression" dxfId="909" priority="920">
      <formula>AND($P$97="",OR($I$97=2400,$K$97=2400))</formula>
    </cfRule>
  </conditionalFormatting>
  <conditionalFormatting sqref="P98">
    <cfRule type="expression" dxfId="908" priority="919">
      <formula>AND($P$98="",OR($I$98=2400,$K$98=2400))</formula>
    </cfRule>
  </conditionalFormatting>
  <conditionalFormatting sqref="P99">
    <cfRule type="expression" dxfId="907" priority="918">
      <formula>AND($P$99="",OR($I$99=2400,$K$99=2400))</formula>
    </cfRule>
  </conditionalFormatting>
  <conditionalFormatting sqref="P100">
    <cfRule type="expression" dxfId="906" priority="917">
      <formula>AND($P$100="",OR($I$100=2400,$K$100=2400))</formula>
    </cfRule>
  </conditionalFormatting>
  <conditionalFormatting sqref="P101">
    <cfRule type="expression" dxfId="905" priority="916">
      <formula>AND($P$101="",OR($I$101=2400,$K$101=2400))</formula>
    </cfRule>
  </conditionalFormatting>
  <conditionalFormatting sqref="P102">
    <cfRule type="expression" dxfId="904" priority="915">
      <formula>AND($P$102="",OR($I$102=2400,$K$102=2400))</formula>
    </cfRule>
  </conditionalFormatting>
  <conditionalFormatting sqref="P103">
    <cfRule type="expression" dxfId="903" priority="914">
      <formula>AND($P$103="",OR($I$103=2400,$K$103=2400))</formula>
    </cfRule>
  </conditionalFormatting>
  <conditionalFormatting sqref="P104">
    <cfRule type="expression" dxfId="902" priority="913">
      <formula>AND($P$104="",OR($I$104=2400,$K$104=2400))</formula>
    </cfRule>
  </conditionalFormatting>
  <conditionalFormatting sqref="P105">
    <cfRule type="expression" dxfId="901" priority="912">
      <formula>AND($P$105="",OR($I$105=2400,$K$105=2400))</formula>
    </cfRule>
  </conditionalFormatting>
  <conditionalFormatting sqref="P106">
    <cfRule type="expression" dxfId="900" priority="911">
      <formula>AND($P$106="",OR($I$106=2400,$K$106=2400))</formula>
    </cfRule>
  </conditionalFormatting>
  <conditionalFormatting sqref="P107">
    <cfRule type="expression" dxfId="899" priority="910">
      <formula>AND($P$107="",OR($I$107=2400,$K$107=2400))</formula>
    </cfRule>
  </conditionalFormatting>
  <conditionalFormatting sqref="P108">
    <cfRule type="expression" dxfId="898" priority="909">
      <formula>AND($P$108="",OR($I$108=2400,$K$108=2400))</formula>
    </cfRule>
  </conditionalFormatting>
  <conditionalFormatting sqref="P109">
    <cfRule type="expression" dxfId="897" priority="908">
      <formula>AND($P$109="",OR($I$109=2400,$K$109=2400))</formula>
    </cfRule>
  </conditionalFormatting>
  <conditionalFormatting sqref="P110">
    <cfRule type="expression" dxfId="896" priority="907">
      <formula>AND($P$110="",OR($I$110=2400,$K$110=2400))</formula>
    </cfRule>
  </conditionalFormatting>
  <conditionalFormatting sqref="P111">
    <cfRule type="expression" dxfId="895" priority="906">
      <formula>AND($P$111="",OR($I$111=2400,$K$111=2400))</formula>
    </cfRule>
  </conditionalFormatting>
  <conditionalFormatting sqref="P112">
    <cfRule type="expression" dxfId="894" priority="905">
      <formula>AND($P$112="",OR($I$112=2400,$K$112=2400))</formula>
    </cfRule>
  </conditionalFormatting>
  <conditionalFormatting sqref="P113">
    <cfRule type="expression" dxfId="893" priority="904">
      <formula>AND($P$113="",OR($I$113=2400,$K$113=2400))</formula>
    </cfRule>
  </conditionalFormatting>
  <conditionalFormatting sqref="P114">
    <cfRule type="expression" dxfId="892" priority="903">
      <formula>AND($P$114="",OR($I$114=2400,$K$114=2400))</formula>
    </cfRule>
  </conditionalFormatting>
  <conditionalFormatting sqref="P115">
    <cfRule type="expression" dxfId="891" priority="902">
      <formula>AND($P$115="",OR($I$115=2400,$K$115=2400))</formula>
    </cfRule>
  </conditionalFormatting>
  <conditionalFormatting sqref="P116">
    <cfRule type="expression" dxfId="890" priority="901">
      <formula>AND($P$116="",OR($I$116=2400,$K$116=2400))</formula>
    </cfRule>
  </conditionalFormatting>
  <conditionalFormatting sqref="P117">
    <cfRule type="expression" dxfId="889" priority="900">
      <formula>AND($P$117="",OR($I$117=2400,$K$117=2400))</formula>
    </cfRule>
  </conditionalFormatting>
  <conditionalFormatting sqref="P118">
    <cfRule type="expression" dxfId="888" priority="899">
      <formula>AND($P$118="",OR($I$118=2400,$K$118=2400))</formula>
    </cfRule>
  </conditionalFormatting>
  <conditionalFormatting sqref="P119">
    <cfRule type="expression" dxfId="887" priority="898">
      <formula>AND($P$119="",OR($I$119=2400,$K$119=2400))</formula>
    </cfRule>
  </conditionalFormatting>
  <conditionalFormatting sqref="P120">
    <cfRule type="expression" dxfId="886" priority="897">
      <formula>AND($P$120="",OR($I$120=2400,$K$120=2400))</formula>
    </cfRule>
  </conditionalFormatting>
  <conditionalFormatting sqref="P121">
    <cfRule type="expression" dxfId="885" priority="896">
      <formula>AND($P$121="",OR($I$121=2400,$K$121=2400))</formula>
    </cfRule>
  </conditionalFormatting>
  <conditionalFormatting sqref="P122">
    <cfRule type="expression" dxfId="884" priority="895">
      <formula>AND($P$122="",OR($I$122=2400,$K$122=2400))</formula>
    </cfRule>
  </conditionalFormatting>
  <conditionalFormatting sqref="P123">
    <cfRule type="expression" dxfId="883" priority="894">
      <formula>AND($P$123="",OR($I$123=2400,$K$123=2400))</formula>
    </cfRule>
  </conditionalFormatting>
  <conditionalFormatting sqref="P124">
    <cfRule type="expression" dxfId="882" priority="893">
      <formula>AND($P$124="",OR($I$124=2400,$K$124=2400))</formula>
    </cfRule>
  </conditionalFormatting>
  <conditionalFormatting sqref="P125">
    <cfRule type="expression" dxfId="881" priority="892">
      <formula>AND($P$125="",OR($I$125=2400,$K$125=2400))</formula>
    </cfRule>
  </conditionalFormatting>
  <conditionalFormatting sqref="P126">
    <cfRule type="expression" dxfId="880" priority="891">
      <formula>AND($P$126="",OR($I$126=2400,$K$126=2400))</formula>
    </cfRule>
  </conditionalFormatting>
  <conditionalFormatting sqref="P127">
    <cfRule type="expression" dxfId="879" priority="890">
      <formula>AND($P$127="",OR($I$127=2400,$K$127=2400))</formula>
    </cfRule>
  </conditionalFormatting>
  <conditionalFormatting sqref="P128">
    <cfRule type="expression" dxfId="878" priority="889">
      <formula>AND($P$128="",OR($I$128=2400,$K$128=2400))</formula>
    </cfRule>
  </conditionalFormatting>
  <conditionalFormatting sqref="P129">
    <cfRule type="expression" dxfId="877" priority="888">
      <formula>AND($P$129="",OR($I$129=2400,$K$129=2400))</formula>
    </cfRule>
  </conditionalFormatting>
  <conditionalFormatting sqref="P130">
    <cfRule type="expression" dxfId="876" priority="887">
      <formula>AND($P$130="",OR($I$130=2400,$K$130=2400))</formula>
    </cfRule>
  </conditionalFormatting>
  <conditionalFormatting sqref="P131">
    <cfRule type="expression" dxfId="875" priority="886">
      <formula>AND($P$131="",OR($I$131=2400,$K$131=2400))</formula>
    </cfRule>
  </conditionalFormatting>
  <conditionalFormatting sqref="P132">
    <cfRule type="expression" dxfId="874" priority="885">
      <formula>AND($P$132="",OR($I$132=2400,$K$132=2400))</formula>
    </cfRule>
  </conditionalFormatting>
  <conditionalFormatting sqref="P133">
    <cfRule type="expression" dxfId="873" priority="884">
      <formula>AND($P$133="",OR($I$133=2400,$K$133=2400))</formula>
    </cfRule>
  </conditionalFormatting>
  <conditionalFormatting sqref="P134">
    <cfRule type="expression" dxfId="872" priority="883">
      <formula>AND($P$134="",OR($I$134=2400,$K$134=2400))</formula>
    </cfRule>
  </conditionalFormatting>
  <conditionalFormatting sqref="P135">
    <cfRule type="expression" dxfId="871" priority="882">
      <formula>AND($P$135="",OR($I$135=2400,$K$135=2400))</formula>
    </cfRule>
  </conditionalFormatting>
  <conditionalFormatting sqref="P136">
    <cfRule type="expression" dxfId="870" priority="881">
      <formula>AND($P$136="",OR($I$136=2400,$K$136=2400))</formula>
    </cfRule>
  </conditionalFormatting>
  <conditionalFormatting sqref="P137">
    <cfRule type="expression" dxfId="869" priority="880">
      <formula>AND($P$137="",OR($I$137=2400,$K$137=2400))</formula>
    </cfRule>
  </conditionalFormatting>
  <conditionalFormatting sqref="P138">
    <cfRule type="expression" dxfId="868" priority="879">
      <formula>AND($P$138="",OR($I$138=2400,$K$138=2400))</formula>
    </cfRule>
  </conditionalFormatting>
  <conditionalFormatting sqref="P139">
    <cfRule type="expression" dxfId="867" priority="878">
      <formula>AND($P$139="",OR($I$139=2400,$K$139=2400))</formula>
    </cfRule>
  </conditionalFormatting>
  <conditionalFormatting sqref="P140">
    <cfRule type="expression" dxfId="866" priority="877">
      <formula>AND($P$140="",OR($I$140=2400,$K$140=2400))</formula>
    </cfRule>
  </conditionalFormatting>
  <conditionalFormatting sqref="P141">
    <cfRule type="expression" dxfId="865" priority="876">
      <formula>AND($P$141="",OR($I$141=2400,$K$141=2400))</formula>
    </cfRule>
  </conditionalFormatting>
  <conditionalFormatting sqref="P142">
    <cfRule type="expression" dxfId="864" priority="875">
      <formula>AND($P$142="",OR($I$142=2400,$K$142=2400))</formula>
    </cfRule>
  </conditionalFormatting>
  <conditionalFormatting sqref="P143">
    <cfRule type="expression" dxfId="863" priority="874">
      <formula>AND($P$143="",OR($I$143=2400,$K$143=2400))</formula>
    </cfRule>
  </conditionalFormatting>
  <conditionalFormatting sqref="P144">
    <cfRule type="expression" dxfId="862" priority="873">
      <formula>AND($P$144="",OR($I$144=2400,$K$144=2400))</formula>
    </cfRule>
  </conditionalFormatting>
  <conditionalFormatting sqref="P145">
    <cfRule type="expression" dxfId="861" priority="872">
      <formula>AND($P$145="",OR($I$145=2400,$K$145=2400))</formula>
    </cfRule>
  </conditionalFormatting>
  <conditionalFormatting sqref="P146">
    <cfRule type="expression" dxfId="860" priority="871">
      <formula>AND($P$146="",OR($I$146=2400,$K$146=2400))</formula>
    </cfRule>
  </conditionalFormatting>
  <conditionalFormatting sqref="P147">
    <cfRule type="expression" dxfId="859" priority="870">
      <formula>AND($P$147="",OR($I$147=2400,$K$147=2400))</formula>
    </cfRule>
  </conditionalFormatting>
  <conditionalFormatting sqref="P148">
    <cfRule type="expression" dxfId="858" priority="869">
      <formula>AND($P$148="",OR($I$148=2400,$K$148=2400))</formula>
    </cfRule>
  </conditionalFormatting>
  <conditionalFormatting sqref="P149">
    <cfRule type="expression" dxfId="857" priority="868">
      <formula>AND($P$149="",OR($I$149=2400,$K$149=2400))</formula>
    </cfRule>
  </conditionalFormatting>
  <conditionalFormatting sqref="P150">
    <cfRule type="expression" dxfId="856" priority="867">
      <formula>AND($P$150="",OR($I$150=2400,$K$150=2400))</formula>
    </cfRule>
  </conditionalFormatting>
  <conditionalFormatting sqref="P151">
    <cfRule type="expression" dxfId="855" priority="866">
      <formula>AND($P$151="",OR($I$151=2400,$K$151=2400))</formula>
    </cfRule>
  </conditionalFormatting>
  <conditionalFormatting sqref="P152">
    <cfRule type="expression" dxfId="854" priority="865">
      <formula>AND($P$152="",OR($I$152=2400,$K$152=2400))</formula>
    </cfRule>
  </conditionalFormatting>
  <conditionalFormatting sqref="P153">
    <cfRule type="expression" dxfId="853" priority="864">
      <formula>AND($P$153="",OR($I$153=2400,$K$153=2400))</formula>
    </cfRule>
  </conditionalFormatting>
  <conditionalFormatting sqref="P154">
    <cfRule type="expression" dxfId="852" priority="863">
      <formula>AND($P$154="",OR($I$154=2400,$K$154=2400))</formula>
    </cfRule>
  </conditionalFormatting>
  <conditionalFormatting sqref="P155">
    <cfRule type="expression" dxfId="851" priority="862">
      <formula>AND($P$155="",OR($I$155=2400,$K$155=2400))</formula>
    </cfRule>
  </conditionalFormatting>
  <conditionalFormatting sqref="P156">
    <cfRule type="expression" dxfId="850" priority="861">
      <formula>AND($P$156="",OR($I$156=2400,$K$156=2400))</formula>
    </cfRule>
  </conditionalFormatting>
  <conditionalFormatting sqref="P157">
    <cfRule type="expression" dxfId="849" priority="860">
      <formula>AND($P$157="",OR($I$157=2400,$K$157=2400))</formula>
    </cfRule>
  </conditionalFormatting>
  <conditionalFormatting sqref="P158">
    <cfRule type="expression" dxfId="848" priority="859">
      <formula>AND($P$158="",OR($I$158=2400,$K$158=2400))</formula>
    </cfRule>
  </conditionalFormatting>
  <conditionalFormatting sqref="P159">
    <cfRule type="expression" dxfId="847" priority="858">
      <formula>AND($P$159="",OR($I$159=2400,$K$159=2400))</formula>
    </cfRule>
  </conditionalFormatting>
  <conditionalFormatting sqref="P160">
    <cfRule type="expression" dxfId="846" priority="857">
      <formula>AND($P$160="",OR($I$160=2400,$K$160=2400))</formula>
    </cfRule>
  </conditionalFormatting>
  <conditionalFormatting sqref="P161">
    <cfRule type="expression" dxfId="845" priority="856">
      <formula>AND($P$161="",OR($I$161=2400,$K$161=2400))</formula>
    </cfRule>
  </conditionalFormatting>
  <conditionalFormatting sqref="P162">
    <cfRule type="expression" dxfId="844" priority="855">
      <formula>AND($P$162="",OR($I$162=2400,$K$162=2400))</formula>
    </cfRule>
  </conditionalFormatting>
  <conditionalFormatting sqref="P163">
    <cfRule type="expression" dxfId="843" priority="854">
      <formula>AND($P$163="",OR($I$163=2400,$K$163=2400))</formula>
    </cfRule>
  </conditionalFormatting>
  <conditionalFormatting sqref="P164">
    <cfRule type="expression" dxfId="842" priority="853">
      <formula>AND($P$164="",OR($I$164=2400,$K$164=2400))</formula>
    </cfRule>
  </conditionalFormatting>
  <conditionalFormatting sqref="P165">
    <cfRule type="expression" dxfId="841" priority="852">
      <formula>AND($P$165="",OR($I$165=2400,$K$165=2400))</formula>
    </cfRule>
  </conditionalFormatting>
  <conditionalFormatting sqref="P166">
    <cfRule type="expression" dxfId="840" priority="851">
      <formula>AND($P$166="",OR($I$166=2400,$K$166=2400))</formula>
    </cfRule>
  </conditionalFormatting>
  <conditionalFormatting sqref="P167">
    <cfRule type="expression" dxfId="839" priority="850">
      <formula>AND($P$167="",OR($I$167=2400,$K$167=2400))</formula>
    </cfRule>
  </conditionalFormatting>
  <conditionalFormatting sqref="P168">
    <cfRule type="expression" dxfId="838" priority="849">
      <formula>AND($P$168="",OR($I$168=2400,$K$168=2400))</formula>
    </cfRule>
  </conditionalFormatting>
  <conditionalFormatting sqref="P169">
    <cfRule type="expression" dxfId="837" priority="848">
      <formula>AND($P$169="",OR($I$169=2400,$K$169=2400))</formula>
    </cfRule>
  </conditionalFormatting>
  <conditionalFormatting sqref="P170">
    <cfRule type="expression" dxfId="836" priority="847">
      <formula>AND($P$170="",OR($I$170=2400,$K$170=2400))</formula>
    </cfRule>
  </conditionalFormatting>
  <conditionalFormatting sqref="P171">
    <cfRule type="expression" dxfId="835" priority="846">
      <formula>AND($P$171="",OR($I$171=2400,$K$171=2400))</formula>
    </cfRule>
  </conditionalFormatting>
  <conditionalFormatting sqref="P172">
    <cfRule type="expression" dxfId="834" priority="845">
      <formula>AND($P$172="",OR($I$172=2400,$K$172=2400))</formula>
    </cfRule>
  </conditionalFormatting>
  <conditionalFormatting sqref="P173">
    <cfRule type="expression" dxfId="833" priority="844">
      <formula>AND($P$173="",OR($I$173=2400,$K$173=2400))</formula>
    </cfRule>
  </conditionalFormatting>
  <conditionalFormatting sqref="P174">
    <cfRule type="expression" dxfId="832" priority="843">
      <formula>AND($P$174="",OR($I$174=2400,$K$174=2400))</formula>
    </cfRule>
  </conditionalFormatting>
  <conditionalFormatting sqref="P175">
    <cfRule type="expression" dxfId="831" priority="842">
      <formula>AND($P$175="",OR($I$175=2400,$K$175=2400))</formula>
    </cfRule>
  </conditionalFormatting>
  <conditionalFormatting sqref="P176">
    <cfRule type="expression" dxfId="830" priority="841">
      <formula>AND($P$176="",OR($I$176=2400,$K$176=2400))</formula>
    </cfRule>
  </conditionalFormatting>
  <conditionalFormatting sqref="P177">
    <cfRule type="expression" dxfId="829" priority="840">
      <formula>AND($P$177="",OR($I$177=2400,$K$177=2400))</formula>
    </cfRule>
  </conditionalFormatting>
  <conditionalFormatting sqref="P178">
    <cfRule type="expression" dxfId="828" priority="839">
      <formula>AND($P$178="",OR($I$178=2400,$K$178=2400))</formula>
    </cfRule>
  </conditionalFormatting>
  <conditionalFormatting sqref="P179">
    <cfRule type="expression" dxfId="827" priority="838">
      <formula>AND($P$179="",OR($I$179=2400,$K$179=2400))</formula>
    </cfRule>
  </conditionalFormatting>
  <conditionalFormatting sqref="P180">
    <cfRule type="expression" dxfId="826" priority="837">
      <formula>AND($P$180="",OR($I$180=2400,$K$180=2400))</formula>
    </cfRule>
  </conditionalFormatting>
  <conditionalFormatting sqref="P181">
    <cfRule type="expression" dxfId="825" priority="836">
      <formula>AND($P$181="",OR($I$181=2400,$K$181=2400))</formula>
    </cfRule>
  </conditionalFormatting>
  <conditionalFormatting sqref="P182">
    <cfRule type="expression" dxfId="824" priority="835">
      <formula>AND($P$182="",OR($I$182=2400,$K$182=2400))</formula>
    </cfRule>
  </conditionalFormatting>
  <conditionalFormatting sqref="P183">
    <cfRule type="expression" dxfId="823" priority="834">
      <formula>AND($P$183="",OR($I$183=2400,$K$183=2400))</formula>
    </cfRule>
  </conditionalFormatting>
  <conditionalFormatting sqref="P184">
    <cfRule type="expression" dxfId="822" priority="833">
      <formula>AND($P$184="",OR($I$184=2400,$K$184=2400))</formula>
    </cfRule>
  </conditionalFormatting>
  <conditionalFormatting sqref="P185">
    <cfRule type="expression" dxfId="821" priority="832">
      <formula>AND($P$185="",OR($I$185=2400,$K$185=2400))</formula>
    </cfRule>
  </conditionalFormatting>
  <conditionalFormatting sqref="P186">
    <cfRule type="expression" dxfId="820" priority="831">
      <formula>AND($P$186="",OR($I$186=2400,$K$186=2400))</formula>
    </cfRule>
  </conditionalFormatting>
  <conditionalFormatting sqref="P187">
    <cfRule type="expression" dxfId="819" priority="830">
      <formula>AND($P$187="",OR($I$187=2400,$K$187=2400))</formula>
    </cfRule>
  </conditionalFormatting>
  <conditionalFormatting sqref="P188">
    <cfRule type="expression" dxfId="818" priority="829">
      <formula>AND($P$188="",OR($I$188=2400,$K$188=2400))</formula>
    </cfRule>
  </conditionalFormatting>
  <conditionalFormatting sqref="P189">
    <cfRule type="expression" dxfId="817" priority="828">
      <formula>AND($P$189="",OR($I$189=2400,$K$189=2400))</formula>
    </cfRule>
  </conditionalFormatting>
  <conditionalFormatting sqref="P190">
    <cfRule type="expression" dxfId="816" priority="827">
      <formula>AND($P$190="",OR($I$190=2400,$K$190=2400))</formula>
    </cfRule>
  </conditionalFormatting>
  <conditionalFormatting sqref="P191">
    <cfRule type="expression" dxfId="815" priority="826">
      <formula>AND($P$191="",OR($I$191=2400,$K$191=2400))</formula>
    </cfRule>
  </conditionalFormatting>
  <conditionalFormatting sqref="P192">
    <cfRule type="expression" dxfId="814" priority="825">
      <formula>AND($P$192="",OR($I$192=2400,$K$192=2400))</formula>
    </cfRule>
  </conditionalFormatting>
  <conditionalFormatting sqref="P193">
    <cfRule type="expression" dxfId="813" priority="824">
      <formula>AND($P$193="",OR($I$193=2400,$K$193=2400))</formula>
    </cfRule>
  </conditionalFormatting>
  <conditionalFormatting sqref="P194">
    <cfRule type="expression" dxfId="812" priority="823">
      <formula>AND($P$194="",OR($I$194=2400,$K$194=2400))</formula>
    </cfRule>
  </conditionalFormatting>
  <conditionalFormatting sqref="P195">
    <cfRule type="expression" dxfId="811" priority="822">
      <formula>AND($P$195="",OR($I$195=2400,$K$195=2400))</formula>
    </cfRule>
  </conditionalFormatting>
  <conditionalFormatting sqref="P196">
    <cfRule type="expression" dxfId="810" priority="821">
      <formula>AND($P$196="",OR($I$196=2400,$K$196=2400))</formula>
    </cfRule>
  </conditionalFormatting>
  <conditionalFormatting sqref="P197">
    <cfRule type="expression" dxfId="809" priority="820">
      <formula>AND($P$197="",OR($I$197=2400,$K$197=2400))</formula>
    </cfRule>
  </conditionalFormatting>
  <conditionalFormatting sqref="P198">
    <cfRule type="expression" dxfId="808" priority="819">
      <formula>AND($P$198="",OR($I$198=2400,$K$198=2400))</formula>
    </cfRule>
  </conditionalFormatting>
  <conditionalFormatting sqref="P199">
    <cfRule type="expression" dxfId="807" priority="818">
      <formula>AND($P$199="",OR($I$199=2400,$K$199=2400))</formula>
    </cfRule>
  </conditionalFormatting>
  <conditionalFormatting sqref="P200">
    <cfRule type="expression" dxfId="806" priority="817">
      <formula>AND($P$200="",OR($I$200=2400,$K$200=2400))</formula>
    </cfRule>
  </conditionalFormatting>
  <conditionalFormatting sqref="P201">
    <cfRule type="expression" dxfId="805" priority="816">
      <formula>AND($P$201="",OR($I$201=2400,$K$201=2400))</formula>
    </cfRule>
  </conditionalFormatting>
  <conditionalFormatting sqref="P202">
    <cfRule type="expression" dxfId="804" priority="815">
      <formula>AND($P$202="",OR($I$202=2400,$K$202=2400))</formula>
    </cfRule>
  </conditionalFormatting>
  <conditionalFormatting sqref="P203">
    <cfRule type="expression" dxfId="803" priority="814">
      <formula>AND($P$203="",OR($I$203=2400,$K$203=2400))</formula>
    </cfRule>
  </conditionalFormatting>
  <conditionalFormatting sqref="P204">
    <cfRule type="expression" dxfId="802" priority="813">
      <formula>AND($P$204="",OR($I$204=2400,$K$204=2400))</formula>
    </cfRule>
  </conditionalFormatting>
  <conditionalFormatting sqref="P205">
    <cfRule type="expression" dxfId="801" priority="812">
      <formula>AND($P$205="",OR($I$205=2400,$K$205=2400))</formula>
    </cfRule>
  </conditionalFormatting>
  <conditionalFormatting sqref="P206">
    <cfRule type="expression" dxfId="800" priority="811">
      <formula>AND($P$206="",OR($I$206=2400,$K$206=2400))</formula>
    </cfRule>
  </conditionalFormatting>
  <conditionalFormatting sqref="P207">
    <cfRule type="expression" dxfId="799" priority="810">
      <formula>AND($P$207="",OR($I$207=2400,$K$207=2400))</formula>
    </cfRule>
  </conditionalFormatting>
  <conditionalFormatting sqref="P208">
    <cfRule type="expression" dxfId="798" priority="809">
      <formula>AND($P$208="",OR($I$208=2400,$K$208=2400))</formula>
    </cfRule>
  </conditionalFormatting>
  <conditionalFormatting sqref="P209">
    <cfRule type="expression" dxfId="797" priority="808">
      <formula>AND($P$209="",OR($I$209=2400,$K$209=2400))</formula>
    </cfRule>
  </conditionalFormatting>
  <conditionalFormatting sqref="P210">
    <cfRule type="expression" dxfId="796" priority="807">
      <formula>AND($P$210="",OR($I$210=2400,$K$210=2400))</formula>
    </cfRule>
  </conditionalFormatting>
  <conditionalFormatting sqref="P211">
    <cfRule type="expression" dxfId="795" priority="806">
      <formula>AND($P$211="",OR($I$211=2400,$K$211=2400))</formula>
    </cfRule>
  </conditionalFormatting>
  <conditionalFormatting sqref="P212">
    <cfRule type="expression" dxfId="794" priority="805">
      <formula>AND($P$212="",OR($I$212=2400,$K$212=2400))</formula>
    </cfRule>
  </conditionalFormatting>
  <conditionalFormatting sqref="P213">
    <cfRule type="expression" dxfId="793" priority="804">
      <formula>AND($P$213="",OR($I$213=2400,$K$213=2400))</formula>
    </cfRule>
  </conditionalFormatting>
  <conditionalFormatting sqref="P214">
    <cfRule type="expression" dxfId="792" priority="803">
      <formula>AND($P$214="",OR($I$214=2400,$K$214=2400))</formula>
    </cfRule>
  </conditionalFormatting>
  <conditionalFormatting sqref="P215">
    <cfRule type="expression" dxfId="791" priority="802">
      <formula>AND($P$215="",OR($I$215=2400,$K$215=2400))</formula>
    </cfRule>
  </conditionalFormatting>
  <conditionalFormatting sqref="P216">
    <cfRule type="expression" dxfId="790" priority="801">
      <formula>AND($P$216="",OR($I$216=2400,$K$216=2400))</formula>
    </cfRule>
  </conditionalFormatting>
  <conditionalFormatting sqref="P217">
    <cfRule type="expression" dxfId="789" priority="800">
      <formula>AND($P$217="",OR($I$217=2400,$K$217=2400))</formula>
    </cfRule>
  </conditionalFormatting>
  <conditionalFormatting sqref="P218">
    <cfRule type="expression" dxfId="788" priority="799">
      <formula>AND($P$218="",OR($I$218=2400,$K$218=2400))</formula>
    </cfRule>
  </conditionalFormatting>
  <conditionalFormatting sqref="P219">
    <cfRule type="expression" dxfId="787" priority="798">
      <formula>AND($P$219="",OR($I$219=2400,$K$219=2400))</formula>
    </cfRule>
  </conditionalFormatting>
  <conditionalFormatting sqref="P220">
    <cfRule type="expression" dxfId="786" priority="797">
      <formula>AND($P$220="",OR($I$220=2400,$K$220=2400))</formula>
    </cfRule>
  </conditionalFormatting>
  <conditionalFormatting sqref="P221">
    <cfRule type="expression" dxfId="785" priority="796">
      <formula>AND($P$221="",OR($I$221=2400,$K$221=2400))</formula>
    </cfRule>
  </conditionalFormatting>
  <conditionalFormatting sqref="P222">
    <cfRule type="expression" dxfId="784" priority="795">
      <formula>AND($P$222="",OR($I$222=2400,$K$222=2400))</formula>
    </cfRule>
  </conditionalFormatting>
  <conditionalFormatting sqref="P223">
    <cfRule type="expression" dxfId="783" priority="794">
      <formula>AND($P$223="",OR($I$223=2400,$K$223=2400))</formula>
    </cfRule>
  </conditionalFormatting>
  <conditionalFormatting sqref="P224">
    <cfRule type="expression" dxfId="782" priority="793">
      <formula>AND($P$224="",OR($I$224=2400,$K$224=2400))</formula>
    </cfRule>
  </conditionalFormatting>
  <conditionalFormatting sqref="P225">
    <cfRule type="expression" dxfId="781" priority="792">
      <formula>AND($P$225="",OR($I$225=2400,$K$225=2400))</formula>
    </cfRule>
  </conditionalFormatting>
  <conditionalFormatting sqref="P226">
    <cfRule type="expression" dxfId="780" priority="791">
      <formula>AND($P$226="",OR($I$226=2400,$K$226=2400))</formula>
    </cfRule>
  </conditionalFormatting>
  <conditionalFormatting sqref="P227">
    <cfRule type="expression" dxfId="779" priority="790">
      <formula>AND($P$227="",OR($I$227=2400,$K$227=2400))</formula>
    </cfRule>
  </conditionalFormatting>
  <conditionalFormatting sqref="P228">
    <cfRule type="expression" dxfId="778" priority="789">
      <formula>AND($P$228="",OR($I$228=2400,$K$228=2400))</formula>
    </cfRule>
  </conditionalFormatting>
  <conditionalFormatting sqref="P229">
    <cfRule type="expression" dxfId="777" priority="788">
      <formula>AND($P$229="",OR($I$229=2400,$K$229=2400))</formula>
    </cfRule>
  </conditionalFormatting>
  <conditionalFormatting sqref="P230">
    <cfRule type="expression" dxfId="776" priority="787">
      <formula>AND($P$230="",OR($I$230=2400,$K$230=2400))</formula>
    </cfRule>
  </conditionalFormatting>
  <conditionalFormatting sqref="P231">
    <cfRule type="expression" dxfId="775" priority="786">
      <formula>AND($P$231="",OR($I$231=2400,$K$231=2400))</formula>
    </cfRule>
  </conditionalFormatting>
  <conditionalFormatting sqref="P232">
    <cfRule type="expression" dxfId="774" priority="785">
      <formula>AND($P$232="",OR($I$232=2400,$K$232=2400))</formula>
    </cfRule>
  </conditionalFormatting>
  <conditionalFormatting sqref="P233">
    <cfRule type="expression" dxfId="773" priority="784">
      <formula>AND($P$233="",OR($I$233=2400,$K$233=2400))</formula>
    </cfRule>
  </conditionalFormatting>
  <conditionalFormatting sqref="P234">
    <cfRule type="expression" dxfId="772" priority="783">
      <formula>AND($P$234="",OR($I$234=2400,$K$234=2400))</formula>
    </cfRule>
  </conditionalFormatting>
  <conditionalFormatting sqref="P235">
    <cfRule type="expression" dxfId="771" priority="782">
      <formula>AND($P$235="",OR($I$235=2400,$K$235=2400))</formula>
    </cfRule>
  </conditionalFormatting>
  <conditionalFormatting sqref="P236">
    <cfRule type="expression" dxfId="770" priority="781">
      <formula>AND($P$236="",OR($I$236=2400,$K$236=2400))</formula>
    </cfRule>
  </conditionalFormatting>
  <conditionalFormatting sqref="P237">
    <cfRule type="expression" dxfId="769" priority="780">
      <formula>AND($P$237="",OR($I$237=2400,$K$237=2400))</formula>
    </cfRule>
  </conditionalFormatting>
  <conditionalFormatting sqref="P238">
    <cfRule type="expression" dxfId="768" priority="779">
      <formula>AND($P$238="",OR($I$238=2400,$K$238=2400))</formula>
    </cfRule>
  </conditionalFormatting>
  <conditionalFormatting sqref="P239">
    <cfRule type="expression" dxfId="767" priority="778">
      <formula>AND($P$239="",OR($I$239=2400,$K$239=2400))</formula>
    </cfRule>
  </conditionalFormatting>
  <conditionalFormatting sqref="P240">
    <cfRule type="expression" dxfId="766" priority="777">
      <formula>AND($P$240="",OR($I$240=2400,$K$240=2400))</formula>
    </cfRule>
  </conditionalFormatting>
  <conditionalFormatting sqref="P241">
    <cfRule type="expression" dxfId="765" priority="776">
      <formula>AND($P$241="",OR($I$241=2400,$K$241=2400))</formula>
    </cfRule>
  </conditionalFormatting>
  <conditionalFormatting sqref="P242">
    <cfRule type="expression" dxfId="764" priority="775">
      <formula>AND($P$242="",OR($I$242=2400,$K$242=2400))</formula>
    </cfRule>
  </conditionalFormatting>
  <conditionalFormatting sqref="P243">
    <cfRule type="expression" dxfId="763" priority="774">
      <formula>AND($P$243="",OR($I$243=2400,$K$243=2400))</formula>
    </cfRule>
  </conditionalFormatting>
  <conditionalFormatting sqref="P244">
    <cfRule type="expression" dxfId="762" priority="773">
      <formula>AND($P$244="",OR($I$244=2400,$K$244=2400))</formula>
    </cfRule>
  </conditionalFormatting>
  <conditionalFormatting sqref="P245">
    <cfRule type="expression" dxfId="761" priority="772">
      <formula>AND($P$245="",OR($I$245=2400,$K$245=2400))</formula>
    </cfRule>
  </conditionalFormatting>
  <conditionalFormatting sqref="P246">
    <cfRule type="expression" dxfId="760" priority="771">
      <formula>AND($P$246="",OR($I$246=2400,$K$246=2400))</formula>
    </cfRule>
  </conditionalFormatting>
  <conditionalFormatting sqref="P247">
    <cfRule type="expression" dxfId="759" priority="770">
      <formula>AND($P$247="",OR($I$247=2400,$K$247=2400))</formula>
    </cfRule>
  </conditionalFormatting>
  <conditionalFormatting sqref="P248">
    <cfRule type="expression" dxfId="758" priority="769">
      <formula>AND($P$248="",OR($I$248=2400,$K$248=2400))</formula>
    </cfRule>
  </conditionalFormatting>
  <conditionalFormatting sqref="P249">
    <cfRule type="expression" dxfId="757" priority="768">
      <formula>AND($P$249="",OR($I$249=2400,$K$249=2400))</formula>
    </cfRule>
  </conditionalFormatting>
  <conditionalFormatting sqref="P250">
    <cfRule type="expression" dxfId="756" priority="767">
      <formula>AND($P$250="",OR($I$250=2400,$K$250=2400))</formula>
    </cfRule>
  </conditionalFormatting>
  <conditionalFormatting sqref="P251">
    <cfRule type="expression" dxfId="755" priority="766">
      <formula>AND($P$251="",OR($I$251=2400,$K$251=2400))</formula>
    </cfRule>
  </conditionalFormatting>
  <conditionalFormatting sqref="P252">
    <cfRule type="expression" dxfId="754" priority="765">
      <formula>AND($P$252="",OR($I$252=2400,$K$252=2400))</formula>
    </cfRule>
  </conditionalFormatting>
  <conditionalFormatting sqref="P253">
    <cfRule type="expression" dxfId="753" priority="764">
      <formula>AND($P$253="",OR($I$253=2400,$K$253=2400))</formula>
    </cfRule>
  </conditionalFormatting>
  <conditionalFormatting sqref="P254">
    <cfRule type="expression" dxfId="752" priority="763">
      <formula>AND($P$254="",OR($I$254=2400,$K$254=2400))</formula>
    </cfRule>
  </conditionalFormatting>
  <conditionalFormatting sqref="P255">
    <cfRule type="expression" dxfId="751" priority="762">
      <formula>AND($P$255="",OR($I$255=2400,$K$255=2400))</formula>
    </cfRule>
  </conditionalFormatting>
  <conditionalFormatting sqref="P256">
    <cfRule type="expression" dxfId="750" priority="761">
      <formula>AND($P$256="",OR($I$256=2400,$K$256=2400))</formula>
    </cfRule>
  </conditionalFormatting>
  <conditionalFormatting sqref="P257">
    <cfRule type="expression" dxfId="749" priority="760">
      <formula>AND($P$257="",OR($I$257=2400,$K$257=2400))</formula>
    </cfRule>
  </conditionalFormatting>
  <conditionalFormatting sqref="P258">
    <cfRule type="expression" dxfId="748" priority="759">
      <formula>AND($P$258="",OR($I$258=2400,$K$258=2400))</formula>
    </cfRule>
  </conditionalFormatting>
  <conditionalFormatting sqref="P259">
    <cfRule type="expression" dxfId="747" priority="758">
      <formula>AND($P$259="",OR($I$259=2400,$K$259=2400))</formula>
    </cfRule>
  </conditionalFormatting>
  <conditionalFormatting sqref="P260">
    <cfRule type="expression" dxfId="746" priority="757">
      <formula>AND($P$260="",OR($I$260=2400,$K$260=2400))</formula>
    </cfRule>
  </conditionalFormatting>
  <conditionalFormatting sqref="P261">
    <cfRule type="expression" dxfId="745" priority="756">
      <formula>AND($P$261="",OR($I$261=2400,$K$261=2400))</formula>
    </cfRule>
  </conditionalFormatting>
  <conditionalFormatting sqref="P262">
    <cfRule type="expression" dxfId="744" priority="755">
      <formula>AND($P$262="",OR($I$262=2400,$K$262=2400))</formula>
    </cfRule>
  </conditionalFormatting>
  <conditionalFormatting sqref="P263">
    <cfRule type="expression" dxfId="743" priority="754">
      <formula>AND($P$263="",OR($I$263=2400,$K$263=2400))</formula>
    </cfRule>
  </conditionalFormatting>
  <conditionalFormatting sqref="P264">
    <cfRule type="expression" dxfId="742" priority="753">
      <formula>AND($P$264="",OR($I$264=2400,$K$264=2400))</formula>
    </cfRule>
  </conditionalFormatting>
  <conditionalFormatting sqref="P265">
    <cfRule type="expression" dxfId="741" priority="752">
      <formula>AND($P$265="",OR($I$265=2400,$K$265=2400))</formula>
    </cfRule>
  </conditionalFormatting>
  <conditionalFormatting sqref="P266">
    <cfRule type="expression" dxfId="740" priority="751">
      <formula>AND($P$266="",OR($I$266=2400,$K$266=2400))</formula>
    </cfRule>
  </conditionalFormatting>
  <conditionalFormatting sqref="P267">
    <cfRule type="expression" dxfId="739" priority="750">
      <formula>AND($P$267="",OR($I$267=2400,$K$267=2400))</formula>
    </cfRule>
  </conditionalFormatting>
  <conditionalFormatting sqref="P268">
    <cfRule type="expression" dxfId="738" priority="749">
      <formula>AND($P$268="",OR($I$268=2400,$K$268=2400))</formula>
    </cfRule>
  </conditionalFormatting>
  <conditionalFormatting sqref="P269">
    <cfRule type="expression" dxfId="737" priority="748">
      <formula>AND($P$269="",OR($I$269=2400,$K$269=2400))</formula>
    </cfRule>
  </conditionalFormatting>
  <conditionalFormatting sqref="P270">
    <cfRule type="expression" dxfId="736" priority="747">
      <formula>AND($P$270="",OR($I$270=2400,$K$270=2400))</formula>
    </cfRule>
  </conditionalFormatting>
  <conditionalFormatting sqref="P271">
    <cfRule type="expression" dxfId="735" priority="746">
      <formula>AND($P$271="",OR($I$271=2400,$K$271=2400))</formula>
    </cfRule>
  </conditionalFormatting>
  <conditionalFormatting sqref="P272">
    <cfRule type="expression" dxfId="734" priority="745">
      <formula>AND($P$272="",OR($I$272=2400,$K$272=2400))</formula>
    </cfRule>
  </conditionalFormatting>
  <conditionalFormatting sqref="P273">
    <cfRule type="expression" dxfId="733" priority="744">
      <formula>AND($P$273="",OR($I$273=2400,$K$273=2400))</formula>
    </cfRule>
  </conditionalFormatting>
  <conditionalFormatting sqref="P274">
    <cfRule type="expression" dxfId="732" priority="743">
      <formula>AND($P$274="",OR($I$274=2400,$K$274=2400))</formula>
    </cfRule>
  </conditionalFormatting>
  <conditionalFormatting sqref="P275">
    <cfRule type="expression" dxfId="731" priority="742">
      <formula>AND($P$275="",OR($I$275=2400,$K$275=2400))</formula>
    </cfRule>
  </conditionalFormatting>
  <conditionalFormatting sqref="P276">
    <cfRule type="expression" dxfId="730" priority="741">
      <formula>AND($P$276="",OR($I$276=2400,$K$276=2400))</formula>
    </cfRule>
  </conditionalFormatting>
  <conditionalFormatting sqref="P277">
    <cfRule type="expression" dxfId="729" priority="740">
      <formula>AND($P$277="",OR($I$277=2400,$K$277=2400))</formula>
    </cfRule>
  </conditionalFormatting>
  <conditionalFormatting sqref="P278">
    <cfRule type="expression" dxfId="728" priority="739">
      <formula>AND($P$278="",OR($I$278=2400,$K$278=2400))</formula>
    </cfRule>
  </conditionalFormatting>
  <conditionalFormatting sqref="P279">
    <cfRule type="expression" dxfId="727" priority="738">
      <formula>AND($P$279="",OR($I$279=2400,$K$279=2400))</formula>
    </cfRule>
  </conditionalFormatting>
  <conditionalFormatting sqref="P280">
    <cfRule type="expression" dxfId="726" priority="737">
      <formula>AND($P$280="",OR($I$280=2400,$K$280=2400))</formula>
    </cfRule>
  </conditionalFormatting>
  <conditionalFormatting sqref="P281">
    <cfRule type="expression" dxfId="725" priority="736">
      <formula>AND($P$281="",OR($I$281=2400,$K$281=2400))</formula>
    </cfRule>
  </conditionalFormatting>
  <conditionalFormatting sqref="P282">
    <cfRule type="expression" dxfId="724" priority="735">
      <formula>AND($P$282="",OR($I$282=2400,$K$282=2400))</formula>
    </cfRule>
  </conditionalFormatting>
  <conditionalFormatting sqref="P283">
    <cfRule type="expression" dxfId="723" priority="734">
      <formula>AND($P$283="",OR($I$283=2400,$K$283=2400))</formula>
    </cfRule>
  </conditionalFormatting>
  <conditionalFormatting sqref="P284">
    <cfRule type="expression" dxfId="722" priority="733">
      <formula>AND($P$284="",OR($I$284=2400,$K$284=2400))</formula>
    </cfRule>
  </conditionalFormatting>
  <conditionalFormatting sqref="P285">
    <cfRule type="expression" dxfId="721" priority="732">
      <formula>AND($P$285="",OR($I$285=2400,$K$285=2400))</formula>
    </cfRule>
  </conditionalFormatting>
  <conditionalFormatting sqref="P286">
    <cfRule type="expression" dxfId="720" priority="731">
      <formula>AND($P$286="",OR($I$286=2400,$K$286=2400))</formula>
    </cfRule>
  </conditionalFormatting>
  <conditionalFormatting sqref="P287">
    <cfRule type="expression" dxfId="719" priority="730">
      <formula>AND($P$287="",OR($I$287=2400,$K$287=2400))</formula>
    </cfRule>
  </conditionalFormatting>
  <conditionalFormatting sqref="P288">
    <cfRule type="expression" dxfId="718" priority="729">
      <formula>AND($P$288="",OR($I$288=2400,$K$288=2400))</formula>
    </cfRule>
  </conditionalFormatting>
  <conditionalFormatting sqref="P289">
    <cfRule type="expression" dxfId="717" priority="728">
      <formula>AND($P$289="",OR($I$289=2400,$K$289=2400))</formula>
    </cfRule>
  </conditionalFormatting>
  <conditionalFormatting sqref="P290">
    <cfRule type="expression" dxfId="716" priority="727">
      <formula>AND($P$290="",OR($I$290=2400,$K$290=2400))</formula>
    </cfRule>
  </conditionalFormatting>
  <conditionalFormatting sqref="P291">
    <cfRule type="expression" dxfId="715" priority="726">
      <formula>AND($P$291="",OR($I$291=2400,$K$291=2400))</formula>
    </cfRule>
  </conditionalFormatting>
  <conditionalFormatting sqref="P292">
    <cfRule type="expression" dxfId="714" priority="725">
      <formula>AND($P$292="",OR($I$292=2400,$K$292=2400))</formula>
    </cfRule>
  </conditionalFormatting>
  <conditionalFormatting sqref="P293">
    <cfRule type="expression" dxfId="713" priority="724">
      <formula>AND($P$293="",OR($I$293=2400,$K$293=2400))</formula>
    </cfRule>
  </conditionalFormatting>
  <conditionalFormatting sqref="P294">
    <cfRule type="expression" dxfId="712" priority="723">
      <formula>AND($P$294="",OR($I$294=2400,$K$294=2400))</formula>
    </cfRule>
  </conditionalFormatting>
  <conditionalFormatting sqref="P295">
    <cfRule type="expression" dxfId="711" priority="722">
      <formula>AND($P$295="",OR($I$295=2400,$K$295=2400))</formula>
    </cfRule>
  </conditionalFormatting>
  <conditionalFormatting sqref="P296">
    <cfRule type="expression" dxfId="710" priority="721">
      <formula>AND($P$296="",OR($I$296=2400,$K$296=2400))</formula>
    </cfRule>
  </conditionalFormatting>
  <conditionalFormatting sqref="P297">
    <cfRule type="expression" dxfId="709" priority="720">
      <formula>AND($P$297="",OR($I$297=2400,$K$297=2400))</formula>
    </cfRule>
  </conditionalFormatting>
  <conditionalFormatting sqref="P298">
    <cfRule type="expression" dxfId="708" priority="719">
      <formula>AND($P$298="",OR($I$298=2400,$K$298=2400))</formula>
    </cfRule>
  </conditionalFormatting>
  <conditionalFormatting sqref="P299">
    <cfRule type="expression" dxfId="707" priority="718">
      <formula>AND($P$299="",OR($I$299=2400,$K$299=2400))</formula>
    </cfRule>
  </conditionalFormatting>
  <conditionalFormatting sqref="P300">
    <cfRule type="expression" dxfId="706" priority="717">
      <formula>AND($P$300="",OR($I$300=2400,$K$300=2400))</formula>
    </cfRule>
  </conditionalFormatting>
  <conditionalFormatting sqref="P301">
    <cfRule type="expression" dxfId="705" priority="716">
      <formula>AND($P$301="",OR($I$301=2400,$K$301=2400))</formula>
    </cfRule>
  </conditionalFormatting>
  <conditionalFormatting sqref="P302">
    <cfRule type="expression" dxfId="704" priority="715">
      <formula>AND($P$302="",OR($I$302=2400,$K$302=2400))</formula>
    </cfRule>
  </conditionalFormatting>
  <conditionalFormatting sqref="P303">
    <cfRule type="expression" dxfId="703" priority="714">
      <formula>AND($P$303="",OR($I$303=2400,$K$303=2400))</formula>
    </cfRule>
  </conditionalFormatting>
  <conditionalFormatting sqref="P304">
    <cfRule type="expression" dxfId="702" priority="713">
      <formula>AND($P$304="",OR($I$304=2400,$K$304=2400))</formula>
    </cfRule>
  </conditionalFormatting>
  <conditionalFormatting sqref="P305">
    <cfRule type="expression" dxfId="701" priority="712">
      <formula>AND($P$305="",OR($I$305=2400,$K$305=2400))</formula>
    </cfRule>
  </conditionalFormatting>
  <conditionalFormatting sqref="P306">
    <cfRule type="expression" dxfId="700" priority="711">
      <formula>AND($P$306="",OR($I$306=2400,$K$306=2400))</formula>
    </cfRule>
  </conditionalFormatting>
  <conditionalFormatting sqref="P307">
    <cfRule type="expression" dxfId="699" priority="710">
      <formula>AND($P$307="",OR($I$307=2400,$K$307=2400))</formula>
    </cfRule>
  </conditionalFormatting>
  <conditionalFormatting sqref="P308">
    <cfRule type="expression" dxfId="698" priority="709">
      <formula>AND($P$308="",OR($I$308=2400,$K$308=2400))</formula>
    </cfRule>
  </conditionalFormatting>
  <conditionalFormatting sqref="P309">
    <cfRule type="expression" dxfId="697" priority="708">
      <formula>AND($P$309="",OR($I$309=2400,$K$309=2400))</formula>
    </cfRule>
  </conditionalFormatting>
  <conditionalFormatting sqref="P310">
    <cfRule type="expression" dxfId="696" priority="707">
      <formula>AND($P$310="",OR($I$310=2400,$K$310=2400))</formula>
    </cfRule>
  </conditionalFormatting>
  <conditionalFormatting sqref="P311">
    <cfRule type="expression" dxfId="695" priority="706">
      <formula>AND($P$311="",OR($I$311=2400,$K$311=2400))</formula>
    </cfRule>
  </conditionalFormatting>
  <conditionalFormatting sqref="P312">
    <cfRule type="expression" dxfId="694" priority="705">
      <formula>AND($P$312="",OR($I$312=2400,$K$312=2400))</formula>
    </cfRule>
  </conditionalFormatting>
  <conditionalFormatting sqref="P313">
    <cfRule type="expression" dxfId="693" priority="704">
      <formula>AND($P$313="",OR($I$313=2400,$K$313=2400))</formula>
    </cfRule>
  </conditionalFormatting>
  <conditionalFormatting sqref="P314">
    <cfRule type="expression" dxfId="692" priority="703">
      <formula>AND($P$314="",OR($I$314=2400,$K$314=2400))</formula>
    </cfRule>
  </conditionalFormatting>
  <conditionalFormatting sqref="P315">
    <cfRule type="expression" dxfId="691" priority="702">
      <formula>AND($P$315="",OR($I$315=2400,$K$315=2400))</formula>
    </cfRule>
  </conditionalFormatting>
  <conditionalFormatting sqref="P316">
    <cfRule type="expression" dxfId="690" priority="701">
      <formula>AND($P$316="",OR($I$316=2400,$K$316=2400))</formula>
    </cfRule>
  </conditionalFormatting>
  <conditionalFormatting sqref="P317">
    <cfRule type="expression" dxfId="689" priority="700">
      <formula>AND($P$317="",OR($I$317=2400,$K$317=2400))</formula>
    </cfRule>
  </conditionalFormatting>
  <conditionalFormatting sqref="P318">
    <cfRule type="expression" dxfId="688" priority="699">
      <formula>AND($P$318="",OR($I$318=2400,$K$318=2400))</formula>
    </cfRule>
  </conditionalFormatting>
  <conditionalFormatting sqref="P319">
    <cfRule type="expression" dxfId="687" priority="698">
      <formula>AND($P$319="",OR($I$319=2400,$K$319=2400))</formula>
    </cfRule>
  </conditionalFormatting>
  <conditionalFormatting sqref="P320">
    <cfRule type="expression" dxfId="686" priority="697">
      <formula>AND($P$320="",OR($I$320=2400,$K$320=2400))</formula>
    </cfRule>
  </conditionalFormatting>
  <conditionalFormatting sqref="P321">
    <cfRule type="expression" dxfId="685" priority="696">
      <formula>AND($P$321="",OR($I$321=2400,$K$321=2400))</formula>
    </cfRule>
  </conditionalFormatting>
  <conditionalFormatting sqref="P322">
    <cfRule type="expression" dxfId="684" priority="695">
      <formula>AND($P$322="",OR($I$322=2400,$K$322=2400))</formula>
    </cfRule>
  </conditionalFormatting>
  <conditionalFormatting sqref="P323">
    <cfRule type="expression" dxfId="683" priority="694">
      <formula>AND($P$323="",OR($I$323=2400,$K$323=2400))</formula>
    </cfRule>
  </conditionalFormatting>
  <conditionalFormatting sqref="P324">
    <cfRule type="expression" dxfId="682" priority="693">
      <formula>AND($P$324="",OR($I$324=2400,$K$324=2400))</formula>
    </cfRule>
  </conditionalFormatting>
  <conditionalFormatting sqref="P325">
    <cfRule type="expression" dxfId="681" priority="692">
      <formula>AND($P$325="",OR($I$325=2400,$K$325=2400))</formula>
    </cfRule>
  </conditionalFormatting>
  <conditionalFormatting sqref="P326">
    <cfRule type="expression" dxfId="680" priority="691">
      <formula>AND($P$326="",OR($I$326=2400,$K$326=2400))</formula>
    </cfRule>
  </conditionalFormatting>
  <conditionalFormatting sqref="P327">
    <cfRule type="expression" dxfId="679" priority="690">
      <formula>AND($P$327="",OR($I$327=2400,$K$327=2400))</formula>
    </cfRule>
  </conditionalFormatting>
  <conditionalFormatting sqref="P328">
    <cfRule type="expression" dxfId="678" priority="689">
      <formula>AND($P$328="",OR($I$328=2400,$K$328=2400))</formula>
    </cfRule>
  </conditionalFormatting>
  <conditionalFormatting sqref="P329">
    <cfRule type="expression" dxfId="677" priority="688">
      <formula>AND($P$329="",OR($I$329=2400,$K$329=2400))</formula>
    </cfRule>
  </conditionalFormatting>
  <conditionalFormatting sqref="P330">
    <cfRule type="expression" dxfId="676" priority="687">
      <formula>AND($P$330="",OR($I$330=2400,$K$330=2400))</formula>
    </cfRule>
  </conditionalFormatting>
  <conditionalFormatting sqref="P331">
    <cfRule type="expression" dxfId="675" priority="686">
      <formula>AND($P$331="",OR($I$331=2400,$K$331=2400))</formula>
    </cfRule>
  </conditionalFormatting>
  <conditionalFormatting sqref="P332">
    <cfRule type="expression" dxfId="674" priority="685">
      <formula>AND($P$332="",OR($I$332=2400,$K$332=2400))</formula>
    </cfRule>
  </conditionalFormatting>
  <conditionalFormatting sqref="P333">
    <cfRule type="expression" dxfId="673" priority="684">
      <formula>AND($P$333="",OR($I$333=2400,$K$333=2400))</formula>
    </cfRule>
  </conditionalFormatting>
  <conditionalFormatting sqref="P334">
    <cfRule type="expression" dxfId="672" priority="683">
      <formula>AND($P$334="",OR($I$334=2400,$K$334=2400))</formula>
    </cfRule>
  </conditionalFormatting>
  <conditionalFormatting sqref="P335">
    <cfRule type="expression" dxfId="671" priority="682">
      <formula>AND($P$335="",OR($I$335=2400,$K$335=2400))</formula>
    </cfRule>
  </conditionalFormatting>
  <conditionalFormatting sqref="P336">
    <cfRule type="expression" dxfId="670" priority="681">
      <formula>AND($P$336="",OR($I$336=2400,$K$336=2400))</formula>
    </cfRule>
  </conditionalFormatting>
  <conditionalFormatting sqref="P337">
    <cfRule type="expression" dxfId="669" priority="680">
      <formula>AND($P$337="",OR($I$337=2400,$K$337=2400))</formula>
    </cfRule>
  </conditionalFormatting>
  <conditionalFormatting sqref="P338">
    <cfRule type="expression" dxfId="668" priority="679">
      <formula>AND($P$338="",OR($I$338=2400,$K$338=2400))</formula>
    </cfRule>
  </conditionalFormatting>
  <conditionalFormatting sqref="P339">
    <cfRule type="expression" dxfId="667" priority="678">
      <formula>AND($P$339="",OR($I$339=2400,$K$339=2400))</formula>
    </cfRule>
  </conditionalFormatting>
  <conditionalFormatting sqref="P340">
    <cfRule type="expression" dxfId="666" priority="677">
      <formula>AND($P$340="",OR($I$340=2400,$K$340=2400))</formula>
    </cfRule>
  </conditionalFormatting>
  <conditionalFormatting sqref="P341">
    <cfRule type="expression" dxfId="665" priority="676">
      <formula>AND($P$341="",OR($I$341=2400,$K$341=2400))</formula>
    </cfRule>
  </conditionalFormatting>
  <conditionalFormatting sqref="P342">
    <cfRule type="expression" dxfId="664" priority="675">
      <formula>AND($P$342="",OR($I$342=2400,$K$342=2400))</formula>
    </cfRule>
  </conditionalFormatting>
  <conditionalFormatting sqref="P343">
    <cfRule type="expression" dxfId="663" priority="674">
      <formula>AND($P$343="",OR($I$343=2400,$K$343=2400))</formula>
    </cfRule>
  </conditionalFormatting>
  <conditionalFormatting sqref="P344">
    <cfRule type="expression" dxfId="662" priority="673">
      <formula>AND($P$344="",OR($I$344=2400,$K$344=2400))</formula>
    </cfRule>
  </conditionalFormatting>
  <conditionalFormatting sqref="P345">
    <cfRule type="expression" dxfId="661" priority="672">
      <formula>AND($P$345="",OR($I$345=2400,$K$345=2400))</formula>
    </cfRule>
  </conditionalFormatting>
  <conditionalFormatting sqref="P346">
    <cfRule type="expression" dxfId="660" priority="671">
      <formula>AND($P$346="",OR($I$346=2400,$K$346=2400))</formula>
    </cfRule>
  </conditionalFormatting>
  <conditionalFormatting sqref="P347">
    <cfRule type="expression" dxfId="659" priority="670">
      <formula>AND($P$347="",OR($I$347=2400,$K$347=2400))</formula>
    </cfRule>
  </conditionalFormatting>
  <conditionalFormatting sqref="P348">
    <cfRule type="expression" dxfId="658" priority="669">
      <formula>AND($P$348="",OR($I$348=2400,$K$348=2400))</formula>
    </cfRule>
  </conditionalFormatting>
  <conditionalFormatting sqref="P349">
    <cfRule type="expression" dxfId="657" priority="668">
      <formula>AND($P$349="",OR($I$349=2400,$K$349=2400))</formula>
    </cfRule>
  </conditionalFormatting>
  <conditionalFormatting sqref="P350">
    <cfRule type="expression" dxfId="656" priority="667">
      <formula>AND($P$350="",OR($I$350=2400,$K$350=2400))</formula>
    </cfRule>
  </conditionalFormatting>
  <conditionalFormatting sqref="P351">
    <cfRule type="expression" dxfId="655" priority="666">
      <formula>AND($P$351="",OR($I$351=2400,$K$351=2400))</formula>
    </cfRule>
  </conditionalFormatting>
  <conditionalFormatting sqref="P352">
    <cfRule type="expression" dxfId="654" priority="665">
      <formula>AND($P$352="",OR($I$352=2400,$K$352=2400))</formula>
    </cfRule>
  </conditionalFormatting>
  <conditionalFormatting sqref="P353">
    <cfRule type="expression" dxfId="653" priority="664">
      <formula>AND($P$353="",OR($I$353=2400,$K$353=2400))</formula>
    </cfRule>
  </conditionalFormatting>
  <conditionalFormatting sqref="P354">
    <cfRule type="expression" dxfId="652" priority="663">
      <formula>AND($P$354="",OR($I$354=2400,$K$354=2400))</formula>
    </cfRule>
  </conditionalFormatting>
  <conditionalFormatting sqref="P355">
    <cfRule type="expression" dxfId="651" priority="662">
      <formula>AND($P$355="",OR($I$355=2400,$K$355=2400))</formula>
    </cfRule>
  </conditionalFormatting>
  <conditionalFormatting sqref="P356">
    <cfRule type="expression" dxfId="650" priority="661">
      <formula>AND($P$356="",OR($I$356=2400,$K$356=2400))</formula>
    </cfRule>
  </conditionalFormatting>
  <conditionalFormatting sqref="P357">
    <cfRule type="expression" dxfId="649" priority="660">
      <formula>AND($P$357="",OR($I$357=2400,$K$357=2400))</formula>
    </cfRule>
  </conditionalFormatting>
  <conditionalFormatting sqref="P358">
    <cfRule type="expression" dxfId="648" priority="659">
      <formula>AND($P$358="",OR($I$358=2400,$K$358=2400))</formula>
    </cfRule>
  </conditionalFormatting>
  <conditionalFormatting sqref="P359">
    <cfRule type="expression" dxfId="647" priority="658">
      <formula>AND($P$359="",OR($I$359=2400,$K$359=2400))</formula>
    </cfRule>
  </conditionalFormatting>
  <conditionalFormatting sqref="P360">
    <cfRule type="expression" dxfId="646" priority="657">
      <formula>AND($P$360="",OR($I$360=2400,$K$360=2400))</formula>
    </cfRule>
  </conditionalFormatting>
  <conditionalFormatting sqref="P361">
    <cfRule type="expression" dxfId="645" priority="656">
      <formula>AND($P$361="",OR($I$361=2400,$K$361=2400))</formula>
    </cfRule>
  </conditionalFormatting>
  <conditionalFormatting sqref="P362">
    <cfRule type="expression" dxfId="644" priority="655">
      <formula>AND($P$362="",OR($I$362=2400,$K$362=2400))</formula>
    </cfRule>
  </conditionalFormatting>
  <conditionalFormatting sqref="P363">
    <cfRule type="expression" dxfId="643" priority="654">
      <formula>AND($P$363="",OR($I$363=2400,$K$363=2400))</formula>
    </cfRule>
  </conditionalFormatting>
  <conditionalFormatting sqref="P364">
    <cfRule type="expression" dxfId="642" priority="653">
      <formula>AND($P$364="",OR($I$364=2400,$K$364=2400))</formula>
    </cfRule>
  </conditionalFormatting>
  <conditionalFormatting sqref="P365">
    <cfRule type="expression" dxfId="641" priority="652">
      <formula>AND($P$365="",OR($I$365=2400,$K$365=2400))</formula>
    </cfRule>
  </conditionalFormatting>
  <conditionalFormatting sqref="P366">
    <cfRule type="expression" dxfId="640" priority="651">
      <formula>AND($P$366="",OR($I$366=2400,$K$366=2400))</formula>
    </cfRule>
  </conditionalFormatting>
  <conditionalFormatting sqref="P367">
    <cfRule type="expression" dxfId="639" priority="650">
      <formula>AND($P$367="",OR($I$367=2400,$K$367=2400))</formula>
    </cfRule>
  </conditionalFormatting>
  <conditionalFormatting sqref="P368">
    <cfRule type="expression" dxfId="638" priority="649">
      <formula>AND($P$368="",OR($I$368=2400,$K$368=2400))</formula>
    </cfRule>
  </conditionalFormatting>
  <conditionalFormatting sqref="P369">
    <cfRule type="expression" dxfId="637" priority="648">
      <formula>AND($P$369="",OR($I$369=2400,$K$369=2400))</formula>
    </cfRule>
  </conditionalFormatting>
  <conditionalFormatting sqref="P370">
    <cfRule type="expression" dxfId="636" priority="647">
      <formula>AND($P$370="",OR($I$370=2400,$K$370=2400))</formula>
    </cfRule>
  </conditionalFormatting>
  <conditionalFormatting sqref="P371">
    <cfRule type="expression" dxfId="635" priority="646">
      <formula>AND($P$371="",OR($I$371=2400,$K$371=2400))</formula>
    </cfRule>
  </conditionalFormatting>
  <conditionalFormatting sqref="P372">
    <cfRule type="expression" dxfId="634" priority="645">
      <formula>AND($P$372="",OR($I$372=2400,$K$372=2400))</formula>
    </cfRule>
  </conditionalFormatting>
  <conditionalFormatting sqref="P373">
    <cfRule type="expression" dxfId="633" priority="644">
      <formula>AND($P$373="",OR($I$373=2400,$K$373=2400))</formula>
    </cfRule>
  </conditionalFormatting>
  <conditionalFormatting sqref="P374">
    <cfRule type="expression" dxfId="632" priority="643">
      <formula>AND($P$374="",OR($I$374=2400,$K$374=2400))</formula>
    </cfRule>
  </conditionalFormatting>
  <conditionalFormatting sqref="P375">
    <cfRule type="expression" dxfId="631" priority="642">
      <formula>AND($P$375="",OR($I$375=2400,$K$375=2400))</formula>
    </cfRule>
  </conditionalFormatting>
  <conditionalFormatting sqref="P376">
    <cfRule type="expression" dxfId="630" priority="641">
      <formula>AND($P$376="",OR($I$376=2400,$K$376=2400))</formula>
    </cfRule>
  </conditionalFormatting>
  <conditionalFormatting sqref="P377">
    <cfRule type="expression" dxfId="629" priority="640">
      <formula>AND($P$377="",OR($I$377=2400,$K$377=2400))</formula>
    </cfRule>
  </conditionalFormatting>
  <conditionalFormatting sqref="P378">
    <cfRule type="expression" dxfId="628" priority="639">
      <formula>AND($P$378="",OR($I$378=2400,$K$378=2400))</formula>
    </cfRule>
  </conditionalFormatting>
  <conditionalFormatting sqref="P379">
    <cfRule type="expression" dxfId="627" priority="638">
      <formula>AND($P$379="",OR($I$379=2400,$K$379=2400))</formula>
    </cfRule>
  </conditionalFormatting>
  <conditionalFormatting sqref="P380">
    <cfRule type="expression" dxfId="626" priority="637">
      <formula>AND($P$380="",OR($I$380=2400,$K$380=2400))</formula>
    </cfRule>
  </conditionalFormatting>
  <conditionalFormatting sqref="P381">
    <cfRule type="expression" dxfId="625" priority="636">
      <formula>AND($P$381="",OR($I$381=2400,$K$381=2400))</formula>
    </cfRule>
  </conditionalFormatting>
  <conditionalFormatting sqref="P382">
    <cfRule type="expression" dxfId="624" priority="635">
      <formula>AND($P$382="",OR($I$382=2400,$K$382=2400))</formula>
    </cfRule>
  </conditionalFormatting>
  <conditionalFormatting sqref="P383">
    <cfRule type="expression" dxfId="623" priority="634">
      <formula>AND($P$383="",OR($I$383=2400,$K$383=2400))</formula>
    </cfRule>
  </conditionalFormatting>
  <conditionalFormatting sqref="P384">
    <cfRule type="expression" dxfId="622" priority="633">
      <formula>AND($P$384="",OR($I$384=2400,$K$384=2400))</formula>
    </cfRule>
  </conditionalFormatting>
  <conditionalFormatting sqref="P385">
    <cfRule type="expression" dxfId="621" priority="632">
      <formula>AND($P$385="",OR($I$385=2400,$K$385=2400))</formula>
    </cfRule>
  </conditionalFormatting>
  <conditionalFormatting sqref="P386">
    <cfRule type="expression" dxfId="620" priority="631">
      <formula>AND($P$386="",OR($I$386=2400,$K$386=2400))</formula>
    </cfRule>
  </conditionalFormatting>
  <conditionalFormatting sqref="P387">
    <cfRule type="expression" dxfId="619" priority="630">
      <formula>AND($P$387="",OR($I$387=2400,$K$387=2400))</formula>
    </cfRule>
  </conditionalFormatting>
  <conditionalFormatting sqref="P388">
    <cfRule type="expression" dxfId="618" priority="629">
      <formula>AND($P$388="",OR($I$388=2400,$K$388=2400))</formula>
    </cfRule>
  </conditionalFormatting>
  <conditionalFormatting sqref="P389">
    <cfRule type="expression" dxfId="617" priority="628">
      <formula>AND($P$389="",OR($I$389=2400,$K$389=2400))</formula>
    </cfRule>
  </conditionalFormatting>
  <conditionalFormatting sqref="P390">
    <cfRule type="expression" dxfId="616" priority="627">
      <formula>AND($P$390="",OR($I$390=2400,$K$390=2400))</formula>
    </cfRule>
  </conditionalFormatting>
  <conditionalFormatting sqref="P391">
    <cfRule type="expression" dxfId="615" priority="626">
      <formula>AND($P$391="",OR($I$391=2400,$K$391=2400))</formula>
    </cfRule>
  </conditionalFormatting>
  <conditionalFormatting sqref="P392">
    <cfRule type="expression" dxfId="614" priority="625">
      <formula>AND($P$392="",OR($I$392=2400,$K$392=2400))</formula>
    </cfRule>
  </conditionalFormatting>
  <conditionalFormatting sqref="P393">
    <cfRule type="expression" dxfId="613" priority="624">
      <formula>AND($P$393="",OR($I$393=2400,$K$393=2400))</formula>
    </cfRule>
  </conditionalFormatting>
  <conditionalFormatting sqref="P394">
    <cfRule type="expression" dxfId="612" priority="623">
      <formula>AND($P$394="",OR($I$394=2400,$K$394=2400))</formula>
    </cfRule>
  </conditionalFormatting>
  <conditionalFormatting sqref="P395">
    <cfRule type="expression" dxfId="611" priority="622">
      <formula>AND($P$395="",OR($I$395=2400,$K$395=2400))</formula>
    </cfRule>
  </conditionalFormatting>
  <conditionalFormatting sqref="P396">
    <cfRule type="expression" dxfId="610" priority="621">
      <formula>AND($P$396="",OR($I$396=2400,$K$396=2400))</formula>
    </cfRule>
  </conditionalFormatting>
  <conditionalFormatting sqref="P397">
    <cfRule type="expression" dxfId="609" priority="620">
      <formula>AND($P$397="",OR($I$397=2400,$K$397=2400))</formula>
    </cfRule>
  </conditionalFormatting>
  <conditionalFormatting sqref="P398">
    <cfRule type="expression" dxfId="608" priority="619">
      <formula>AND($P$398="",OR($I$398=2400,$K$398=2400))</formula>
    </cfRule>
  </conditionalFormatting>
  <conditionalFormatting sqref="P399">
    <cfRule type="expression" dxfId="607" priority="618">
      <formula>AND($P$399="",OR($I$399=2400,$K$399=2400))</formula>
    </cfRule>
  </conditionalFormatting>
  <conditionalFormatting sqref="P400">
    <cfRule type="expression" dxfId="606" priority="617">
      <formula>AND($P$400="",OR($I$400=2400,$K$400=2400))</formula>
    </cfRule>
  </conditionalFormatting>
  <conditionalFormatting sqref="P401">
    <cfRule type="expression" dxfId="605" priority="616">
      <formula>AND($P$401="",OR($I$401=2400,$K$401=2400))</formula>
    </cfRule>
  </conditionalFormatting>
  <conditionalFormatting sqref="P402">
    <cfRule type="expression" dxfId="604" priority="615">
      <formula>AND($P$402="",OR($I$402=2400,$K$402=2400))</formula>
    </cfRule>
  </conditionalFormatting>
  <conditionalFormatting sqref="P403">
    <cfRule type="expression" dxfId="603" priority="614">
      <formula>AND($P$403="",OR($I$403=2400,$K$403=2400))</formula>
    </cfRule>
  </conditionalFormatting>
  <conditionalFormatting sqref="P404">
    <cfRule type="expression" dxfId="602" priority="613">
      <formula>AND($P$404="",OR($I$404=2400,$K$404=2400))</formula>
    </cfRule>
  </conditionalFormatting>
  <conditionalFormatting sqref="P405">
    <cfRule type="expression" dxfId="601" priority="612">
      <formula>AND($P$405="",OR($I$405=2400,$K$405=2400))</formula>
    </cfRule>
  </conditionalFormatting>
  <conditionalFormatting sqref="P406">
    <cfRule type="expression" dxfId="600" priority="611">
      <formula>AND($P$406="",OR($I$406=2400,$K$406=2400))</formula>
    </cfRule>
  </conditionalFormatting>
  <conditionalFormatting sqref="P407">
    <cfRule type="expression" dxfId="599" priority="610">
      <formula>AND($P$407="",OR($I$407=2400,$K$407=2400))</formula>
    </cfRule>
  </conditionalFormatting>
  <conditionalFormatting sqref="P408">
    <cfRule type="expression" dxfId="598" priority="609">
      <formula>AND($P$408="",OR($I$408=2400,$K$408=2400))</formula>
    </cfRule>
  </conditionalFormatting>
  <conditionalFormatting sqref="P409">
    <cfRule type="expression" dxfId="597" priority="608">
      <formula>AND($P$409="",OR($I$409=2400,$K$409=2400))</formula>
    </cfRule>
  </conditionalFormatting>
  <conditionalFormatting sqref="P410">
    <cfRule type="expression" dxfId="596" priority="607">
      <formula>AND($P$410="",OR($I$410=2400,$K$410=2400))</formula>
    </cfRule>
  </conditionalFormatting>
  <conditionalFormatting sqref="P411">
    <cfRule type="expression" dxfId="595" priority="606">
      <formula>AND($P$411="",OR($I$411=2400,$K$411=2400))</formula>
    </cfRule>
  </conditionalFormatting>
  <conditionalFormatting sqref="P412">
    <cfRule type="expression" dxfId="594" priority="605">
      <formula>AND($P$412="",OR($I$412=2400,$K$412=2400))</formula>
    </cfRule>
  </conditionalFormatting>
  <conditionalFormatting sqref="P413">
    <cfRule type="expression" dxfId="593" priority="604">
      <formula>AND($P$413="",OR($I$413=2400,$K$413=2400))</formula>
    </cfRule>
  </conditionalFormatting>
  <conditionalFormatting sqref="P414">
    <cfRule type="expression" dxfId="592" priority="603">
      <formula>AND($P$414="",OR($I$414=2400,$K$414=2400))</formula>
    </cfRule>
  </conditionalFormatting>
  <conditionalFormatting sqref="P415">
    <cfRule type="expression" dxfId="591" priority="602">
      <formula>AND($P$415="",OR($I$415=2400,$K$415=2400))</formula>
    </cfRule>
  </conditionalFormatting>
  <conditionalFormatting sqref="P416">
    <cfRule type="expression" dxfId="590" priority="601">
      <formula>AND($P$416="",OR($I$416=2400,$K$416=2400))</formula>
    </cfRule>
  </conditionalFormatting>
  <conditionalFormatting sqref="P417">
    <cfRule type="expression" dxfId="589" priority="600">
      <formula>AND($P$417="",OR($I$417=2400,$K$417=2400))</formula>
    </cfRule>
  </conditionalFormatting>
  <conditionalFormatting sqref="P418">
    <cfRule type="expression" dxfId="588" priority="599">
      <formula>AND($P$418="",OR($I$418=2400,$K$418=2400))</formula>
    </cfRule>
  </conditionalFormatting>
  <conditionalFormatting sqref="P419">
    <cfRule type="expression" dxfId="587" priority="598">
      <formula>AND($P$419="",OR($I$419=2400,$K$419=2400))</formula>
    </cfRule>
  </conditionalFormatting>
  <conditionalFormatting sqref="P420">
    <cfRule type="expression" dxfId="586" priority="597">
      <formula>AND($P$420="",OR($I$420=2400,$K$420=2400))</formula>
    </cfRule>
  </conditionalFormatting>
  <conditionalFormatting sqref="P421">
    <cfRule type="expression" dxfId="585" priority="596">
      <formula>AND($P$421="",OR($I$421=2400,$K$421=2400))</formula>
    </cfRule>
  </conditionalFormatting>
  <conditionalFormatting sqref="P422">
    <cfRule type="expression" dxfId="584" priority="595">
      <formula>AND($P$422="",OR($I$422=2400,$K$422=2400))</formula>
    </cfRule>
  </conditionalFormatting>
  <conditionalFormatting sqref="P423">
    <cfRule type="expression" dxfId="583" priority="594">
      <formula>AND($P$423="",OR($I$423=2400,$K$423=2400))</formula>
    </cfRule>
  </conditionalFormatting>
  <conditionalFormatting sqref="P424">
    <cfRule type="expression" dxfId="582" priority="593">
      <formula>AND($P$424="",OR($I$424=2400,$K$424=2400))</formula>
    </cfRule>
  </conditionalFormatting>
  <conditionalFormatting sqref="P425">
    <cfRule type="expression" dxfId="581" priority="592">
      <formula>AND($P$425="",OR($I$425=2400,$K$425=2400))</formula>
    </cfRule>
  </conditionalFormatting>
  <conditionalFormatting sqref="P426">
    <cfRule type="expression" dxfId="580" priority="591">
      <formula>AND($P$426="",OR($I$426=2400,$K$426=2400))</formula>
    </cfRule>
  </conditionalFormatting>
  <conditionalFormatting sqref="P427">
    <cfRule type="expression" dxfId="579" priority="590">
      <formula>AND($P$427="",OR($I$427=2400,$K$427=2400))</formula>
    </cfRule>
  </conditionalFormatting>
  <conditionalFormatting sqref="P428">
    <cfRule type="expression" dxfId="578" priority="589">
      <formula>AND($P$428="",OR($I$428=2400,$K$428=2400))</formula>
    </cfRule>
  </conditionalFormatting>
  <conditionalFormatting sqref="P429">
    <cfRule type="expression" dxfId="577" priority="588">
      <formula>AND($P$429="",OR($I$429=2400,$K$429=2400))</formula>
    </cfRule>
  </conditionalFormatting>
  <conditionalFormatting sqref="P430">
    <cfRule type="expression" dxfId="576" priority="587">
      <formula>AND($P$430="",OR($I$430=2400,$K$430=2400))</formula>
    </cfRule>
  </conditionalFormatting>
  <conditionalFormatting sqref="P431">
    <cfRule type="expression" dxfId="575" priority="586">
      <formula>AND($P$431="",OR($I$431=2400,$K$431=2400))</formula>
    </cfRule>
  </conditionalFormatting>
  <conditionalFormatting sqref="P432">
    <cfRule type="expression" dxfId="574" priority="585">
      <formula>AND($P$432="",OR($I$432=2400,$K$432=2400))</formula>
    </cfRule>
  </conditionalFormatting>
  <conditionalFormatting sqref="P433">
    <cfRule type="expression" dxfId="573" priority="584">
      <formula>AND($P$433="",OR($I$433=2400,$K$433=2400))</formula>
    </cfRule>
  </conditionalFormatting>
  <conditionalFormatting sqref="P434">
    <cfRule type="expression" dxfId="572" priority="583">
      <formula>AND($P$434="",OR($I$434=2400,$K$434=2400))</formula>
    </cfRule>
  </conditionalFormatting>
  <conditionalFormatting sqref="P435">
    <cfRule type="expression" dxfId="571" priority="582">
      <formula>AND($P$435="",OR($I$435=2400,$K$435=2400))</formula>
    </cfRule>
  </conditionalFormatting>
  <conditionalFormatting sqref="P436">
    <cfRule type="expression" dxfId="570" priority="581">
      <formula>AND($P$436="",OR($I$436=2400,$K$436=2400))</formula>
    </cfRule>
  </conditionalFormatting>
  <conditionalFormatting sqref="P437">
    <cfRule type="expression" dxfId="569" priority="580">
      <formula>AND($P$437="",OR($I$437=2400,$K$437=2400))</formula>
    </cfRule>
  </conditionalFormatting>
  <conditionalFormatting sqref="P438">
    <cfRule type="expression" dxfId="568" priority="579">
      <formula>AND($P$438="",OR($I$438=2400,$K$438=2400))</formula>
    </cfRule>
  </conditionalFormatting>
  <conditionalFormatting sqref="P439">
    <cfRule type="expression" dxfId="567" priority="578">
      <formula>AND($P$439="",OR($I$439=2400,$K$439=2400))</formula>
    </cfRule>
  </conditionalFormatting>
  <conditionalFormatting sqref="P440">
    <cfRule type="expression" dxfId="566" priority="577">
      <formula>AND($P$440="",OR($I$440=2400,$K$440=2400))</formula>
    </cfRule>
  </conditionalFormatting>
  <conditionalFormatting sqref="P441">
    <cfRule type="expression" dxfId="565" priority="576">
      <formula>AND($P$441="",OR($I$441=2400,$K$441=2400))</formula>
    </cfRule>
  </conditionalFormatting>
  <conditionalFormatting sqref="P442">
    <cfRule type="expression" dxfId="564" priority="575">
      <formula>AND($P$442="",OR($I$442=2400,$K$442=2400))</formula>
    </cfRule>
  </conditionalFormatting>
  <conditionalFormatting sqref="P443">
    <cfRule type="expression" dxfId="563" priority="574">
      <formula>AND($P$443="",OR($I$443=2400,$K$443=2400))</formula>
    </cfRule>
  </conditionalFormatting>
  <conditionalFormatting sqref="P444">
    <cfRule type="expression" dxfId="562" priority="573">
      <formula>AND($P$444="",OR($I$444=2400,$K$444=2400))</formula>
    </cfRule>
  </conditionalFormatting>
  <conditionalFormatting sqref="P445">
    <cfRule type="expression" dxfId="561" priority="572">
      <formula>AND($P$445="",OR($I$445=2400,$K$445=2400))</formula>
    </cfRule>
  </conditionalFormatting>
  <conditionalFormatting sqref="P446">
    <cfRule type="expression" dxfId="560" priority="571">
      <formula>AND($P$446="",OR($I$446=2400,$K$446=2400))</formula>
    </cfRule>
  </conditionalFormatting>
  <conditionalFormatting sqref="P447">
    <cfRule type="expression" dxfId="559" priority="570">
      <formula>AND($P$447="",OR($I$447=2400,$K$447=2400))</formula>
    </cfRule>
  </conditionalFormatting>
  <conditionalFormatting sqref="P448">
    <cfRule type="expression" dxfId="558" priority="569">
      <formula>AND($P$448="",OR($I$448=2400,$K$448=2400))</formula>
    </cfRule>
  </conditionalFormatting>
  <conditionalFormatting sqref="P449">
    <cfRule type="expression" dxfId="557" priority="568">
      <formula>AND($P$449="",OR($I$449=2400,$K$449=2400))</formula>
    </cfRule>
  </conditionalFormatting>
  <conditionalFormatting sqref="P450">
    <cfRule type="expression" dxfId="556" priority="567">
      <formula>AND($P$450="",OR($I$450=2400,$K$450=2400))</formula>
    </cfRule>
  </conditionalFormatting>
  <conditionalFormatting sqref="P451">
    <cfRule type="expression" dxfId="555" priority="566">
      <formula>AND($P$451="",OR($I$451=2400,$K$451=2400))</formula>
    </cfRule>
  </conditionalFormatting>
  <conditionalFormatting sqref="P452">
    <cfRule type="expression" dxfId="554" priority="565">
      <formula>AND($P$452="",OR($I$452=2400,$K$452=2400))</formula>
    </cfRule>
  </conditionalFormatting>
  <conditionalFormatting sqref="P453">
    <cfRule type="expression" dxfId="553" priority="564">
      <formula>AND($P$453="",OR($I$453=2400,$K$453=2400))</formula>
    </cfRule>
  </conditionalFormatting>
  <conditionalFormatting sqref="P454">
    <cfRule type="expression" dxfId="552" priority="563">
      <formula>AND($P$454="",OR($I$454=2400,$K$454=2400))</formula>
    </cfRule>
  </conditionalFormatting>
  <conditionalFormatting sqref="P455">
    <cfRule type="expression" dxfId="551" priority="562">
      <formula>AND($P$455="",OR($I$455=2400,$K$455=2400))</formula>
    </cfRule>
  </conditionalFormatting>
  <conditionalFormatting sqref="P456">
    <cfRule type="expression" dxfId="550" priority="561">
      <formula>AND($P$456="",OR($I$456=2400,$K$456=2400))</formula>
    </cfRule>
  </conditionalFormatting>
  <conditionalFormatting sqref="P457">
    <cfRule type="expression" dxfId="549" priority="560">
      <formula>AND($P$457="",OR($I$457=2400,$K$457=2400))</formula>
    </cfRule>
  </conditionalFormatting>
  <conditionalFormatting sqref="P458">
    <cfRule type="expression" dxfId="548" priority="559">
      <formula>AND($P$458="",OR($I$458=2400,$K$458=2400))</formula>
    </cfRule>
  </conditionalFormatting>
  <conditionalFormatting sqref="P459">
    <cfRule type="expression" dxfId="547" priority="558">
      <formula>AND($P$459="",OR($I$459=2400,$K$459=2400))</formula>
    </cfRule>
  </conditionalFormatting>
  <conditionalFormatting sqref="P460">
    <cfRule type="expression" dxfId="546" priority="557">
      <formula>AND($P$460="",OR($I$460=2400,$K$460=2400))</formula>
    </cfRule>
  </conditionalFormatting>
  <conditionalFormatting sqref="P461">
    <cfRule type="expression" dxfId="545" priority="556">
      <formula>AND($P$461="",OR($I$461=2400,$K$461=2400))</formula>
    </cfRule>
  </conditionalFormatting>
  <conditionalFormatting sqref="P462">
    <cfRule type="expression" dxfId="544" priority="555">
      <formula>AND($P$462="",OR($I$462=2400,$K$462=2400))</formula>
    </cfRule>
  </conditionalFormatting>
  <conditionalFormatting sqref="P463">
    <cfRule type="expression" dxfId="543" priority="554">
      <formula>AND($P$463="",OR($I$463=2400,$K$463=2400))</formula>
    </cfRule>
  </conditionalFormatting>
  <conditionalFormatting sqref="P464">
    <cfRule type="expression" dxfId="542" priority="553">
      <formula>AND($P$464="",OR($I$464=2400,$K$464=2400))</formula>
    </cfRule>
  </conditionalFormatting>
  <conditionalFormatting sqref="P465">
    <cfRule type="expression" dxfId="541" priority="552">
      <formula>AND($P$465="",OR($I$465=2400,$K$465=2400))</formula>
    </cfRule>
  </conditionalFormatting>
  <conditionalFormatting sqref="P466">
    <cfRule type="expression" dxfId="540" priority="551">
      <formula>AND($P$466="",OR($I$466=2400,$K$466=2400))</formula>
    </cfRule>
  </conditionalFormatting>
  <conditionalFormatting sqref="P467">
    <cfRule type="expression" dxfId="539" priority="550">
      <formula>AND($P$467="",OR($I$467=2400,$K$467=2400))</formula>
    </cfRule>
  </conditionalFormatting>
  <conditionalFormatting sqref="P468">
    <cfRule type="expression" dxfId="538" priority="549">
      <formula>AND($P$468="",OR($I$468=2400,$K$468=2400))</formula>
    </cfRule>
  </conditionalFormatting>
  <conditionalFormatting sqref="P469">
    <cfRule type="expression" dxfId="537" priority="548">
      <formula>AND($P$469="",OR($I$469=2400,$K$469=2400))</formula>
    </cfRule>
  </conditionalFormatting>
  <conditionalFormatting sqref="P470">
    <cfRule type="expression" dxfId="536" priority="547">
      <formula>AND($P$470="",OR($I$470=2400,$K$470=2400))</formula>
    </cfRule>
  </conditionalFormatting>
  <conditionalFormatting sqref="P471">
    <cfRule type="expression" dxfId="535" priority="546">
      <formula>AND($P$471="",OR($I$471=2400,$K$471=2400))</formula>
    </cfRule>
  </conditionalFormatting>
  <conditionalFormatting sqref="P472">
    <cfRule type="expression" dxfId="534" priority="545">
      <formula>AND($P$472="",OR($I$472=2400,$K$472=2400))</formula>
    </cfRule>
  </conditionalFormatting>
  <conditionalFormatting sqref="P473">
    <cfRule type="expression" dxfId="533" priority="544">
      <formula>AND($P$473="",OR($I$473=2400,$K$473=2400))</formula>
    </cfRule>
  </conditionalFormatting>
  <conditionalFormatting sqref="P474">
    <cfRule type="expression" dxfId="532" priority="543">
      <formula>AND($P$474="",OR($I$474=2400,$K$474=2400))</formula>
    </cfRule>
  </conditionalFormatting>
  <conditionalFormatting sqref="P475">
    <cfRule type="expression" dxfId="531" priority="542">
      <formula>AND($P$475="",OR($I$475=2400,$K$475=2400))</formula>
    </cfRule>
  </conditionalFormatting>
  <conditionalFormatting sqref="P476">
    <cfRule type="expression" dxfId="530" priority="541">
      <formula>AND($P$476="",OR($I$476=2400,$K$476=2400))</formula>
    </cfRule>
  </conditionalFormatting>
  <conditionalFormatting sqref="P477">
    <cfRule type="expression" dxfId="529" priority="540">
      <formula>AND($P$477="",OR($I$477=2400,$K$477=2400))</formula>
    </cfRule>
  </conditionalFormatting>
  <conditionalFormatting sqref="P478">
    <cfRule type="expression" dxfId="528" priority="539">
      <formula>AND($P$478="",OR($I$478=2400,$K$478=2400))</formula>
    </cfRule>
  </conditionalFormatting>
  <conditionalFormatting sqref="P479">
    <cfRule type="expression" dxfId="527" priority="538">
      <formula>AND($P$479="",OR($I$479=2400,$K$479=2400))</formula>
    </cfRule>
  </conditionalFormatting>
  <conditionalFormatting sqref="P480">
    <cfRule type="expression" dxfId="526" priority="537">
      <formula>AND($P$480="",OR($I$480=2400,$K$480=2400))</formula>
    </cfRule>
  </conditionalFormatting>
  <conditionalFormatting sqref="P481">
    <cfRule type="expression" dxfId="525" priority="536">
      <formula>AND($P$481="",OR($I$481=2400,$K$481=2400))</formula>
    </cfRule>
  </conditionalFormatting>
  <conditionalFormatting sqref="P482">
    <cfRule type="expression" dxfId="524" priority="535">
      <formula>AND($P$482="",OR($I$482=2400,$K$482=2400))</formula>
    </cfRule>
  </conditionalFormatting>
  <conditionalFormatting sqref="P483">
    <cfRule type="expression" dxfId="523" priority="534">
      <formula>AND($P$483="",OR($I$483=2400,$K$483=2400))</formula>
    </cfRule>
  </conditionalFormatting>
  <conditionalFormatting sqref="P484">
    <cfRule type="expression" dxfId="522" priority="533">
      <formula>AND($P$484="",OR($I$484=2400,$K$484=2400))</formula>
    </cfRule>
  </conditionalFormatting>
  <conditionalFormatting sqref="P485">
    <cfRule type="expression" dxfId="521" priority="532">
      <formula>AND($P$485="",OR($I$485=2400,$K$485=2400))</formula>
    </cfRule>
  </conditionalFormatting>
  <conditionalFormatting sqref="P486">
    <cfRule type="expression" dxfId="520" priority="531">
      <formula>AND($P$486="",OR($I$486=2400,$K$486=2400))</formula>
    </cfRule>
  </conditionalFormatting>
  <conditionalFormatting sqref="P487">
    <cfRule type="expression" dxfId="519" priority="530">
      <formula>AND($P$487="",OR($I$487=2400,$K$487=2400))</formula>
    </cfRule>
  </conditionalFormatting>
  <conditionalFormatting sqref="P488">
    <cfRule type="expression" dxfId="518" priority="529">
      <formula>AND($P$488="",OR($I$488=2400,$K$488=2400))</formula>
    </cfRule>
  </conditionalFormatting>
  <conditionalFormatting sqref="P489">
    <cfRule type="expression" dxfId="517" priority="528">
      <formula>AND($P$489="",OR($I$489=2400,$K$489=2400))</formula>
    </cfRule>
  </conditionalFormatting>
  <conditionalFormatting sqref="P490">
    <cfRule type="expression" dxfId="516" priority="527">
      <formula>AND($P$490="",OR($I$490=2400,$K$490=2400))</formula>
    </cfRule>
  </conditionalFormatting>
  <conditionalFormatting sqref="P491">
    <cfRule type="expression" dxfId="515" priority="526">
      <formula>AND($P$491="",OR($I$491=2400,$K$491=2400))</formula>
    </cfRule>
  </conditionalFormatting>
  <conditionalFormatting sqref="P492">
    <cfRule type="expression" dxfId="514" priority="525">
      <formula>AND($P$492="",OR($I$492=2400,$K$492=2400))</formula>
    </cfRule>
  </conditionalFormatting>
  <conditionalFormatting sqref="P493">
    <cfRule type="expression" dxfId="513" priority="524">
      <formula>AND($P$493="",OR($I$493=2400,$K$493=2400))</formula>
    </cfRule>
  </conditionalFormatting>
  <conditionalFormatting sqref="P494">
    <cfRule type="expression" dxfId="512" priority="523">
      <formula>AND($P$494="",OR($I$494=2400,$K$494=2400))</formula>
    </cfRule>
  </conditionalFormatting>
  <conditionalFormatting sqref="P495">
    <cfRule type="expression" dxfId="511" priority="522">
      <formula>AND($P$495="",OR($I$495=2400,$K$495=2400))</formula>
    </cfRule>
  </conditionalFormatting>
  <conditionalFormatting sqref="P496">
    <cfRule type="expression" dxfId="510" priority="521">
      <formula>AND($P$496="",OR($I$496=2400,$K$496=2400))</formula>
    </cfRule>
  </conditionalFormatting>
  <conditionalFormatting sqref="P497">
    <cfRule type="expression" dxfId="509" priority="520">
      <formula>AND($P$497="",OR($I$497=2400,$K$497=2400))</formula>
    </cfRule>
  </conditionalFormatting>
  <conditionalFormatting sqref="P498">
    <cfRule type="expression" dxfId="508" priority="519">
      <formula>AND($P$498="",OR($I$498=2400,$K$498=2400))</formula>
    </cfRule>
  </conditionalFormatting>
  <conditionalFormatting sqref="P499">
    <cfRule type="expression" dxfId="507" priority="518">
      <formula>AND($P$499="",OR($I$499=2400,$K$499=2400))</formula>
    </cfRule>
  </conditionalFormatting>
  <conditionalFormatting sqref="P500">
    <cfRule type="expression" dxfId="506" priority="517">
      <formula>AND($P$500="",OR($I$500=2400,$K$500=2400))</formula>
    </cfRule>
  </conditionalFormatting>
  <conditionalFormatting sqref="P501">
    <cfRule type="expression" dxfId="505" priority="516">
      <formula>AND($P$501="",OR($I$501=2400,$K$501=2400))</formula>
    </cfRule>
  </conditionalFormatting>
  <conditionalFormatting sqref="P502">
    <cfRule type="expression" dxfId="504" priority="515">
      <formula>AND($P$502="",OR($I$502=2400,$K$502=2400))</formula>
    </cfRule>
  </conditionalFormatting>
  <conditionalFormatting sqref="P503">
    <cfRule type="expression" dxfId="503" priority="514">
      <formula>AND($P$503="",OR($I$503=2400,$K$503=2400))</formula>
    </cfRule>
  </conditionalFormatting>
  <conditionalFormatting sqref="P504">
    <cfRule type="expression" dxfId="502" priority="513">
      <formula>AND($P$504="",OR($I$504=2400,$K$504=2400))</formula>
    </cfRule>
  </conditionalFormatting>
  <conditionalFormatting sqref="P505">
    <cfRule type="expression" dxfId="501" priority="512">
      <formula>AND($P$505="",OR($I$505=2400,$K$505=2400))</formula>
    </cfRule>
  </conditionalFormatting>
  <conditionalFormatting sqref="P506">
    <cfRule type="expression" dxfId="500" priority="511">
      <formula>AND($P$506="",OR($I$506=2400,$K$506=2400))</formula>
    </cfRule>
  </conditionalFormatting>
  <conditionalFormatting sqref="P507">
    <cfRule type="expression" dxfId="499" priority="510">
      <formula>AND($P$507="",OR($I$507=2400,$K$507=2400))</formula>
    </cfRule>
  </conditionalFormatting>
  <conditionalFormatting sqref="P508">
    <cfRule type="expression" dxfId="498" priority="509">
      <formula>AND($P$508="",OR($I$508=2400,$K$508=2400))</formula>
    </cfRule>
  </conditionalFormatting>
  <conditionalFormatting sqref="P509">
    <cfRule type="expression" dxfId="497" priority="508">
      <formula>AND($P$509="",OR($I$509=2400,$K$509=2400))</formula>
    </cfRule>
  </conditionalFormatting>
  <conditionalFormatting sqref="P510">
    <cfRule type="expression" dxfId="496" priority="507">
      <formula>AND($P$510="",OR($I$510=2400,$K$510=2400))</formula>
    </cfRule>
  </conditionalFormatting>
  <conditionalFormatting sqref="P511">
    <cfRule type="expression" dxfId="495" priority="506">
      <formula>AND($P$511="",OR($I$511=2400,$K$511=2400))</formula>
    </cfRule>
  </conditionalFormatting>
  <conditionalFormatting sqref="P512">
    <cfRule type="expression" dxfId="494" priority="505">
      <formula>AND($P$512="",OR($I$512=2400,$K$512=2400))</formula>
    </cfRule>
  </conditionalFormatting>
  <conditionalFormatting sqref="P513">
    <cfRule type="expression" dxfId="493" priority="504">
      <formula>AND($P$513="",OR($I$513=2400,$K$513=2400))</formula>
    </cfRule>
  </conditionalFormatting>
  <conditionalFormatting sqref="P514">
    <cfRule type="expression" dxfId="492" priority="503">
      <formula>AND($P$514="",OR($I$514=2400,$K$514=2400))</formula>
    </cfRule>
  </conditionalFormatting>
  <conditionalFormatting sqref="P515">
    <cfRule type="expression" dxfId="491" priority="502">
      <formula>AND($P$515="",OR($I$515=2400,$K$515=2400))</formula>
    </cfRule>
  </conditionalFormatting>
  <conditionalFormatting sqref="P516">
    <cfRule type="expression" dxfId="490" priority="501">
      <formula>AND($P$516="",OR($I$516=2400,$K$516=2400))</formula>
    </cfRule>
  </conditionalFormatting>
  <conditionalFormatting sqref="P517">
    <cfRule type="expression" dxfId="489" priority="500">
      <formula>AND($P$517="",OR($I$517=2400,$K$517=2400))</formula>
    </cfRule>
  </conditionalFormatting>
  <conditionalFormatting sqref="P518">
    <cfRule type="expression" dxfId="488" priority="499">
      <formula>AND($P$518="",OR($I$518=2400,$K$518=2400))</formula>
    </cfRule>
  </conditionalFormatting>
  <conditionalFormatting sqref="P519">
    <cfRule type="expression" dxfId="487" priority="498">
      <formula>AND($P$519="",OR($I$519=2400,$K$519=2400))</formula>
    </cfRule>
  </conditionalFormatting>
  <conditionalFormatting sqref="P520">
    <cfRule type="expression" dxfId="486" priority="497">
      <formula>AND($P$520="",OR($I$520=2400,$K$520=2400))</formula>
    </cfRule>
  </conditionalFormatting>
  <conditionalFormatting sqref="P521">
    <cfRule type="expression" dxfId="485" priority="496">
      <formula>AND($P$521="",OR($I$521=2400,$K$521=2400))</formula>
    </cfRule>
  </conditionalFormatting>
  <conditionalFormatting sqref="P522">
    <cfRule type="expression" dxfId="484" priority="495">
      <formula>AND($P$522="",OR($I$522=2400,$K$522=2400))</formula>
    </cfRule>
  </conditionalFormatting>
  <conditionalFormatting sqref="P523">
    <cfRule type="expression" dxfId="483" priority="494">
      <formula>AND($P$523="",OR($I$523=2400,$K$523=2400))</formula>
    </cfRule>
  </conditionalFormatting>
  <conditionalFormatting sqref="P524">
    <cfRule type="expression" dxfId="482" priority="493">
      <formula>AND($P$524="",OR($I$524=2400,$K$524=2400))</formula>
    </cfRule>
  </conditionalFormatting>
  <conditionalFormatting sqref="P525">
    <cfRule type="expression" dxfId="481" priority="492">
      <formula>AND($P$525="",OR($I$525=2400,$K$525=2400))</formula>
    </cfRule>
  </conditionalFormatting>
  <conditionalFormatting sqref="P526">
    <cfRule type="expression" dxfId="480" priority="491">
      <formula>AND($P$526="",OR($I$526=2400,$K$526=2400))</formula>
    </cfRule>
  </conditionalFormatting>
  <conditionalFormatting sqref="P527">
    <cfRule type="expression" dxfId="479" priority="490">
      <formula>AND($P$527="",OR($I$527=2400,$K$527=2400))</formula>
    </cfRule>
  </conditionalFormatting>
  <conditionalFormatting sqref="P528">
    <cfRule type="expression" dxfId="478" priority="489">
      <formula>AND($P$528="",OR($I$528=2400,$K$528=2400))</formula>
    </cfRule>
  </conditionalFormatting>
  <conditionalFormatting sqref="P529">
    <cfRule type="expression" dxfId="477" priority="488">
      <formula>AND($P$529="",OR($I$529=2400,$K$529=2400))</formula>
    </cfRule>
  </conditionalFormatting>
  <conditionalFormatting sqref="P530">
    <cfRule type="expression" dxfId="476" priority="487">
      <formula>AND($P$530="",OR($I$530=2400,$K$530=2400))</formula>
    </cfRule>
  </conditionalFormatting>
  <conditionalFormatting sqref="P531">
    <cfRule type="expression" dxfId="475" priority="486">
      <formula>AND($P$531="",OR($I$531=2400,$K$531=2400))</formula>
    </cfRule>
  </conditionalFormatting>
  <conditionalFormatting sqref="P532">
    <cfRule type="expression" dxfId="474" priority="485">
      <formula>AND($P$532="",OR($I$532=2400,$K$532=2400))</formula>
    </cfRule>
  </conditionalFormatting>
  <conditionalFormatting sqref="P533">
    <cfRule type="expression" dxfId="473" priority="484">
      <formula>AND($P$533="",OR($I$533=2400,$K$533=2400))</formula>
    </cfRule>
  </conditionalFormatting>
  <conditionalFormatting sqref="P534">
    <cfRule type="expression" dxfId="472" priority="483">
      <formula>AND($P$534="",OR($I$534=2400,$K$534=2400))</formula>
    </cfRule>
  </conditionalFormatting>
  <conditionalFormatting sqref="P535">
    <cfRule type="expression" dxfId="471" priority="482">
      <formula>AND($P$535="",OR($I$535=2400,$K$535=2400))</formula>
    </cfRule>
  </conditionalFormatting>
  <conditionalFormatting sqref="P536">
    <cfRule type="expression" dxfId="470" priority="481">
      <formula>AND($P$536="",OR($I$536=2400,$K$536=2400))</formula>
    </cfRule>
  </conditionalFormatting>
  <conditionalFormatting sqref="P537">
    <cfRule type="expression" dxfId="469" priority="480">
      <formula>AND($P$537="",OR($I$537=2400,$K$537=2400))</formula>
    </cfRule>
  </conditionalFormatting>
  <conditionalFormatting sqref="P538">
    <cfRule type="expression" dxfId="468" priority="479">
      <formula>AND($P$538="",OR($I$538=2400,$K$538=2400))</formula>
    </cfRule>
  </conditionalFormatting>
  <conditionalFormatting sqref="P539">
    <cfRule type="expression" dxfId="467" priority="478">
      <formula>AND($P$539="",OR($I$539=2400,$K$539=2400))</formula>
    </cfRule>
  </conditionalFormatting>
  <conditionalFormatting sqref="P540">
    <cfRule type="expression" dxfId="466" priority="477">
      <formula>AND($P$540="",OR($I$540=2400,$K$540=2400))</formula>
    </cfRule>
  </conditionalFormatting>
  <conditionalFormatting sqref="P541">
    <cfRule type="expression" dxfId="465" priority="476">
      <formula>AND($P$541="",OR($I$541=2400,$K$541=2400))</formula>
    </cfRule>
  </conditionalFormatting>
  <conditionalFormatting sqref="P542">
    <cfRule type="expression" dxfId="464" priority="475">
      <formula>AND($P$542="",OR($I$542=2400,$K$542=2400))</formula>
    </cfRule>
  </conditionalFormatting>
  <conditionalFormatting sqref="P543">
    <cfRule type="expression" dxfId="463" priority="474">
      <formula>AND($P$543="",OR($I$543=2400,$K$543=2400))</formula>
    </cfRule>
  </conditionalFormatting>
  <conditionalFormatting sqref="P544">
    <cfRule type="expression" dxfId="462" priority="473">
      <formula>AND($P$544="",OR($I$544=2400,$K$544=2400))</formula>
    </cfRule>
  </conditionalFormatting>
  <conditionalFormatting sqref="P545">
    <cfRule type="expression" dxfId="461" priority="472">
      <formula>AND($P$545="",OR($I$545=2400,$K$545=2400))</formula>
    </cfRule>
  </conditionalFormatting>
  <conditionalFormatting sqref="P546">
    <cfRule type="expression" dxfId="460" priority="471">
      <formula>AND($P$546="",OR($I$546=2400,$K$546=2400))</formula>
    </cfRule>
  </conditionalFormatting>
  <conditionalFormatting sqref="P547">
    <cfRule type="expression" dxfId="459" priority="470">
      <formula>AND($P$547="",OR($I$547=2400,$K$547=2400))</formula>
    </cfRule>
  </conditionalFormatting>
  <conditionalFormatting sqref="P548">
    <cfRule type="expression" dxfId="458" priority="469">
      <formula>AND($P$548="",OR($I$548=2400,$K$548=2400))</formula>
    </cfRule>
  </conditionalFormatting>
  <conditionalFormatting sqref="P549">
    <cfRule type="expression" dxfId="457" priority="468">
      <formula>AND($P$549="",OR($I$549=2400,$K$549=2400))</formula>
    </cfRule>
  </conditionalFormatting>
  <conditionalFormatting sqref="P550">
    <cfRule type="expression" dxfId="456" priority="467">
      <formula>AND($P$550="",OR($I$550=2400,$K$550=2400))</formula>
    </cfRule>
  </conditionalFormatting>
  <conditionalFormatting sqref="P551">
    <cfRule type="expression" dxfId="455" priority="466">
      <formula>AND($P$551="",OR($I$551=2400,$K$551=2400))</formula>
    </cfRule>
  </conditionalFormatting>
  <conditionalFormatting sqref="P552">
    <cfRule type="expression" dxfId="454" priority="465">
      <formula>AND($P$552="",OR($I$552=2400,$K$552=2400))</formula>
    </cfRule>
  </conditionalFormatting>
  <conditionalFormatting sqref="P553">
    <cfRule type="expression" dxfId="453" priority="464">
      <formula>AND($P$553="",OR($I$553=2400,$K$553=2400))</formula>
    </cfRule>
  </conditionalFormatting>
  <conditionalFormatting sqref="P554">
    <cfRule type="expression" dxfId="452" priority="463">
      <formula>AND($P$554="",OR($I$554=2400,$K$554=2400))</formula>
    </cfRule>
  </conditionalFormatting>
  <conditionalFormatting sqref="P555">
    <cfRule type="expression" dxfId="451" priority="462">
      <formula>AND($P$555="",OR($I$555=2400,$K$555=2400))</formula>
    </cfRule>
  </conditionalFormatting>
  <conditionalFormatting sqref="P556">
    <cfRule type="expression" dxfId="450" priority="461">
      <formula>AND($P$556="",OR($I$556=2400,$K$556=2400))</formula>
    </cfRule>
  </conditionalFormatting>
  <conditionalFormatting sqref="P557">
    <cfRule type="expression" dxfId="449" priority="460">
      <formula>AND($P$557="",OR($I$557=2400,$K$557=2400))</formula>
    </cfRule>
  </conditionalFormatting>
  <conditionalFormatting sqref="P558">
    <cfRule type="expression" dxfId="448" priority="459">
      <formula>AND($P$558="",OR($I$558=2400,$K$558=2400))</formula>
    </cfRule>
  </conditionalFormatting>
  <conditionalFormatting sqref="P559">
    <cfRule type="expression" dxfId="447" priority="458">
      <formula>AND($P$559="",OR($I$559=2400,$K$559=2400))</formula>
    </cfRule>
  </conditionalFormatting>
  <conditionalFormatting sqref="P560">
    <cfRule type="expression" dxfId="446" priority="457">
      <formula>AND($P$560="",OR($I$560=2400,$K$560=2400))</formula>
    </cfRule>
  </conditionalFormatting>
  <conditionalFormatting sqref="P561">
    <cfRule type="expression" dxfId="445" priority="456">
      <formula>AND($P$561="",OR($I$561=2400,$K$561=2400))</formula>
    </cfRule>
  </conditionalFormatting>
  <conditionalFormatting sqref="P562">
    <cfRule type="expression" dxfId="444" priority="455">
      <formula>AND($P$562="",OR($I$562=2400,$K$562=2400))</formula>
    </cfRule>
  </conditionalFormatting>
  <conditionalFormatting sqref="P563">
    <cfRule type="expression" dxfId="443" priority="454">
      <formula>AND($P$563="",OR($I$563=2400,$K$563=2400))</formula>
    </cfRule>
  </conditionalFormatting>
  <conditionalFormatting sqref="P564">
    <cfRule type="expression" dxfId="442" priority="453">
      <formula>AND($P$564="",OR($I$564=2400,$K$564=2400))</formula>
    </cfRule>
  </conditionalFormatting>
  <conditionalFormatting sqref="P565">
    <cfRule type="expression" dxfId="441" priority="452">
      <formula>AND($P$565="",OR($I$565=2400,$K$565=2400))</formula>
    </cfRule>
  </conditionalFormatting>
  <conditionalFormatting sqref="P566">
    <cfRule type="expression" dxfId="440" priority="451">
      <formula>AND($P$566="",OR($I$566=2400,$K$566=2400))</formula>
    </cfRule>
  </conditionalFormatting>
  <conditionalFormatting sqref="P567">
    <cfRule type="expression" dxfId="439" priority="450">
      <formula>AND($P$567="",OR($I$567=2400,$K$567=2400))</formula>
    </cfRule>
  </conditionalFormatting>
  <conditionalFormatting sqref="P568">
    <cfRule type="expression" dxfId="438" priority="449">
      <formula>AND($P$568="",OR($I$568=2400,$K$568=2400))</formula>
    </cfRule>
  </conditionalFormatting>
  <conditionalFormatting sqref="P569">
    <cfRule type="expression" dxfId="437" priority="448">
      <formula>AND($P$569="",OR($I$569=2400,$K$569=2400))</formula>
    </cfRule>
  </conditionalFormatting>
  <conditionalFormatting sqref="P570">
    <cfRule type="expression" dxfId="436" priority="447">
      <formula>AND($P$570="",OR($I$570=2400,$K$570=2400))</formula>
    </cfRule>
  </conditionalFormatting>
  <conditionalFormatting sqref="P571">
    <cfRule type="expression" dxfId="435" priority="446">
      <formula>AND($P$571="",OR($I$571=2400,$K$571=2400))</formula>
    </cfRule>
  </conditionalFormatting>
  <conditionalFormatting sqref="P572">
    <cfRule type="expression" dxfId="434" priority="445">
      <formula>AND($P$572="",OR($I$572=2400,$K$572=2400))</formula>
    </cfRule>
  </conditionalFormatting>
  <conditionalFormatting sqref="P573">
    <cfRule type="expression" dxfId="433" priority="444">
      <formula>AND($P$573="",OR($I$573=2400,$K$573=2400))</formula>
    </cfRule>
  </conditionalFormatting>
  <conditionalFormatting sqref="P574">
    <cfRule type="expression" dxfId="432" priority="443">
      <formula>AND($P$574="",OR($I$574=2400,$K$574=2400))</formula>
    </cfRule>
  </conditionalFormatting>
  <conditionalFormatting sqref="P575">
    <cfRule type="expression" dxfId="431" priority="442">
      <formula>AND($P$575="",OR($I$575=2400,$K$575=2400))</formula>
    </cfRule>
  </conditionalFormatting>
  <conditionalFormatting sqref="P576">
    <cfRule type="expression" dxfId="430" priority="441">
      <formula>AND($P$576="",OR($I$576=2400,$K$576=2400))</formula>
    </cfRule>
  </conditionalFormatting>
  <conditionalFormatting sqref="P577">
    <cfRule type="expression" dxfId="429" priority="440">
      <formula>AND($P$577="",OR($I$577=2400,$K$577=2400))</formula>
    </cfRule>
  </conditionalFormatting>
  <conditionalFormatting sqref="P578">
    <cfRule type="expression" dxfId="428" priority="439">
      <formula>AND($P$578="",OR($I$578=2400,$K$578=2400))</formula>
    </cfRule>
  </conditionalFormatting>
  <conditionalFormatting sqref="P579">
    <cfRule type="expression" dxfId="427" priority="438">
      <formula>AND($P$579="",OR($I$579=2400,$K$579=2400))</formula>
    </cfRule>
  </conditionalFormatting>
  <conditionalFormatting sqref="P580">
    <cfRule type="expression" dxfId="426" priority="437">
      <formula>AND($P$580="",OR($I$580=2400,$K$580=2400))</formula>
    </cfRule>
  </conditionalFormatting>
  <conditionalFormatting sqref="P581">
    <cfRule type="expression" dxfId="425" priority="436">
      <formula>AND($P$581="",OR($I$581=2400,$K$581=2400))</formula>
    </cfRule>
  </conditionalFormatting>
  <conditionalFormatting sqref="P582">
    <cfRule type="expression" dxfId="424" priority="435">
      <formula>AND($P$582="",OR($I$582=2400,$K$582=2400))</formula>
    </cfRule>
  </conditionalFormatting>
  <conditionalFormatting sqref="P583">
    <cfRule type="expression" dxfId="423" priority="434">
      <formula>AND($P$583="",OR($I$583=2400,$K$583=2400))</formula>
    </cfRule>
  </conditionalFormatting>
  <conditionalFormatting sqref="P584">
    <cfRule type="expression" dxfId="422" priority="433">
      <formula>AND($P$584="",OR($I$584=2400,$K$584=2400))</formula>
    </cfRule>
  </conditionalFormatting>
  <conditionalFormatting sqref="P585">
    <cfRule type="expression" dxfId="421" priority="432">
      <formula>AND($P$585="",OR($I$585=2400,$K$585=2400))</formula>
    </cfRule>
  </conditionalFormatting>
  <conditionalFormatting sqref="P586">
    <cfRule type="expression" dxfId="420" priority="431">
      <formula>AND($P$586="",OR($I$586=2400,$K$586=2400))</formula>
    </cfRule>
  </conditionalFormatting>
  <conditionalFormatting sqref="P587">
    <cfRule type="expression" dxfId="419" priority="430">
      <formula>AND($P$587="",OR($I$587=2400,$K$587=2400))</formula>
    </cfRule>
  </conditionalFormatting>
  <conditionalFormatting sqref="P588">
    <cfRule type="expression" dxfId="418" priority="429">
      <formula>AND($P$588="",OR($I$588=2400,$K$588=2400))</formula>
    </cfRule>
  </conditionalFormatting>
  <conditionalFormatting sqref="P589">
    <cfRule type="expression" dxfId="417" priority="428">
      <formula>AND($P$589="",OR($I$589=2400,$K$589=2400))</formula>
    </cfRule>
  </conditionalFormatting>
  <conditionalFormatting sqref="P590">
    <cfRule type="expression" dxfId="416" priority="427">
      <formula>AND($P$590="",OR($I$590=2400,$K$590=2400))</formula>
    </cfRule>
  </conditionalFormatting>
  <conditionalFormatting sqref="P591">
    <cfRule type="expression" dxfId="415" priority="426">
      <formula>AND($P$591="",OR($I$591=2400,$K$591=2400))</formula>
    </cfRule>
  </conditionalFormatting>
  <conditionalFormatting sqref="P592">
    <cfRule type="expression" dxfId="414" priority="425">
      <formula>AND($P$592="",OR($I$592=2400,$K$592=2400))</formula>
    </cfRule>
  </conditionalFormatting>
  <conditionalFormatting sqref="P593">
    <cfRule type="expression" dxfId="413" priority="424">
      <formula>AND($P$593="",OR($I$593=2400,$K$593=2400))</formula>
    </cfRule>
  </conditionalFormatting>
  <conditionalFormatting sqref="P594">
    <cfRule type="expression" dxfId="412" priority="423">
      <formula>AND($P$594="",OR($I$594=2400,$K$594=2400))</formula>
    </cfRule>
  </conditionalFormatting>
  <conditionalFormatting sqref="P595">
    <cfRule type="expression" dxfId="411" priority="422">
      <formula>AND($P$595="",OR($I$595=2400,$K$595=2400))</formula>
    </cfRule>
  </conditionalFormatting>
  <conditionalFormatting sqref="P596">
    <cfRule type="expression" dxfId="410" priority="421">
      <formula>AND($P$596="",OR($I$596=2400,$K$596=2400))</formula>
    </cfRule>
  </conditionalFormatting>
  <conditionalFormatting sqref="P597">
    <cfRule type="expression" dxfId="409" priority="420">
      <formula>AND($P$597="",OR($I$597=2400,$K$597=2400))</formula>
    </cfRule>
  </conditionalFormatting>
  <conditionalFormatting sqref="P598">
    <cfRule type="expression" dxfId="408" priority="419">
      <formula>AND($P$598="",OR($I$598=2400,$K$598=2400))</formula>
    </cfRule>
  </conditionalFormatting>
  <conditionalFormatting sqref="P599">
    <cfRule type="expression" dxfId="407" priority="418">
      <formula>AND($P$599="",OR($I$599=2400,$K$599=2400))</formula>
    </cfRule>
  </conditionalFormatting>
  <conditionalFormatting sqref="P600">
    <cfRule type="expression" dxfId="406" priority="417">
      <formula>AND($P$600="",OR($I$600=2400,$K$600=2400))</formula>
    </cfRule>
  </conditionalFormatting>
  <conditionalFormatting sqref="P601">
    <cfRule type="expression" dxfId="405" priority="416">
      <formula>AND($P$601="",OR($I$601=2400,$K$601=2400))</formula>
    </cfRule>
  </conditionalFormatting>
  <conditionalFormatting sqref="P602">
    <cfRule type="expression" dxfId="404" priority="415">
      <formula>AND($P$602="",OR($I$602=2400,$K$602=2400))</formula>
    </cfRule>
  </conditionalFormatting>
  <conditionalFormatting sqref="P603">
    <cfRule type="expression" dxfId="403" priority="414">
      <formula>AND($P$603="",OR($I$603=2400,$K$603=2400))</formula>
    </cfRule>
  </conditionalFormatting>
  <conditionalFormatting sqref="P604">
    <cfRule type="expression" dxfId="402" priority="413">
      <formula>AND($P$604="",OR($I$604=2400,$K$604=2400))</formula>
    </cfRule>
  </conditionalFormatting>
  <conditionalFormatting sqref="P605">
    <cfRule type="expression" dxfId="401" priority="412">
      <formula>AND($P$605="",OR($I$605=2400,$K$605=2400))</formula>
    </cfRule>
  </conditionalFormatting>
  <conditionalFormatting sqref="P606">
    <cfRule type="expression" dxfId="400" priority="411">
      <formula>AND($P$606="",OR($I$606=2400,$K$606=2400))</formula>
    </cfRule>
  </conditionalFormatting>
  <conditionalFormatting sqref="P607">
    <cfRule type="expression" dxfId="399" priority="410">
      <formula>AND($P$607="",OR($I$607=2400,$K$607=2400))</formula>
    </cfRule>
  </conditionalFormatting>
  <conditionalFormatting sqref="P608">
    <cfRule type="expression" dxfId="398" priority="409">
      <formula>AND($P$608="",OR($I$608=2400,$K$608=2400))</formula>
    </cfRule>
  </conditionalFormatting>
  <conditionalFormatting sqref="P609">
    <cfRule type="expression" dxfId="397" priority="408">
      <formula>AND($P$609="",OR($I$609=2400,$K$609=2400))</formula>
    </cfRule>
  </conditionalFormatting>
  <conditionalFormatting sqref="P610">
    <cfRule type="expression" dxfId="396" priority="407">
      <formula>AND($P$610="",OR($I$610=2400,$K$610=2400))</formula>
    </cfRule>
  </conditionalFormatting>
  <conditionalFormatting sqref="P611">
    <cfRule type="expression" dxfId="395" priority="406">
      <formula>AND($P$611="",OR($I$611=2400,$K$611=2400))</formula>
    </cfRule>
  </conditionalFormatting>
  <conditionalFormatting sqref="P612">
    <cfRule type="expression" dxfId="394" priority="405">
      <formula>AND($P$612="",OR($I$612=2400,$K$612=2400))</formula>
    </cfRule>
  </conditionalFormatting>
  <conditionalFormatting sqref="P613">
    <cfRule type="expression" dxfId="393" priority="404">
      <formula>AND($P$613="",OR($I$613=2400,$K$613=2400))</formula>
    </cfRule>
  </conditionalFormatting>
  <conditionalFormatting sqref="P614">
    <cfRule type="expression" dxfId="392" priority="403">
      <formula>AND($P$614="",OR($I$614=2400,$K$614=2400))</formula>
    </cfRule>
  </conditionalFormatting>
  <conditionalFormatting sqref="P615">
    <cfRule type="expression" dxfId="391" priority="402">
      <formula>AND($P$615="",OR($I$615=2400,$K$615=2400))</formula>
    </cfRule>
  </conditionalFormatting>
  <conditionalFormatting sqref="P616">
    <cfRule type="expression" dxfId="390" priority="401">
      <formula>AND($P$616="",OR($I$616=2400,$K$616=2400))</formula>
    </cfRule>
  </conditionalFormatting>
  <conditionalFormatting sqref="P617">
    <cfRule type="expression" dxfId="389" priority="400">
      <formula>AND($P$617="",OR($I$617=2400,$K$617=2400))</formula>
    </cfRule>
  </conditionalFormatting>
  <conditionalFormatting sqref="P618">
    <cfRule type="expression" dxfId="388" priority="399">
      <formula>AND($P$618="",OR($I$618=2400,$K$618=2400))</formula>
    </cfRule>
  </conditionalFormatting>
  <conditionalFormatting sqref="P619">
    <cfRule type="expression" dxfId="387" priority="398">
      <formula>AND($P$619="",OR($I$619=2400,$K$619=2400))</formula>
    </cfRule>
  </conditionalFormatting>
  <conditionalFormatting sqref="P620">
    <cfRule type="expression" dxfId="386" priority="397">
      <formula>AND($P$620="",OR($I$620=2400,$K$620=2400))</formula>
    </cfRule>
  </conditionalFormatting>
  <conditionalFormatting sqref="P621">
    <cfRule type="expression" dxfId="385" priority="396">
      <formula>AND($P$621="",OR($I$621=2400,$K$621=2400))</formula>
    </cfRule>
  </conditionalFormatting>
  <conditionalFormatting sqref="P622">
    <cfRule type="expression" dxfId="384" priority="395">
      <formula>AND($P$622="",OR($I$622=2400,$K$622=2400))</formula>
    </cfRule>
  </conditionalFormatting>
  <conditionalFormatting sqref="P623">
    <cfRule type="expression" dxfId="383" priority="394">
      <formula>AND($P$623="",OR($I$623=2400,$K$623=2400))</formula>
    </cfRule>
  </conditionalFormatting>
  <conditionalFormatting sqref="P624">
    <cfRule type="expression" dxfId="382" priority="393">
      <formula>AND($P$624="",OR($I$624=2400,$K$624=2400))</formula>
    </cfRule>
  </conditionalFormatting>
  <conditionalFormatting sqref="P625">
    <cfRule type="expression" dxfId="381" priority="392">
      <formula>AND($P$625="",OR($I$625=2400,$K$625=2400))</formula>
    </cfRule>
  </conditionalFormatting>
  <conditionalFormatting sqref="P626">
    <cfRule type="expression" dxfId="380" priority="391">
      <formula>AND($P$626="",OR($I$626=2400,$K$626=2400))</formula>
    </cfRule>
  </conditionalFormatting>
  <conditionalFormatting sqref="P627">
    <cfRule type="expression" dxfId="379" priority="390">
      <formula>AND($P$627="",OR($I$627=2400,$K$627=2400))</formula>
    </cfRule>
  </conditionalFormatting>
  <conditionalFormatting sqref="P628">
    <cfRule type="expression" dxfId="378" priority="389">
      <formula>AND($P$628="",OR($I$628=2400,$K$628=2400))</formula>
    </cfRule>
  </conditionalFormatting>
  <conditionalFormatting sqref="P629">
    <cfRule type="expression" dxfId="377" priority="388">
      <formula>AND($P$629="",OR($I$629=2400,$K$629=2400))</formula>
    </cfRule>
  </conditionalFormatting>
  <conditionalFormatting sqref="P630">
    <cfRule type="expression" dxfId="376" priority="387">
      <formula>AND($P$630="",OR($I$630=2400,$K$630=2400))</formula>
    </cfRule>
  </conditionalFormatting>
  <conditionalFormatting sqref="P631">
    <cfRule type="expression" dxfId="375" priority="386">
      <formula>AND($P$631="",OR($I$631=2400,$K$631=2400))</formula>
    </cfRule>
  </conditionalFormatting>
  <conditionalFormatting sqref="P632">
    <cfRule type="expression" dxfId="374" priority="385">
      <formula>AND($P$632="",OR($I$632=2400,$K$632=2400))</formula>
    </cfRule>
  </conditionalFormatting>
  <conditionalFormatting sqref="P633">
    <cfRule type="expression" dxfId="373" priority="384">
      <formula>AND($P$633="",OR($I$633=2400,$K$633=2400))</formula>
    </cfRule>
  </conditionalFormatting>
  <conditionalFormatting sqref="P634">
    <cfRule type="expression" dxfId="372" priority="383">
      <formula>AND($P$634="",OR($I$634=2400,$K$634=2400))</formula>
    </cfRule>
  </conditionalFormatting>
  <conditionalFormatting sqref="P635">
    <cfRule type="expression" dxfId="371" priority="382">
      <formula>AND($P$635="",OR($I$635=2400,$K$635=2400))</formula>
    </cfRule>
  </conditionalFormatting>
  <conditionalFormatting sqref="P636">
    <cfRule type="expression" dxfId="370" priority="381">
      <formula>AND($P$636="",OR($I$636=2400,$K$636=2400))</formula>
    </cfRule>
  </conditionalFormatting>
  <conditionalFormatting sqref="P637">
    <cfRule type="expression" dxfId="369" priority="380">
      <formula>AND($P$637="",OR($I$637=2400,$K$637=2400))</formula>
    </cfRule>
  </conditionalFormatting>
  <conditionalFormatting sqref="P638">
    <cfRule type="expression" dxfId="368" priority="379">
      <formula>AND($P$638="",OR($I$638=2400,$K$638=2400))</formula>
    </cfRule>
  </conditionalFormatting>
  <conditionalFormatting sqref="P639">
    <cfRule type="expression" dxfId="367" priority="378">
      <formula>AND($P$639="",OR($I$639=2400,$K$639=2400))</formula>
    </cfRule>
  </conditionalFormatting>
  <conditionalFormatting sqref="P640">
    <cfRule type="expression" dxfId="366" priority="377">
      <formula>AND($P$640="",OR($I$640=2400,$K$640=2400))</formula>
    </cfRule>
  </conditionalFormatting>
  <conditionalFormatting sqref="P641">
    <cfRule type="expression" dxfId="365" priority="376">
      <formula>AND($P$641="",OR($I$641=2400,$K$641=2400))</formula>
    </cfRule>
  </conditionalFormatting>
  <conditionalFormatting sqref="P642">
    <cfRule type="expression" dxfId="364" priority="375">
      <formula>AND($P$642="",OR($I$642=2400,$K$642=2400))</formula>
    </cfRule>
  </conditionalFormatting>
  <conditionalFormatting sqref="P643">
    <cfRule type="expression" dxfId="363" priority="374">
      <formula>AND($P$643="",OR($I$643=2400,$K$643=2400))</formula>
    </cfRule>
  </conditionalFormatting>
  <conditionalFormatting sqref="P644">
    <cfRule type="expression" dxfId="362" priority="373">
      <formula>AND($P$644="",OR($I$644=2400,$K$644=2400))</formula>
    </cfRule>
  </conditionalFormatting>
  <conditionalFormatting sqref="P645">
    <cfRule type="expression" dxfId="361" priority="372">
      <formula>AND($P$645="",OR($I$645=2400,$K$645=2400))</formula>
    </cfRule>
  </conditionalFormatting>
  <conditionalFormatting sqref="P646">
    <cfRule type="expression" dxfId="360" priority="371">
      <formula>AND($P$646="",OR($I$646=2400,$K$646=2400))</formula>
    </cfRule>
  </conditionalFormatting>
  <conditionalFormatting sqref="P647">
    <cfRule type="expression" dxfId="359" priority="370">
      <formula>AND($P$647="",OR($I$647=2400,$K$647=2400))</formula>
    </cfRule>
  </conditionalFormatting>
  <conditionalFormatting sqref="P648">
    <cfRule type="expression" dxfId="358" priority="369">
      <formula>AND($P$648="",OR($I$648=2400,$K$648=2400))</formula>
    </cfRule>
  </conditionalFormatting>
  <conditionalFormatting sqref="P649">
    <cfRule type="expression" dxfId="357" priority="368">
      <formula>AND($P$649="",OR($I$649=2400,$K$649=2400))</formula>
    </cfRule>
  </conditionalFormatting>
  <conditionalFormatting sqref="P650">
    <cfRule type="expression" dxfId="356" priority="367">
      <formula>AND($P$650="",OR($I$650=2400,$K$650=2400))</formula>
    </cfRule>
  </conditionalFormatting>
  <conditionalFormatting sqref="P651">
    <cfRule type="expression" dxfId="355" priority="366">
      <formula>AND($P$651="",OR($I$651=2400,$K$651=2400))</formula>
    </cfRule>
  </conditionalFormatting>
  <conditionalFormatting sqref="P652">
    <cfRule type="expression" dxfId="354" priority="365">
      <formula>AND($P$652="",OR($I$652=2400,$K$652=2400))</formula>
    </cfRule>
  </conditionalFormatting>
  <conditionalFormatting sqref="P653">
    <cfRule type="expression" dxfId="353" priority="364">
      <formula>AND($P$653="",OR($I$653=2400,$K$653=2400))</formula>
    </cfRule>
  </conditionalFormatting>
  <conditionalFormatting sqref="P654">
    <cfRule type="expression" dxfId="352" priority="363">
      <formula>AND($P$654="",OR($I$654=2400,$K$654=2400))</formula>
    </cfRule>
  </conditionalFormatting>
  <conditionalFormatting sqref="P655">
    <cfRule type="expression" dxfId="351" priority="362">
      <formula>AND($P$655="",OR($I$655=2400,$K$655=2400))</formula>
    </cfRule>
  </conditionalFormatting>
  <conditionalFormatting sqref="P656">
    <cfRule type="expression" dxfId="350" priority="361">
      <formula>AND($P$656="",OR($I$656=2400,$K$656=2400))</formula>
    </cfRule>
  </conditionalFormatting>
  <conditionalFormatting sqref="P657">
    <cfRule type="expression" dxfId="349" priority="360">
      <formula>AND($P$657="",OR($I$657=2400,$K$657=2400))</formula>
    </cfRule>
  </conditionalFormatting>
  <conditionalFormatting sqref="P658">
    <cfRule type="expression" dxfId="348" priority="359">
      <formula>AND($P$658="",OR($I$658=2400,$K$658=2400))</formula>
    </cfRule>
  </conditionalFormatting>
  <conditionalFormatting sqref="P659">
    <cfRule type="expression" dxfId="347" priority="358">
      <formula>AND($P$659="",OR($I$659=2400,$K$659=2400))</formula>
    </cfRule>
  </conditionalFormatting>
  <conditionalFormatting sqref="P660">
    <cfRule type="expression" dxfId="346" priority="357">
      <formula>AND($P$660="",OR($I$660=2400,$K$660=2400))</formula>
    </cfRule>
  </conditionalFormatting>
  <conditionalFormatting sqref="P661">
    <cfRule type="expression" dxfId="345" priority="356">
      <formula>AND($P$661="",OR($I$661=2400,$K$661=2400))</formula>
    </cfRule>
  </conditionalFormatting>
  <conditionalFormatting sqref="P662">
    <cfRule type="expression" dxfId="344" priority="355">
      <formula>AND($P$662="",OR($I$662=2400,$K$662=2400))</formula>
    </cfRule>
  </conditionalFormatting>
  <conditionalFormatting sqref="P663">
    <cfRule type="expression" dxfId="343" priority="354">
      <formula>AND($P$663="",OR($I$663=2400,$K$663=2400))</formula>
    </cfRule>
  </conditionalFormatting>
  <conditionalFormatting sqref="P664">
    <cfRule type="expression" dxfId="342" priority="353">
      <formula>AND($P$664="",OR($I$664=2400,$K$664=2400))</formula>
    </cfRule>
  </conditionalFormatting>
  <conditionalFormatting sqref="P665">
    <cfRule type="expression" dxfId="341" priority="352">
      <formula>AND($P$665="",OR($I$665=2400,$K$665=2400))</formula>
    </cfRule>
  </conditionalFormatting>
  <conditionalFormatting sqref="P666">
    <cfRule type="expression" dxfId="340" priority="351">
      <formula>AND($P$666="",OR($I$666=2400,$K$666=2400))</formula>
    </cfRule>
  </conditionalFormatting>
  <conditionalFormatting sqref="P667">
    <cfRule type="expression" dxfId="339" priority="350">
      <formula>AND($P$667="",OR($I$667=2400,$K$667=2400))</formula>
    </cfRule>
  </conditionalFormatting>
  <conditionalFormatting sqref="P668">
    <cfRule type="expression" dxfId="338" priority="349">
      <formula>AND($P$668="",OR($I$668=2400,$K$668=2400))</formula>
    </cfRule>
  </conditionalFormatting>
  <conditionalFormatting sqref="P669">
    <cfRule type="expression" dxfId="337" priority="348">
      <formula>AND($P$669="",OR($I$669=2400,$K$669=2400))</formula>
    </cfRule>
  </conditionalFormatting>
  <conditionalFormatting sqref="P670">
    <cfRule type="expression" dxfId="336" priority="347">
      <formula>AND($P$670="",OR($I$670=2400,$K$670=2400))</formula>
    </cfRule>
  </conditionalFormatting>
  <conditionalFormatting sqref="P671">
    <cfRule type="expression" dxfId="335" priority="346">
      <formula>AND($P$671="",OR($I$671=2400,$K$671=2400))</formula>
    </cfRule>
  </conditionalFormatting>
  <conditionalFormatting sqref="P672">
    <cfRule type="expression" dxfId="334" priority="345">
      <formula>AND($P$672="",OR($I$672=2400,$K$672=2400))</formula>
    </cfRule>
  </conditionalFormatting>
  <conditionalFormatting sqref="P673">
    <cfRule type="expression" dxfId="333" priority="344">
      <formula>AND($P$673="",OR($I$673=2400,$K$673=2400))</formula>
    </cfRule>
  </conditionalFormatting>
  <conditionalFormatting sqref="P674">
    <cfRule type="expression" dxfId="332" priority="343">
      <formula>AND($P$674="",OR($I$674=2400,$K$674=2400))</formula>
    </cfRule>
  </conditionalFormatting>
  <conditionalFormatting sqref="P675">
    <cfRule type="expression" dxfId="331" priority="342">
      <formula>AND($P$675="",OR($I$675=2400,$K$675=2400))</formula>
    </cfRule>
  </conditionalFormatting>
  <conditionalFormatting sqref="P676">
    <cfRule type="expression" dxfId="330" priority="341">
      <formula>AND($P$676="",OR($I$676=2400,$K$676=2400))</formula>
    </cfRule>
  </conditionalFormatting>
  <conditionalFormatting sqref="P677">
    <cfRule type="expression" dxfId="329" priority="340">
      <formula>AND($P$677="",OR($I$677=2400,$K$677=2400))</formula>
    </cfRule>
  </conditionalFormatting>
  <conditionalFormatting sqref="P678">
    <cfRule type="expression" dxfId="328" priority="339">
      <formula>AND($P$678="",OR($I$678=2400,$K$678=2400))</formula>
    </cfRule>
  </conditionalFormatting>
  <conditionalFormatting sqref="P679">
    <cfRule type="expression" dxfId="327" priority="338">
      <formula>AND($P$679="",OR($I$679=2400,$K$679=2400))</formula>
    </cfRule>
  </conditionalFormatting>
  <conditionalFormatting sqref="P680">
    <cfRule type="expression" dxfId="326" priority="337">
      <formula>AND($P$680="",OR($I$680=2400,$K$680=2400))</formula>
    </cfRule>
  </conditionalFormatting>
  <conditionalFormatting sqref="P681">
    <cfRule type="expression" dxfId="325" priority="336">
      <formula>AND($P$681="",OR($I$681=2400,$K$681=2400))</formula>
    </cfRule>
  </conditionalFormatting>
  <conditionalFormatting sqref="P682">
    <cfRule type="expression" dxfId="324" priority="335">
      <formula>AND($P$682="",OR($I$682=2400,$K$682=2400))</formula>
    </cfRule>
  </conditionalFormatting>
  <conditionalFormatting sqref="P683">
    <cfRule type="expression" dxfId="323" priority="334">
      <formula>AND($P$683="",OR($I$683=2400,$K$683=2400))</formula>
    </cfRule>
  </conditionalFormatting>
  <conditionalFormatting sqref="P684">
    <cfRule type="expression" dxfId="322" priority="333">
      <formula>AND($P$684="",OR($I$684=2400,$K$684=2400))</formula>
    </cfRule>
  </conditionalFormatting>
  <conditionalFormatting sqref="P685">
    <cfRule type="expression" dxfId="321" priority="332">
      <formula>AND($P$685="",OR($I$685=2400,$K$685=2400))</formula>
    </cfRule>
  </conditionalFormatting>
  <conditionalFormatting sqref="P686">
    <cfRule type="expression" dxfId="320" priority="331">
      <formula>AND($P$686="",OR($I$686=2400,$K$686=2400))</formula>
    </cfRule>
  </conditionalFormatting>
  <conditionalFormatting sqref="P687">
    <cfRule type="expression" dxfId="319" priority="330">
      <formula>AND($P$687="",OR($I$687=2400,$K$687=2400))</formula>
    </cfRule>
  </conditionalFormatting>
  <conditionalFormatting sqref="P688">
    <cfRule type="expression" dxfId="318" priority="329">
      <formula>AND($P$688="",OR($I$688=2400,$K$688=2400))</formula>
    </cfRule>
  </conditionalFormatting>
  <conditionalFormatting sqref="P689">
    <cfRule type="expression" dxfId="317" priority="328">
      <formula>AND($P$689="",OR($I$689=2400,$K$689=2400))</formula>
    </cfRule>
  </conditionalFormatting>
  <conditionalFormatting sqref="P690">
    <cfRule type="expression" dxfId="316" priority="327">
      <formula>AND($P$690="",OR($I$690=2400,$K$690=2400))</formula>
    </cfRule>
  </conditionalFormatting>
  <conditionalFormatting sqref="P691">
    <cfRule type="expression" dxfId="315" priority="326">
      <formula>AND($P$691="",OR($I$691=2400,$K$691=2400))</formula>
    </cfRule>
  </conditionalFormatting>
  <conditionalFormatting sqref="P692">
    <cfRule type="expression" dxfId="314" priority="325">
      <formula>AND($P$692="",OR($I$692=2400,$K$692=2400))</formula>
    </cfRule>
  </conditionalFormatting>
  <conditionalFormatting sqref="P693">
    <cfRule type="expression" dxfId="313" priority="324">
      <formula>AND($P$693="",OR($I$693=2400,$K$693=2400))</formula>
    </cfRule>
  </conditionalFormatting>
  <conditionalFormatting sqref="P694">
    <cfRule type="expression" dxfId="312" priority="323">
      <formula>AND($P$694="",OR($I$694=2400,$K$694=2400))</formula>
    </cfRule>
  </conditionalFormatting>
  <conditionalFormatting sqref="P695">
    <cfRule type="expression" dxfId="311" priority="322">
      <formula>AND($P$695="",OR($I$695=2400,$K$695=2400))</formula>
    </cfRule>
  </conditionalFormatting>
  <conditionalFormatting sqref="P696">
    <cfRule type="expression" dxfId="310" priority="321">
      <formula>AND($P$696="",OR($I$696=2400,$K$696=2400))</formula>
    </cfRule>
  </conditionalFormatting>
  <conditionalFormatting sqref="P697">
    <cfRule type="expression" dxfId="309" priority="320">
      <formula>AND($P$697="",OR($I$697=2400,$K$697=2400))</formula>
    </cfRule>
  </conditionalFormatting>
  <conditionalFormatting sqref="P698">
    <cfRule type="expression" dxfId="308" priority="319">
      <formula>AND($P$698="",OR($I$698=2400,$K$698=2400))</formula>
    </cfRule>
  </conditionalFormatting>
  <conditionalFormatting sqref="P699">
    <cfRule type="expression" dxfId="307" priority="318">
      <formula>AND($P$699="",OR($I$699=2400,$K$699=2400))</formula>
    </cfRule>
  </conditionalFormatting>
  <conditionalFormatting sqref="P700">
    <cfRule type="expression" dxfId="306" priority="317">
      <formula>AND($P$700="",OR($I$700=2400,$K$700=2400))</formula>
    </cfRule>
  </conditionalFormatting>
  <conditionalFormatting sqref="P701">
    <cfRule type="expression" dxfId="305" priority="316">
      <formula>AND($P$701="",OR($I$701=2400,$K$701=2400))</formula>
    </cfRule>
  </conditionalFormatting>
  <conditionalFormatting sqref="P702">
    <cfRule type="expression" dxfId="304" priority="315">
      <formula>AND($P$702="",OR($I$702=2400,$K$702=2400))</formula>
    </cfRule>
  </conditionalFormatting>
  <conditionalFormatting sqref="P703">
    <cfRule type="expression" dxfId="303" priority="314">
      <formula>AND($P$703="",OR($I$703=2400,$K$703=2400))</formula>
    </cfRule>
  </conditionalFormatting>
  <conditionalFormatting sqref="P704">
    <cfRule type="expression" dxfId="302" priority="313">
      <formula>AND($P$704="",OR($I$704=2400,$K$704=2400))</formula>
    </cfRule>
  </conditionalFormatting>
  <conditionalFormatting sqref="P705">
    <cfRule type="expression" dxfId="301" priority="312">
      <formula>AND($P$705="",OR($I$705=2400,$K$705=2400))</formula>
    </cfRule>
  </conditionalFormatting>
  <conditionalFormatting sqref="P706">
    <cfRule type="expression" dxfId="300" priority="311">
      <formula>AND($P$706="",OR($I$706=2400,$K$706=2400))</formula>
    </cfRule>
  </conditionalFormatting>
  <conditionalFormatting sqref="P707">
    <cfRule type="expression" dxfId="299" priority="310">
      <formula>AND($P$707="",OR($I$707=2400,$K$707=2400))</formula>
    </cfRule>
  </conditionalFormatting>
  <conditionalFormatting sqref="P708">
    <cfRule type="expression" dxfId="298" priority="309">
      <formula>AND($P$708="",OR($I$708=2400,$K$708=2400))</formula>
    </cfRule>
  </conditionalFormatting>
  <conditionalFormatting sqref="P709">
    <cfRule type="expression" dxfId="297" priority="308">
      <formula>AND($P$709="",OR($I$709=2400,$K$709=2400))</formula>
    </cfRule>
  </conditionalFormatting>
  <conditionalFormatting sqref="P710">
    <cfRule type="expression" dxfId="296" priority="307">
      <formula>AND($P$710="",OR($I$710=2400,$K$710=2400))</formula>
    </cfRule>
  </conditionalFormatting>
  <conditionalFormatting sqref="P711">
    <cfRule type="expression" dxfId="295" priority="306">
      <formula>AND($P$711="",OR($I$711=2400,$K$711=2400))</formula>
    </cfRule>
  </conditionalFormatting>
  <conditionalFormatting sqref="P712">
    <cfRule type="expression" dxfId="294" priority="305">
      <formula>AND($P$712="",OR($I$712=2400,$K$712=2400))</formula>
    </cfRule>
  </conditionalFormatting>
  <conditionalFormatting sqref="P713">
    <cfRule type="expression" dxfId="293" priority="304">
      <formula>AND($P$713="",OR($I$713=2400,$K$713=2400))</formula>
    </cfRule>
  </conditionalFormatting>
  <conditionalFormatting sqref="P714">
    <cfRule type="expression" dxfId="292" priority="303">
      <formula>AND($P$714="",OR($I$714=2400,$K$714=2400))</formula>
    </cfRule>
  </conditionalFormatting>
  <conditionalFormatting sqref="P715">
    <cfRule type="expression" dxfId="291" priority="302">
      <formula>AND($P$715="",OR($I$715=2400,$K$715=2400))</formula>
    </cfRule>
  </conditionalFormatting>
  <conditionalFormatting sqref="P716">
    <cfRule type="expression" dxfId="290" priority="301">
      <formula>AND($P$716="",OR($I$716=2400,$K$716=2400))</formula>
    </cfRule>
  </conditionalFormatting>
  <conditionalFormatting sqref="P717">
    <cfRule type="expression" dxfId="289" priority="300">
      <formula>AND($P$717="",OR($I$717=2400,$K$717=2400))</formula>
    </cfRule>
  </conditionalFormatting>
  <conditionalFormatting sqref="P718">
    <cfRule type="expression" dxfId="288" priority="299">
      <formula>AND($P$718="",OR($I$718=2400,$K$718=2400))</formula>
    </cfRule>
  </conditionalFormatting>
  <conditionalFormatting sqref="P719">
    <cfRule type="expression" dxfId="287" priority="298">
      <formula>AND($P$719="",OR($I$719=2400,$K$719=2400))</formula>
    </cfRule>
  </conditionalFormatting>
  <conditionalFormatting sqref="P720">
    <cfRule type="expression" dxfId="286" priority="297">
      <formula>AND($P$720="",OR($I$720=2400,$K$720=2400))</formula>
    </cfRule>
  </conditionalFormatting>
  <conditionalFormatting sqref="P721">
    <cfRule type="expression" dxfId="285" priority="296">
      <formula>AND($P$721="",OR($I$721=2400,$K$721=2400))</formula>
    </cfRule>
  </conditionalFormatting>
  <conditionalFormatting sqref="P722">
    <cfRule type="expression" dxfId="284" priority="295">
      <formula>AND($P$722="",OR($I$722=2400,$K$722=2400))</formula>
    </cfRule>
  </conditionalFormatting>
  <conditionalFormatting sqref="P723">
    <cfRule type="expression" dxfId="283" priority="294">
      <formula>AND($P$723="",OR($I$723=2400,$K$723=2400))</formula>
    </cfRule>
  </conditionalFormatting>
  <conditionalFormatting sqref="P724">
    <cfRule type="expression" dxfId="282" priority="293">
      <formula>AND($P$724="",OR($I$724=2400,$K$724=2400))</formula>
    </cfRule>
  </conditionalFormatting>
  <conditionalFormatting sqref="P725">
    <cfRule type="expression" dxfId="281" priority="292">
      <formula>AND($P$725="",OR($I$725=2400,$K$725=2400))</formula>
    </cfRule>
  </conditionalFormatting>
  <conditionalFormatting sqref="P726">
    <cfRule type="expression" dxfId="280" priority="291">
      <formula>AND($P$726="",OR($I$726=2400,$K$726=2400))</formula>
    </cfRule>
  </conditionalFormatting>
  <conditionalFormatting sqref="P727">
    <cfRule type="expression" dxfId="279" priority="290">
      <formula>AND($P$727="",OR($I$727=2400,$K$727=2400))</formula>
    </cfRule>
  </conditionalFormatting>
  <conditionalFormatting sqref="P728">
    <cfRule type="expression" dxfId="278" priority="289">
      <formula>AND($P$728="",OR($I$728=2400,$K$728=2400))</formula>
    </cfRule>
  </conditionalFormatting>
  <conditionalFormatting sqref="P729">
    <cfRule type="expression" dxfId="277" priority="288">
      <formula>AND($P$729="",OR($I$729=2400,$K$729=2400))</formula>
    </cfRule>
  </conditionalFormatting>
  <conditionalFormatting sqref="P730">
    <cfRule type="expression" dxfId="276" priority="287">
      <formula>AND($P$730="",OR($I$730=2400,$K$730=2400))</formula>
    </cfRule>
  </conditionalFormatting>
  <conditionalFormatting sqref="P731">
    <cfRule type="expression" dxfId="275" priority="286">
      <formula>AND($P$731="",OR($I$731=2400,$K$731=2400))</formula>
    </cfRule>
  </conditionalFormatting>
  <conditionalFormatting sqref="P732">
    <cfRule type="expression" dxfId="274" priority="285">
      <formula>AND($P$732="",OR($I$732=2400,$K$732=2400))</formula>
    </cfRule>
  </conditionalFormatting>
  <conditionalFormatting sqref="P733">
    <cfRule type="expression" dxfId="273" priority="284">
      <formula>AND($P$733="",OR($I$733=2400,$K$733=2400))</formula>
    </cfRule>
  </conditionalFormatting>
  <conditionalFormatting sqref="P734">
    <cfRule type="expression" dxfId="272" priority="283">
      <formula>AND($P$734="",OR($I$734=2400,$K$734=2400))</formula>
    </cfRule>
  </conditionalFormatting>
  <conditionalFormatting sqref="P735">
    <cfRule type="expression" dxfId="271" priority="282">
      <formula>AND($P$735="",OR($I$735=2400,$K$735=2400))</formula>
    </cfRule>
  </conditionalFormatting>
  <conditionalFormatting sqref="P736">
    <cfRule type="expression" dxfId="270" priority="281">
      <formula>AND($P$736="",OR($I$736=2400,$K$736=2400))</formula>
    </cfRule>
  </conditionalFormatting>
  <conditionalFormatting sqref="P737">
    <cfRule type="expression" dxfId="269" priority="280">
      <formula>AND($P$737="",OR($I$737=2400,$K$737=2400))</formula>
    </cfRule>
  </conditionalFormatting>
  <conditionalFormatting sqref="P738">
    <cfRule type="expression" dxfId="268" priority="279">
      <formula>AND($P$738="",OR($I$738=2400,$K$738=2400))</formula>
    </cfRule>
  </conditionalFormatting>
  <conditionalFormatting sqref="P739">
    <cfRule type="expression" dxfId="267" priority="278">
      <formula>AND($P$739="",OR($I$739=2400,$K$739=2400))</formula>
    </cfRule>
  </conditionalFormatting>
  <conditionalFormatting sqref="P740">
    <cfRule type="expression" dxfId="266" priority="277">
      <formula>AND($P$740="",OR($I$740=2400,$K$740=2400))</formula>
    </cfRule>
  </conditionalFormatting>
  <conditionalFormatting sqref="P741">
    <cfRule type="expression" dxfId="265" priority="276">
      <formula>AND($P$741="",OR($I$741=2400,$K$741=2400))</formula>
    </cfRule>
  </conditionalFormatting>
  <conditionalFormatting sqref="P742">
    <cfRule type="expression" dxfId="264" priority="275">
      <formula>AND($P$742="",OR($I$742=2400,$K$742=2400))</formula>
    </cfRule>
  </conditionalFormatting>
  <conditionalFormatting sqref="P743">
    <cfRule type="expression" dxfId="263" priority="274">
      <formula>AND($P$743="",OR($I$743=2400,$K$743=2400))</formula>
    </cfRule>
  </conditionalFormatting>
  <conditionalFormatting sqref="P744">
    <cfRule type="expression" dxfId="262" priority="273">
      <formula>AND($P$744="",OR($I$744=2400,$K$744=2400))</formula>
    </cfRule>
  </conditionalFormatting>
  <conditionalFormatting sqref="P745">
    <cfRule type="expression" dxfId="261" priority="272">
      <formula>AND($P$745="",OR($I$745=2400,$K$745=2400))</formula>
    </cfRule>
  </conditionalFormatting>
  <conditionalFormatting sqref="P746">
    <cfRule type="expression" dxfId="260" priority="271">
      <formula>AND($P$746="",OR($I$746=2400,$K$746=2400))</formula>
    </cfRule>
  </conditionalFormatting>
  <conditionalFormatting sqref="P747">
    <cfRule type="expression" dxfId="259" priority="270">
      <formula>AND($P$747="",OR($I$747=2400,$K$747=2400))</formula>
    </cfRule>
  </conditionalFormatting>
  <conditionalFormatting sqref="P748">
    <cfRule type="expression" dxfId="258" priority="269">
      <formula>AND($P$748="",OR($I$748=2400,$K$748=2400))</formula>
    </cfRule>
  </conditionalFormatting>
  <conditionalFormatting sqref="P749">
    <cfRule type="expression" dxfId="257" priority="268">
      <formula>AND($P$749="",OR($I$749=2400,$K$749=2400))</formula>
    </cfRule>
  </conditionalFormatting>
  <conditionalFormatting sqref="P750">
    <cfRule type="expression" dxfId="256" priority="267">
      <formula>AND($P$750="",OR($I$750=2400,$K$750=2400))</formula>
    </cfRule>
  </conditionalFormatting>
  <conditionalFormatting sqref="P751">
    <cfRule type="expression" dxfId="255" priority="266">
      <formula>AND($P$751="",OR($I$751=2400,$K$751=2400))</formula>
    </cfRule>
  </conditionalFormatting>
  <conditionalFormatting sqref="P752">
    <cfRule type="expression" dxfId="254" priority="265">
      <formula>AND($P$752="",OR($I$752=2400,$K$752=2400))</formula>
    </cfRule>
  </conditionalFormatting>
  <conditionalFormatting sqref="P753">
    <cfRule type="expression" dxfId="253" priority="264">
      <formula>AND($P$753="",OR($I$753=2400,$K$753=2400))</formula>
    </cfRule>
  </conditionalFormatting>
  <conditionalFormatting sqref="P754">
    <cfRule type="expression" dxfId="252" priority="263">
      <formula>AND($P$754="",OR($I$754=2400,$K$754=2400))</formula>
    </cfRule>
  </conditionalFormatting>
  <conditionalFormatting sqref="P755">
    <cfRule type="expression" dxfId="251" priority="262">
      <formula>AND($P$755="",OR($I$755=2400,$K$755=2400))</formula>
    </cfRule>
  </conditionalFormatting>
  <conditionalFormatting sqref="P756">
    <cfRule type="expression" dxfId="250" priority="261">
      <formula>AND($P$756="",OR($I$756=2400,$K$756=2400))</formula>
    </cfRule>
  </conditionalFormatting>
  <conditionalFormatting sqref="P757">
    <cfRule type="expression" dxfId="249" priority="260">
      <formula>AND($P$757="",OR($I$757=2400,$K$757=2400))</formula>
    </cfRule>
  </conditionalFormatting>
  <conditionalFormatting sqref="P758">
    <cfRule type="expression" dxfId="248" priority="259">
      <formula>AND($P$758="",OR($I$758=2400,$K$758=2400))</formula>
    </cfRule>
  </conditionalFormatting>
  <conditionalFormatting sqref="P759">
    <cfRule type="expression" dxfId="247" priority="258">
      <formula>AND($P$759="",OR($I$759=2400,$K$759=2400))</formula>
    </cfRule>
  </conditionalFormatting>
  <conditionalFormatting sqref="P760">
    <cfRule type="expression" dxfId="246" priority="257">
      <formula>AND($P$760="",OR($I$760=2400,$K$760=2400))</formula>
    </cfRule>
  </conditionalFormatting>
  <conditionalFormatting sqref="P761">
    <cfRule type="expression" dxfId="245" priority="256">
      <formula>AND($P$761="",OR($I$761=2400,$K$761=2400))</formula>
    </cfRule>
  </conditionalFormatting>
  <conditionalFormatting sqref="P762">
    <cfRule type="expression" dxfId="244" priority="255">
      <formula>AND($P$762="",OR($I$762=2400,$K$762=2400))</formula>
    </cfRule>
  </conditionalFormatting>
  <conditionalFormatting sqref="P763">
    <cfRule type="expression" dxfId="243" priority="254">
      <formula>AND($P$763="",OR($I$763=2400,$K$763=2400))</formula>
    </cfRule>
  </conditionalFormatting>
  <conditionalFormatting sqref="P764">
    <cfRule type="expression" dxfId="242" priority="253">
      <formula>AND($P$764="",OR($I$764=2400,$K$764=2400))</formula>
    </cfRule>
  </conditionalFormatting>
  <conditionalFormatting sqref="P765">
    <cfRule type="expression" dxfId="241" priority="252">
      <formula>AND($P$765="",OR($I$765=2400,$K$765=2400))</formula>
    </cfRule>
  </conditionalFormatting>
  <conditionalFormatting sqref="P766">
    <cfRule type="expression" dxfId="240" priority="251">
      <formula>AND($P$766="",OR($I$766=2400,$K$766=2400))</formula>
    </cfRule>
  </conditionalFormatting>
  <conditionalFormatting sqref="P767">
    <cfRule type="expression" dxfId="239" priority="250">
      <formula>AND($P$767="",OR($I$767=2400,$K$767=2400))</formula>
    </cfRule>
  </conditionalFormatting>
  <conditionalFormatting sqref="P768">
    <cfRule type="expression" dxfId="238" priority="249">
      <formula>AND($P$768="",OR($I$768=2400,$K$768=2400))</formula>
    </cfRule>
  </conditionalFormatting>
  <conditionalFormatting sqref="P769">
    <cfRule type="expression" dxfId="237" priority="248">
      <formula>AND($P$769="",OR($I$769=2400,$K$769=2400))</formula>
    </cfRule>
  </conditionalFormatting>
  <conditionalFormatting sqref="P770">
    <cfRule type="expression" dxfId="236" priority="247">
      <formula>AND($P$770="",OR($I$770=2400,$K$770=2400))</formula>
    </cfRule>
  </conditionalFormatting>
  <conditionalFormatting sqref="P771">
    <cfRule type="expression" dxfId="235" priority="246">
      <formula>AND($P$771="",OR($I$771=2400,$K$771=2400))</formula>
    </cfRule>
  </conditionalFormatting>
  <conditionalFormatting sqref="P772">
    <cfRule type="expression" dxfId="234" priority="245">
      <formula>AND($P$772="",OR($I$772=2400,$K$772=2400))</formula>
    </cfRule>
  </conditionalFormatting>
  <conditionalFormatting sqref="P773">
    <cfRule type="expression" dxfId="233" priority="244">
      <formula>AND($P$773="",OR($I$773=2400,$K$773=2400))</formula>
    </cfRule>
  </conditionalFormatting>
  <conditionalFormatting sqref="P774">
    <cfRule type="expression" dxfId="232" priority="243">
      <formula>AND($P$774="",OR($I$774=2400,$K$774=2400))</formula>
    </cfRule>
  </conditionalFormatting>
  <conditionalFormatting sqref="P775">
    <cfRule type="expression" dxfId="231" priority="242">
      <formula>AND($P$775="",OR($I$775=2400,$K$775=2400))</formula>
    </cfRule>
  </conditionalFormatting>
  <conditionalFormatting sqref="P776">
    <cfRule type="expression" dxfId="230" priority="241">
      <formula>AND($P$776="",OR($I$776=2400,$K$776=2400))</formula>
    </cfRule>
  </conditionalFormatting>
  <conditionalFormatting sqref="P777">
    <cfRule type="expression" dxfId="229" priority="240">
      <formula>AND($P$777="",OR($I$777=2400,$K$777=2400))</formula>
    </cfRule>
  </conditionalFormatting>
  <conditionalFormatting sqref="P778">
    <cfRule type="expression" dxfId="228" priority="239">
      <formula>AND($P$778="",OR($I$778=2400,$K$778=2400))</formula>
    </cfRule>
  </conditionalFormatting>
  <conditionalFormatting sqref="P779">
    <cfRule type="expression" dxfId="227" priority="238">
      <formula>AND($P$779="",OR($I$779=2400,$K$779=2400))</formula>
    </cfRule>
  </conditionalFormatting>
  <conditionalFormatting sqref="P780">
    <cfRule type="expression" dxfId="226" priority="237">
      <formula>AND($P$780="",OR($I$780=2400,$K$780=2400))</formula>
    </cfRule>
  </conditionalFormatting>
  <conditionalFormatting sqref="P781">
    <cfRule type="expression" dxfId="225" priority="236">
      <formula>AND($P$781="",OR($I$781=2400,$K$781=2400))</formula>
    </cfRule>
  </conditionalFormatting>
  <conditionalFormatting sqref="P782">
    <cfRule type="expression" dxfId="224" priority="235">
      <formula>AND($P$782="",OR($I$782=2400,$K$782=2400))</formula>
    </cfRule>
  </conditionalFormatting>
  <conditionalFormatting sqref="P783">
    <cfRule type="expression" dxfId="223" priority="234">
      <formula>AND($P$783="",OR($I$783=2400,$K$783=2400))</formula>
    </cfRule>
  </conditionalFormatting>
  <conditionalFormatting sqref="P784">
    <cfRule type="expression" dxfId="222" priority="233">
      <formula>AND($P$784="",OR($I$784=2400,$K$784=2400))</formula>
    </cfRule>
  </conditionalFormatting>
  <conditionalFormatting sqref="P785">
    <cfRule type="expression" dxfId="221" priority="232">
      <formula>AND($P$785="",OR($I$785=2400,$K$785=2400))</formula>
    </cfRule>
  </conditionalFormatting>
  <conditionalFormatting sqref="P786">
    <cfRule type="expression" dxfId="220" priority="231">
      <formula>AND($P$786="",OR($I$786=2400,$K$786=2400))</formula>
    </cfRule>
  </conditionalFormatting>
  <conditionalFormatting sqref="P787">
    <cfRule type="expression" dxfId="219" priority="230">
      <formula>AND($P$787="",OR($I$787=2400,$K$787=2400))</formula>
    </cfRule>
  </conditionalFormatting>
  <conditionalFormatting sqref="P788">
    <cfRule type="expression" dxfId="218" priority="229">
      <formula>AND($P$788="",OR($I$788=2400,$K$788=2400))</formula>
    </cfRule>
  </conditionalFormatting>
  <conditionalFormatting sqref="P789">
    <cfRule type="expression" dxfId="217" priority="228">
      <formula>AND($P$789="",OR($I$789=2400,$K$789=2400))</formula>
    </cfRule>
  </conditionalFormatting>
  <conditionalFormatting sqref="P790">
    <cfRule type="expression" dxfId="216" priority="227">
      <formula>AND($P$790="",OR($I$790=2400,$K$790=2400))</formula>
    </cfRule>
  </conditionalFormatting>
  <conditionalFormatting sqref="P791">
    <cfRule type="expression" dxfId="215" priority="226">
      <formula>AND($P$791="",OR($I$791=2400,$K$791=2400))</formula>
    </cfRule>
  </conditionalFormatting>
  <conditionalFormatting sqref="P792">
    <cfRule type="expression" dxfId="214" priority="225">
      <formula>AND($P$792="",OR($I$792=2400,$K$792=2400))</formula>
    </cfRule>
  </conditionalFormatting>
  <conditionalFormatting sqref="P793">
    <cfRule type="expression" dxfId="213" priority="224">
      <formula>AND($P$793="",OR($I$793=2400,$K$793=2400))</formula>
    </cfRule>
  </conditionalFormatting>
  <conditionalFormatting sqref="P794">
    <cfRule type="expression" dxfId="212" priority="223">
      <formula>AND($P$794="",OR($I$794=2400,$K$794=2400))</formula>
    </cfRule>
  </conditionalFormatting>
  <conditionalFormatting sqref="P795">
    <cfRule type="expression" dxfId="211" priority="222">
      <formula>AND($P$795="",OR($I$795=2400,$K$795=2400))</formula>
    </cfRule>
  </conditionalFormatting>
  <conditionalFormatting sqref="P796">
    <cfRule type="expression" dxfId="210" priority="221">
      <formula>AND($P$796="",OR($I$796=2400,$K$796=2400))</formula>
    </cfRule>
  </conditionalFormatting>
  <conditionalFormatting sqref="P797">
    <cfRule type="expression" dxfId="209" priority="220">
      <formula>AND($P$797="",OR($I$797=2400,$K$797=2400))</formula>
    </cfRule>
  </conditionalFormatting>
  <conditionalFormatting sqref="P798">
    <cfRule type="expression" dxfId="208" priority="219">
      <formula>AND($P$798="",OR($I$798=2400,$K$798=2400))</formula>
    </cfRule>
  </conditionalFormatting>
  <conditionalFormatting sqref="P799">
    <cfRule type="expression" dxfId="207" priority="218">
      <formula>AND($P$799="",OR($I$799=2400,$K$799=2400))</formula>
    </cfRule>
  </conditionalFormatting>
  <conditionalFormatting sqref="P800">
    <cfRule type="expression" dxfId="206" priority="217">
      <formula>AND($P$800="",OR($I$800=2400,$K$800=2400))</formula>
    </cfRule>
  </conditionalFormatting>
  <conditionalFormatting sqref="P801">
    <cfRule type="expression" dxfId="205" priority="216">
      <formula>AND($P$801="",OR($I$801=2400,$K$801=2400))</formula>
    </cfRule>
  </conditionalFormatting>
  <conditionalFormatting sqref="P802">
    <cfRule type="expression" dxfId="204" priority="215">
      <formula>AND($P$802="",OR($I$802=2400,$K$802=2400))</formula>
    </cfRule>
  </conditionalFormatting>
  <conditionalFormatting sqref="P803">
    <cfRule type="expression" dxfId="203" priority="214">
      <formula>AND($P$803="",OR($I$803=2400,$K$803=2400))</formula>
    </cfRule>
  </conditionalFormatting>
  <conditionalFormatting sqref="P804">
    <cfRule type="expression" dxfId="202" priority="213">
      <formula>AND($P$804="",OR($I$804=2400,$K$804=2400))</formula>
    </cfRule>
  </conditionalFormatting>
  <conditionalFormatting sqref="P805">
    <cfRule type="expression" dxfId="201" priority="212">
      <formula>AND($P$805="",OR($I$805=2400,$K$805=2400))</formula>
    </cfRule>
  </conditionalFormatting>
  <conditionalFormatting sqref="P806">
    <cfRule type="expression" dxfId="200" priority="211">
      <formula>AND($P$806="",OR($I$806=2400,$K$806=2400))</formula>
    </cfRule>
  </conditionalFormatting>
  <conditionalFormatting sqref="P807">
    <cfRule type="expression" dxfId="199" priority="210">
      <formula>AND($P$807="",OR($I$807=2400,$K$807=2400))</formula>
    </cfRule>
  </conditionalFormatting>
  <conditionalFormatting sqref="P808">
    <cfRule type="expression" dxfId="198" priority="209">
      <formula>AND($P$808="",OR($I$808=2400,$K$808=2400))</formula>
    </cfRule>
  </conditionalFormatting>
  <conditionalFormatting sqref="P809">
    <cfRule type="expression" dxfId="197" priority="208">
      <formula>AND($P$809="",OR($I$809=2400,$K$809=2400))</formula>
    </cfRule>
  </conditionalFormatting>
  <conditionalFormatting sqref="P810">
    <cfRule type="expression" dxfId="196" priority="207">
      <formula>AND($P$810="",OR($I$810=2400,$K$810=2400))</formula>
    </cfRule>
  </conditionalFormatting>
  <conditionalFormatting sqref="P811">
    <cfRule type="expression" dxfId="195" priority="206">
      <formula>AND($P$811="",OR($I$811=2400,$K$811=2400))</formula>
    </cfRule>
  </conditionalFormatting>
  <conditionalFormatting sqref="P812">
    <cfRule type="expression" dxfId="194" priority="205">
      <formula>AND($P$812="",OR($I$812=2400,$K$812=2400))</formula>
    </cfRule>
  </conditionalFormatting>
  <conditionalFormatting sqref="P813">
    <cfRule type="expression" dxfId="193" priority="204">
      <formula>AND($P$813="",OR($I$813=2400,$K$813=2400))</formula>
    </cfRule>
  </conditionalFormatting>
  <conditionalFormatting sqref="P814">
    <cfRule type="expression" dxfId="192" priority="203">
      <formula>AND($P$814="",OR($I$814=2400,$K$814=2400))</formula>
    </cfRule>
  </conditionalFormatting>
  <conditionalFormatting sqref="P815">
    <cfRule type="expression" dxfId="191" priority="202">
      <formula>AND($P$815="",OR($I$815=2400,$K$815=2400))</formula>
    </cfRule>
  </conditionalFormatting>
  <conditionalFormatting sqref="P816">
    <cfRule type="expression" dxfId="190" priority="201">
      <formula>AND($P$816="",OR($I$816=2400,$K$816=2400))</formula>
    </cfRule>
  </conditionalFormatting>
  <conditionalFormatting sqref="P817">
    <cfRule type="expression" dxfId="189" priority="200">
      <formula>AND($P$817="",OR($I$817=2400,$K$817=2400))</formula>
    </cfRule>
  </conditionalFormatting>
  <conditionalFormatting sqref="P818">
    <cfRule type="expression" dxfId="188" priority="199">
      <formula>AND($P$818="",OR($I$818=2400,$K$818=2400))</formula>
    </cfRule>
  </conditionalFormatting>
  <conditionalFormatting sqref="P819">
    <cfRule type="expression" dxfId="187" priority="198">
      <formula>AND($P$819="",OR($I$819=2400,$K$819=2400))</formula>
    </cfRule>
  </conditionalFormatting>
  <conditionalFormatting sqref="P820">
    <cfRule type="expression" dxfId="186" priority="197">
      <formula>AND($P$820="",OR($I$820=2400,$K$820=2400))</formula>
    </cfRule>
  </conditionalFormatting>
  <conditionalFormatting sqref="P821">
    <cfRule type="expression" dxfId="185" priority="196">
      <formula>AND($P$821="",OR($I$821=2400,$K$821=2400))</formula>
    </cfRule>
  </conditionalFormatting>
  <conditionalFormatting sqref="P822">
    <cfRule type="expression" dxfId="184" priority="195">
      <formula>AND($P$822="",OR($I$822=2400,$K$822=2400))</formula>
    </cfRule>
  </conditionalFormatting>
  <conditionalFormatting sqref="P823">
    <cfRule type="expression" dxfId="183" priority="194">
      <formula>AND($P$823="",OR($I$823=2400,$K$823=2400))</formula>
    </cfRule>
  </conditionalFormatting>
  <conditionalFormatting sqref="P824">
    <cfRule type="expression" dxfId="182" priority="193">
      <formula>AND($P$824="",OR($I$824=2400,$K$824=2400))</formula>
    </cfRule>
  </conditionalFormatting>
  <conditionalFormatting sqref="P825">
    <cfRule type="expression" dxfId="181" priority="192">
      <formula>AND($P$825="",OR($I$825=2400,$K$825=2400))</formula>
    </cfRule>
  </conditionalFormatting>
  <conditionalFormatting sqref="P826">
    <cfRule type="expression" dxfId="180" priority="191">
      <formula>AND($P$826="",OR($I$826=2400,$K$826=2400))</formula>
    </cfRule>
  </conditionalFormatting>
  <conditionalFormatting sqref="P827">
    <cfRule type="expression" dxfId="179" priority="190">
      <formula>AND($P$827="",OR($I$827=2400,$K$827=2400))</formula>
    </cfRule>
  </conditionalFormatting>
  <conditionalFormatting sqref="P828">
    <cfRule type="expression" dxfId="178" priority="189">
      <formula>AND($P$828="",OR($I$828=2400,$K$828=2400))</formula>
    </cfRule>
  </conditionalFormatting>
  <conditionalFormatting sqref="P829">
    <cfRule type="expression" dxfId="177" priority="188">
      <formula>AND($P$829="",OR($I$829=2400,$K$829=2400))</formula>
    </cfRule>
  </conditionalFormatting>
  <conditionalFormatting sqref="P830">
    <cfRule type="expression" dxfId="176" priority="187">
      <formula>AND($P$830="",OR($I$830=2400,$K$830=2400))</formula>
    </cfRule>
  </conditionalFormatting>
  <conditionalFormatting sqref="P831">
    <cfRule type="expression" dxfId="175" priority="186">
      <formula>AND($P$831="",OR($I$831=2400,$K$831=2400))</formula>
    </cfRule>
  </conditionalFormatting>
  <conditionalFormatting sqref="P832">
    <cfRule type="expression" dxfId="174" priority="185">
      <formula>AND($P$832="",OR($I$832=2400,$K$832=2400))</formula>
    </cfRule>
  </conditionalFormatting>
  <conditionalFormatting sqref="P833">
    <cfRule type="expression" dxfId="173" priority="184">
      <formula>AND($P$833="",OR($I$833=2400,$K$833=2400))</formula>
    </cfRule>
  </conditionalFormatting>
  <conditionalFormatting sqref="P834">
    <cfRule type="expression" dxfId="172" priority="183">
      <formula>AND($P$834="",OR($I$834=2400,$K$834=2400))</formula>
    </cfRule>
  </conditionalFormatting>
  <conditionalFormatting sqref="P835">
    <cfRule type="expression" dxfId="171" priority="182">
      <formula>AND($P$835="",OR($I$835=2400,$K$835=2400))</formula>
    </cfRule>
  </conditionalFormatting>
  <conditionalFormatting sqref="P836">
    <cfRule type="expression" dxfId="170" priority="181">
      <formula>AND($P$836="",OR($I$836=2400,$K$836=2400))</formula>
    </cfRule>
  </conditionalFormatting>
  <conditionalFormatting sqref="P837">
    <cfRule type="expression" dxfId="169" priority="180">
      <formula>AND($P$837="",OR($I$837=2400,$K$837=2400))</formula>
    </cfRule>
  </conditionalFormatting>
  <conditionalFormatting sqref="P838">
    <cfRule type="expression" dxfId="168" priority="179">
      <formula>AND($P$838="",OR($I$838=2400,$K$838=2400))</formula>
    </cfRule>
  </conditionalFormatting>
  <conditionalFormatting sqref="P839">
    <cfRule type="expression" dxfId="167" priority="178">
      <formula>AND($P$839="",OR($I$839=2400,$K$839=2400))</formula>
    </cfRule>
  </conditionalFormatting>
  <conditionalFormatting sqref="P840">
    <cfRule type="expression" dxfId="166" priority="177">
      <formula>AND($P$840="",OR($I$840=2400,$K$840=2400))</formula>
    </cfRule>
  </conditionalFormatting>
  <conditionalFormatting sqref="P841">
    <cfRule type="expression" dxfId="165" priority="176">
      <formula>AND($P$841="",OR($I$841=2400,$K$841=2400))</formula>
    </cfRule>
  </conditionalFormatting>
  <conditionalFormatting sqref="P842">
    <cfRule type="expression" dxfId="164" priority="175">
      <formula>AND($P$842="",OR($I$842=2400,$K$842=2400))</formula>
    </cfRule>
  </conditionalFormatting>
  <conditionalFormatting sqref="P843">
    <cfRule type="expression" dxfId="163" priority="174">
      <formula>AND($P$843="",OR($I$843=2400,$K$843=2400))</formula>
    </cfRule>
  </conditionalFormatting>
  <conditionalFormatting sqref="P844">
    <cfRule type="expression" dxfId="162" priority="173">
      <formula>AND($P$844="",OR($I$844=2400,$K$844=2400))</formula>
    </cfRule>
  </conditionalFormatting>
  <conditionalFormatting sqref="P845">
    <cfRule type="expression" dxfId="161" priority="172">
      <formula>AND($P$845="",OR($I$845=2400,$K$845=2400))</formula>
    </cfRule>
  </conditionalFormatting>
  <conditionalFormatting sqref="P846">
    <cfRule type="expression" dxfId="160" priority="171">
      <formula>AND($P$846="",OR($I$846=2400,$K$846=2400))</formula>
    </cfRule>
  </conditionalFormatting>
  <conditionalFormatting sqref="P847">
    <cfRule type="expression" dxfId="159" priority="170">
      <formula>AND($P$847="",OR($I$847=2400,$K$847=2400))</formula>
    </cfRule>
  </conditionalFormatting>
  <conditionalFormatting sqref="P848">
    <cfRule type="expression" dxfId="158" priority="169">
      <formula>AND($P$848="",OR($I$848=2400,$K$848=2400))</formula>
    </cfRule>
  </conditionalFormatting>
  <conditionalFormatting sqref="P849">
    <cfRule type="expression" dxfId="157" priority="168">
      <formula>AND($P$849="",OR($I$849=2400,$K$849=2400))</formula>
    </cfRule>
  </conditionalFormatting>
  <conditionalFormatting sqref="P850">
    <cfRule type="expression" dxfId="156" priority="167">
      <formula>AND($P$850="",OR($I$850=2400,$K$850=2400))</formula>
    </cfRule>
  </conditionalFormatting>
  <conditionalFormatting sqref="P851">
    <cfRule type="expression" dxfId="155" priority="166">
      <formula>AND($P$851="",OR($I$851=2400,$K$851=2400))</formula>
    </cfRule>
  </conditionalFormatting>
  <conditionalFormatting sqref="P852">
    <cfRule type="expression" dxfId="154" priority="165">
      <formula>AND($P$852="",OR($I$852=2400,$K$852=2400))</formula>
    </cfRule>
  </conditionalFormatting>
  <conditionalFormatting sqref="P853">
    <cfRule type="expression" dxfId="153" priority="164">
      <formula>AND($P$853="",OR($I$853=2400,$K$853=2400))</formula>
    </cfRule>
  </conditionalFormatting>
  <conditionalFormatting sqref="P854">
    <cfRule type="expression" dxfId="152" priority="163">
      <formula>AND($P$854="",OR($I$854=2400,$K$854=2400))</formula>
    </cfRule>
  </conditionalFormatting>
  <conditionalFormatting sqref="P855">
    <cfRule type="expression" dxfId="151" priority="162">
      <formula>AND($P$855="",OR($I$855=2400,$K$855=2400))</formula>
    </cfRule>
  </conditionalFormatting>
  <conditionalFormatting sqref="P856">
    <cfRule type="expression" dxfId="150" priority="161">
      <formula>AND($P$856="",OR($I$856=2400,$K$856=2400))</formula>
    </cfRule>
  </conditionalFormatting>
  <conditionalFormatting sqref="P857">
    <cfRule type="expression" dxfId="149" priority="160">
      <formula>AND($P$857="",OR($I$857=2400,$K$857=2400))</formula>
    </cfRule>
  </conditionalFormatting>
  <conditionalFormatting sqref="P858">
    <cfRule type="expression" dxfId="148" priority="159">
      <formula>AND($P$858="",OR($I$858=2400,$K$858=2400))</formula>
    </cfRule>
  </conditionalFormatting>
  <conditionalFormatting sqref="P859">
    <cfRule type="expression" dxfId="147" priority="158">
      <formula>AND($P$859="",OR($I$859=2400,$K$859=2400))</formula>
    </cfRule>
  </conditionalFormatting>
  <conditionalFormatting sqref="P860">
    <cfRule type="expression" dxfId="146" priority="157">
      <formula>AND($P$860="",OR($I$860=2400,$K$860=2400))</formula>
    </cfRule>
  </conditionalFormatting>
  <conditionalFormatting sqref="P861">
    <cfRule type="expression" dxfId="145" priority="156">
      <formula>AND($P$861="",OR($I$861=2400,$K$861=2400))</formula>
    </cfRule>
  </conditionalFormatting>
  <conditionalFormatting sqref="P862">
    <cfRule type="expression" dxfId="144" priority="155">
      <formula>AND($P$862="",OR($I$862=2400,$K$862=2400))</formula>
    </cfRule>
  </conditionalFormatting>
  <conditionalFormatting sqref="P863">
    <cfRule type="expression" dxfId="143" priority="154">
      <formula>AND($P$863="",OR($I$863=2400,$K$863=2400))</formula>
    </cfRule>
  </conditionalFormatting>
  <conditionalFormatting sqref="P864">
    <cfRule type="expression" dxfId="142" priority="153">
      <formula>AND($P$864="",OR($I$864=2400,$K$864=2400))</formula>
    </cfRule>
  </conditionalFormatting>
  <conditionalFormatting sqref="P865">
    <cfRule type="expression" dxfId="141" priority="152">
      <formula>AND($P$865="",OR($I$865=2400,$K$865=2400))</formula>
    </cfRule>
  </conditionalFormatting>
  <conditionalFormatting sqref="P866">
    <cfRule type="expression" dxfId="140" priority="151">
      <formula>AND($P$866="",OR($I$866=2400,$K$866=2400))</formula>
    </cfRule>
  </conditionalFormatting>
  <conditionalFormatting sqref="P867">
    <cfRule type="expression" dxfId="139" priority="150">
      <formula>AND($P$867="",OR($I$867=2400,$K$867=2400))</formula>
    </cfRule>
  </conditionalFormatting>
  <conditionalFormatting sqref="P868">
    <cfRule type="expression" dxfId="138" priority="149">
      <formula>AND($P$868="",OR($I$868=2400,$K$868=2400))</formula>
    </cfRule>
  </conditionalFormatting>
  <conditionalFormatting sqref="P869">
    <cfRule type="expression" dxfId="137" priority="148">
      <formula>AND($P$869="",OR($I$869=2400,$K$869=2400))</formula>
    </cfRule>
  </conditionalFormatting>
  <conditionalFormatting sqref="P870">
    <cfRule type="expression" dxfId="136" priority="147">
      <formula>AND($P$870="",OR($I$870=2400,$K$870=2400))</formula>
    </cfRule>
  </conditionalFormatting>
  <conditionalFormatting sqref="P871">
    <cfRule type="expression" dxfId="135" priority="146">
      <formula>AND($P$871="",OR($I$871=2400,$K$871=2400))</formula>
    </cfRule>
  </conditionalFormatting>
  <conditionalFormatting sqref="P872">
    <cfRule type="expression" dxfId="134" priority="145">
      <formula>AND($P$872="",OR($I$872=2400,$K$872=2400))</formula>
    </cfRule>
  </conditionalFormatting>
  <conditionalFormatting sqref="P873">
    <cfRule type="expression" dxfId="133" priority="144">
      <formula>AND($P$873="",OR($I$873=2400,$K$873=2400))</formula>
    </cfRule>
  </conditionalFormatting>
  <conditionalFormatting sqref="P874">
    <cfRule type="expression" dxfId="132" priority="143">
      <formula>AND($P$874="",OR($I$874=2400,$K$874=2400))</formula>
    </cfRule>
  </conditionalFormatting>
  <conditionalFormatting sqref="P875">
    <cfRule type="expression" dxfId="131" priority="142">
      <formula>AND($P$875="",OR($I$875=2400,$K$875=2400))</formula>
    </cfRule>
  </conditionalFormatting>
  <conditionalFormatting sqref="P876">
    <cfRule type="expression" dxfId="130" priority="141">
      <formula>AND($P$876="",OR($I$876=2400,$K$876=2400))</formula>
    </cfRule>
  </conditionalFormatting>
  <conditionalFormatting sqref="P877">
    <cfRule type="expression" dxfId="129" priority="140">
      <formula>AND($P$877="",OR($I$877=2400,$K$877=2400))</formula>
    </cfRule>
  </conditionalFormatting>
  <conditionalFormatting sqref="P878">
    <cfRule type="expression" dxfId="128" priority="139">
      <formula>AND($P$878="",OR($I$878=2400,$K$878=2400))</formula>
    </cfRule>
  </conditionalFormatting>
  <conditionalFormatting sqref="P879">
    <cfRule type="expression" dxfId="127" priority="138">
      <formula>AND($P$879="",OR($I$879=2400,$K$879=2400))</formula>
    </cfRule>
  </conditionalFormatting>
  <conditionalFormatting sqref="P880">
    <cfRule type="expression" dxfId="126" priority="137">
      <formula>AND($P$880="",OR($I$880=2400,$K$880=2400))</formula>
    </cfRule>
  </conditionalFormatting>
  <conditionalFormatting sqref="P881">
    <cfRule type="expression" dxfId="125" priority="136">
      <formula>AND($P$881="",OR($I$881=2400,$K$881=2400))</formula>
    </cfRule>
  </conditionalFormatting>
  <conditionalFormatting sqref="P882">
    <cfRule type="expression" dxfId="124" priority="135">
      <formula>AND($P$882="",OR($I$882=2400,$K$882=2400))</formula>
    </cfRule>
  </conditionalFormatting>
  <conditionalFormatting sqref="P883">
    <cfRule type="expression" dxfId="123" priority="134">
      <formula>AND($P$883="",OR($I$883=2400,$K$883=2400))</formula>
    </cfRule>
  </conditionalFormatting>
  <conditionalFormatting sqref="P884">
    <cfRule type="expression" dxfId="122" priority="133">
      <formula>AND($P$884="",OR($I$884=2400,$K$884=2400))</formula>
    </cfRule>
  </conditionalFormatting>
  <conditionalFormatting sqref="P885">
    <cfRule type="expression" dxfId="121" priority="132">
      <formula>AND($P$885="",OR($I$885=2400,$K$885=2400))</formula>
    </cfRule>
  </conditionalFormatting>
  <conditionalFormatting sqref="P886">
    <cfRule type="expression" dxfId="120" priority="131">
      <formula>AND($P$886="",OR($I$886=2400,$K$886=2400))</formula>
    </cfRule>
  </conditionalFormatting>
  <conditionalFormatting sqref="P887">
    <cfRule type="expression" dxfId="119" priority="130">
      <formula>AND($P$887="",OR($I$887=2400,$K$887=2400))</formula>
    </cfRule>
  </conditionalFormatting>
  <conditionalFormatting sqref="P888">
    <cfRule type="expression" dxfId="118" priority="129">
      <formula>AND($P$888="",OR($I$888=2400,$K$888=2400))</formula>
    </cfRule>
  </conditionalFormatting>
  <conditionalFormatting sqref="P889">
    <cfRule type="expression" dxfId="117" priority="128">
      <formula>AND($P$889="",OR($I$889=2400,$K$889=2400))</formula>
    </cfRule>
  </conditionalFormatting>
  <conditionalFormatting sqref="P890">
    <cfRule type="expression" dxfId="116" priority="127">
      <formula>AND($P$890="",OR($I$890=2400,$K$890=2400))</formula>
    </cfRule>
  </conditionalFormatting>
  <conditionalFormatting sqref="P891">
    <cfRule type="expression" dxfId="115" priority="126">
      <formula>AND($P$891="",OR($I$891=2400,$K$891=2400))</formula>
    </cfRule>
  </conditionalFormatting>
  <conditionalFormatting sqref="P892">
    <cfRule type="expression" dxfId="114" priority="125">
      <formula>AND($P$892="",OR($I$892=2400,$K$892=2400))</formula>
    </cfRule>
  </conditionalFormatting>
  <conditionalFormatting sqref="P893">
    <cfRule type="expression" dxfId="113" priority="124">
      <formula>AND($P$893="",OR($I$893=2400,$K$893=2400))</formula>
    </cfRule>
  </conditionalFormatting>
  <conditionalFormatting sqref="P894">
    <cfRule type="expression" dxfId="112" priority="123">
      <formula>AND($P$894="",OR($I$894=2400,$K$894=2400))</formula>
    </cfRule>
  </conditionalFormatting>
  <conditionalFormatting sqref="P895">
    <cfRule type="expression" dxfId="111" priority="122">
      <formula>AND($P$895="",OR($I$895=2400,$K$895=2400))</formula>
    </cfRule>
  </conditionalFormatting>
  <conditionalFormatting sqref="P896">
    <cfRule type="expression" dxfId="110" priority="121">
      <formula>AND($P$896="",OR($I$896=2400,$K$896=2400))</formula>
    </cfRule>
  </conditionalFormatting>
  <conditionalFormatting sqref="P897">
    <cfRule type="expression" dxfId="109" priority="120">
      <formula>AND($P$897="",OR($I$897=2400,$K$897=2400))</formula>
    </cfRule>
  </conditionalFormatting>
  <conditionalFormatting sqref="P898">
    <cfRule type="expression" dxfId="108" priority="119">
      <formula>AND($P$898="",OR($I$898=2400,$K$898=2400))</formula>
    </cfRule>
  </conditionalFormatting>
  <conditionalFormatting sqref="P899">
    <cfRule type="expression" dxfId="107" priority="118">
      <formula>AND($P$899="",OR($I$899=2400,$K$899=2400))</formula>
    </cfRule>
  </conditionalFormatting>
  <conditionalFormatting sqref="P900">
    <cfRule type="expression" dxfId="106" priority="117">
      <formula>AND($P$900="",OR($I$900=2400,$K$900=2400))</formula>
    </cfRule>
  </conditionalFormatting>
  <conditionalFormatting sqref="P901">
    <cfRule type="expression" dxfId="105" priority="116">
      <formula>AND($P$901="",OR($I$901=2400,$K$901=2400))</formula>
    </cfRule>
  </conditionalFormatting>
  <conditionalFormatting sqref="P902">
    <cfRule type="expression" dxfId="104" priority="115">
      <formula>AND($P$902="",OR($I$902=2400,$K$902=2400))</formula>
    </cfRule>
  </conditionalFormatting>
  <conditionalFormatting sqref="P903">
    <cfRule type="expression" dxfId="103" priority="114">
      <formula>AND($P$903="",OR($I$903=2400,$K$903=2400))</formula>
    </cfRule>
  </conditionalFormatting>
  <conditionalFormatting sqref="P904">
    <cfRule type="expression" dxfId="102" priority="113">
      <formula>AND($P$904="",OR($I$904=2400,$K$904=2400))</formula>
    </cfRule>
  </conditionalFormatting>
  <conditionalFormatting sqref="P905">
    <cfRule type="expression" dxfId="101" priority="112">
      <formula>AND($P$905="",OR($I$905=2400,$K$905=2400))</formula>
    </cfRule>
  </conditionalFormatting>
  <conditionalFormatting sqref="P906">
    <cfRule type="expression" dxfId="100" priority="111">
      <formula>AND($P$906="",OR($I$906=2400,$K$906=2400))</formula>
    </cfRule>
  </conditionalFormatting>
  <conditionalFormatting sqref="P907">
    <cfRule type="expression" dxfId="99" priority="110">
      <formula>AND($P$907="",OR($I$907=2400,$K$907=2400))</formula>
    </cfRule>
  </conditionalFormatting>
  <conditionalFormatting sqref="P908">
    <cfRule type="expression" dxfId="98" priority="109">
      <formula>AND($P$908="",OR($I$908=2400,$K$908=2400))</formula>
    </cfRule>
  </conditionalFormatting>
  <conditionalFormatting sqref="P909">
    <cfRule type="expression" dxfId="97" priority="108">
      <formula>AND($P$909="",OR($I$909=2400,$K$909=2400))</formula>
    </cfRule>
  </conditionalFormatting>
  <conditionalFormatting sqref="P910">
    <cfRule type="expression" dxfId="96" priority="107">
      <formula>AND($P$910="",OR($I$910=2400,$K$910=2400))</formula>
    </cfRule>
  </conditionalFormatting>
  <conditionalFormatting sqref="P911">
    <cfRule type="expression" dxfId="95" priority="106">
      <formula>AND($P$911="",OR($I$911=2400,$K$911=2400))</formula>
    </cfRule>
  </conditionalFormatting>
  <conditionalFormatting sqref="P912">
    <cfRule type="expression" dxfId="94" priority="105">
      <formula>AND($P$912="",OR($I$912=2400,$K$912=2400))</formula>
    </cfRule>
  </conditionalFormatting>
  <conditionalFormatting sqref="P913">
    <cfRule type="expression" dxfId="93" priority="104">
      <formula>AND($P$913="",OR($I$913=2400,$K$913=2400))</formula>
    </cfRule>
  </conditionalFormatting>
  <conditionalFormatting sqref="P914">
    <cfRule type="expression" dxfId="92" priority="103">
      <formula>AND($P$914="",OR($I$914=2400,$K$914=2400))</formula>
    </cfRule>
  </conditionalFormatting>
  <conditionalFormatting sqref="P915">
    <cfRule type="expression" dxfId="91" priority="102">
      <formula>AND($P$915="",OR($I$915=2400,$K$915=2400))</formula>
    </cfRule>
  </conditionalFormatting>
  <conditionalFormatting sqref="P916">
    <cfRule type="expression" dxfId="90" priority="101">
      <formula>AND($P$916="",OR($I$916=2400,$K$916=2400))</formula>
    </cfRule>
  </conditionalFormatting>
  <conditionalFormatting sqref="P917">
    <cfRule type="expression" dxfId="89" priority="100">
      <formula>AND($P$917="",OR($I$917=2400,$K$917=2400))</formula>
    </cfRule>
  </conditionalFormatting>
  <conditionalFormatting sqref="P918">
    <cfRule type="expression" dxfId="88" priority="99">
      <formula>AND($P$918="",OR($I$918=2400,$K$918=2400))</formula>
    </cfRule>
  </conditionalFormatting>
  <conditionalFormatting sqref="P919">
    <cfRule type="expression" dxfId="87" priority="98">
      <formula>AND($P$919="",OR($I$919=2400,$K$919=2400))</formula>
    </cfRule>
  </conditionalFormatting>
  <conditionalFormatting sqref="P920">
    <cfRule type="expression" dxfId="86" priority="97">
      <formula>AND($P$920="",OR($I$920=2400,$K$920=2400))</formula>
    </cfRule>
  </conditionalFormatting>
  <conditionalFormatting sqref="P921">
    <cfRule type="expression" dxfId="85" priority="96">
      <formula>AND($P$921="",OR($I$921=2400,$K$921=2400))</formula>
    </cfRule>
  </conditionalFormatting>
  <conditionalFormatting sqref="P922">
    <cfRule type="expression" dxfId="84" priority="95">
      <formula>AND($P$922="",OR($I$922=2400,$K$922=2400))</formula>
    </cfRule>
  </conditionalFormatting>
  <conditionalFormatting sqref="P923">
    <cfRule type="expression" dxfId="83" priority="94">
      <formula>AND($P$923="",OR($I$923=2400,$K$923=2400))</formula>
    </cfRule>
  </conditionalFormatting>
  <conditionalFormatting sqref="P924">
    <cfRule type="expression" dxfId="82" priority="93">
      <formula>AND($P$924="",OR($I$924=2400,$K$924=2400))</formula>
    </cfRule>
  </conditionalFormatting>
  <conditionalFormatting sqref="P925">
    <cfRule type="expression" dxfId="81" priority="92">
      <formula>AND($P$925="",OR($I$925=2400,$K$925=2400))</formula>
    </cfRule>
  </conditionalFormatting>
  <conditionalFormatting sqref="P926">
    <cfRule type="expression" dxfId="80" priority="91">
      <formula>AND($P$926="",OR($I$926=2400,$K$926=2400))</formula>
    </cfRule>
  </conditionalFormatting>
  <conditionalFormatting sqref="P927">
    <cfRule type="expression" dxfId="79" priority="90">
      <formula>AND($P$927="",OR($I$927=2400,$K$927=2400))</formula>
    </cfRule>
  </conditionalFormatting>
  <conditionalFormatting sqref="P928">
    <cfRule type="expression" dxfId="78" priority="89">
      <formula>AND($P$928="",OR($I$928=2400,$K$928=2400))</formula>
    </cfRule>
  </conditionalFormatting>
  <conditionalFormatting sqref="P929">
    <cfRule type="expression" dxfId="77" priority="88">
      <formula>AND($P$929="",OR($I$929=2400,$K$929=2400))</formula>
    </cfRule>
  </conditionalFormatting>
  <conditionalFormatting sqref="P930">
    <cfRule type="expression" dxfId="76" priority="87">
      <formula>AND($P$930="",OR($I$930=2400,$K$930=2400))</formula>
    </cfRule>
  </conditionalFormatting>
  <conditionalFormatting sqref="P931">
    <cfRule type="expression" dxfId="75" priority="86">
      <formula>AND($P$931="",OR($I$931=2400,$K$931=2400))</formula>
    </cfRule>
  </conditionalFormatting>
  <conditionalFormatting sqref="P932">
    <cfRule type="expression" dxfId="74" priority="85">
      <formula>AND($P$932="",OR($I$932=2400,$K$932=2400))</formula>
    </cfRule>
  </conditionalFormatting>
  <conditionalFormatting sqref="P933">
    <cfRule type="expression" dxfId="73" priority="84">
      <formula>AND($P$933="",OR($I$933=2400,$K$933=2400))</formula>
    </cfRule>
  </conditionalFormatting>
  <conditionalFormatting sqref="P934">
    <cfRule type="expression" dxfId="72" priority="83">
      <formula>AND($P$934="",OR($I$934=2400,$K$934=2400))</formula>
    </cfRule>
  </conditionalFormatting>
  <conditionalFormatting sqref="P935">
    <cfRule type="expression" dxfId="71" priority="82">
      <formula>AND($P$935="",OR($I$935=2400,$K$935=2400))</formula>
    </cfRule>
  </conditionalFormatting>
  <conditionalFormatting sqref="P936">
    <cfRule type="expression" dxfId="70" priority="81">
      <formula>AND($P$936="",OR($I$936=2400,$K$936=2400))</formula>
    </cfRule>
  </conditionalFormatting>
  <conditionalFormatting sqref="P937">
    <cfRule type="expression" dxfId="69" priority="80">
      <formula>AND($P$937="",OR($I$937=2400,$K$937=2400))</formula>
    </cfRule>
  </conditionalFormatting>
  <conditionalFormatting sqref="P938">
    <cfRule type="expression" dxfId="68" priority="79">
      <formula>AND($P$938="",OR($I$938=2400,$K$938=2400))</formula>
    </cfRule>
  </conditionalFormatting>
  <conditionalFormatting sqref="P939">
    <cfRule type="expression" dxfId="67" priority="78">
      <formula>AND($P$939="",OR($I$939=2400,$K$939=2400))</formula>
    </cfRule>
  </conditionalFormatting>
  <conditionalFormatting sqref="P940">
    <cfRule type="expression" dxfId="66" priority="77">
      <formula>AND($P$940="",OR($I$940=2400,$K$940=2400))</formula>
    </cfRule>
  </conditionalFormatting>
  <conditionalFormatting sqref="P941">
    <cfRule type="expression" dxfId="65" priority="76">
      <formula>AND($P$941="",OR($I$941=2400,$K$941=2400))</formula>
    </cfRule>
  </conditionalFormatting>
  <conditionalFormatting sqref="P942">
    <cfRule type="expression" dxfId="64" priority="75">
      <formula>AND($P$942="",OR($I$942=2400,$K$942=2400))</formula>
    </cfRule>
  </conditionalFormatting>
  <conditionalFormatting sqref="P943">
    <cfRule type="expression" dxfId="63" priority="74">
      <formula>AND($P$943="",OR($I$943=2400,$K$943=2400))</formula>
    </cfRule>
  </conditionalFormatting>
  <conditionalFormatting sqref="P944">
    <cfRule type="expression" dxfId="62" priority="73">
      <formula>AND($P$944="",OR($I$944=2400,$K$944=2400))</formula>
    </cfRule>
  </conditionalFormatting>
  <conditionalFormatting sqref="P945">
    <cfRule type="expression" dxfId="61" priority="72">
      <formula>AND($P$945="",OR($I$945=2400,$K$945=2400))</formula>
    </cfRule>
  </conditionalFormatting>
  <conditionalFormatting sqref="P946">
    <cfRule type="expression" dxfId="60" priority="71">
      <formula>AND($P$946="",OR($I$946=2400,$K$946=2400))</formula>
    </cfRule>
  </conditionalFormatting>
  <conditionalFormatting sqref="P947">
    <cfRule type="expression" dxfId="59" priority="70">
      <formula>AND($P$947="",OR($I$947=2400,$K$947=2400))</formula>
    </cfRule>
  </conditionalFormatting>
  <conditionalFormatting sqref="P948">
    <cfRule type="expression" dxfId="58" priority="69">
      <formula>AND($P$948="",OR($I$948=2400,$K$948=2400))</formula>
    </cfRule>
  </conditionalFormatting>
  <conditionalFormatting sqref="P949">
    <cfRule type="expression" dxfId="57" priority="68">
      <formula>AND($P$949="",OR($I$949=2400,$K$949=2400))</formula>
    </cfRule>
  </conditionalFormatting>
  <conditionalFormatting sqref="P950">
    <cfRule type="expression" dxfId="56" priority="67">
      <formula>AND($P$950="",OR($I$950=2400,$K$950=2400))</formula>
    </cfRule>
  </conditionalFormatting>
  <conditionalFormatting sqref="P951">
    <cfRule type="expression" dxfId="55" priority="66">
      <formula>AND($P$951="",OR($I$951=2400,$K$951=2400))</formula>
    </cfRule>
  </conditionalFormatting>
  <conditionalFormatting sqref="P952">
    <cfRule type="expression" dxfId="54" priority="65">
      <formula>AND($P$952="",OR($I$952=2400,$K$952=2400))</formula>
    </cfRule>
  </conditionalFormatting>
  <conditionalFormatting sqref="P953">
    <cfRule type="expression" dxfId="53" priority="64">
      <formula>AND($P$953="",OR($I$953=2400,$K$953=2400))</formula>
    </cfRule>
  </conditionalFormatting>
  <conditionalFormatting sqref="P954">
    <cfRule type="expression" dxfId="52" priority="63">
      <formula>AND($P$954="",OR($I$954=2400,$K$954=2400))</formula>
    </cfRule>
  </conditionalFormatting>
  <conditionalFormatting sqref="P955">
    <cfRule type="expression" dxfId="51" priority="62">
      <formula>AND($P$955="",OR($I$955=2400,$K$955=2400))</formula>
    </cfRule>
  </conditionalFormatting>
  <conditionalFormatting sqref="P956">
    <cfRule type="expression" dxfId="50" priority="61">
      <formula>AND($P$956="",OR($I$956=2400,$K$956=2400))</formula>
    </cfRule>
  </conditionalFormatting>
  <conditionalFormatting sqref="P957">
    <cfRule type="expression" dxfId="49" priority="60">
      <formula>AND($P$957="",OR($I$957=2400,$K$957=2400))</formula>
    </cfRule>
  </conditionalFormatting>
  <conditionalFormatting sqref="P958">
    <cfRule type="expression" dxfId="48" priority="59">
      <formula>AND($P$958="",OR($I$958=2400,$K$958=2400))</formula>
    </cfRule>
  </conditionalFormatting>
  <conditionalFormatting sqref="P959">
    <cfRule type="expression" dxfId="47" priority="58">
      <formula>AND($P$959="",OR($I$959=2400,$K$959=2400))</formula>
    </cfRule>
  </conditionalFormatting>
  <conditionalFormatting sqref="P960">
    <cfRule type="expression" dxfId="46" priority="57">
      <formula>AND($P$960="",OR($I$960=2400,$K$960=2400))</formula>
    </cfRule>
  </conditionalFormatting>
  <conditionalFormatting sqref="P961">
    <cfRule type="expression" dxfId="45" priority="56">
      <formula>AND($P$961="",OR($I$961=2400,$K$961=2400))</formula>
    </cfRule>
  </conditionalFormatting>
  <conditionalFormatting sqref="P962">
    <cfRule type="expression" dxfId="44" priority="55">
      <formula>AND($P$962="",OR($I$962=2400,$K$962=2400))</formula>
    </cfRule>
  </conditionalFormatting>
  <conditionalFormatting sqref="P963">
    <cfRule type="expression" dxfId="43" priority="54">
      <formula>AND($P$963="",OR($I$963=2400,$K$963=2400))</formula>
    </cfRule>
  </conditionalFormatting>
  <conditionalFormatting sqref="P964">
    <cfRule type="expression" dxfId="42" priority="53">
      <formula>AND($P$964="",OR($I$964=2400,$K$964=2400))</formula>
    </cfRule>
  </conditionalFormatting>
  <conditionalFormatting sqref="P965">
    <cfRule type="expression" dxfId="41" priority="52">
      <formula>AND($P$965="",OR($I$965=2400,$K$965=2400))</formula>
    </cfRule>
  </conditionalFormatting>
  <conditionalFormatting sqref="P966">
    <cfRule type="expression" dxfId="40" priority="51">
      <formula>AND($P$966="",OR($I$966=2400,$K$966=2400))</formula>
    </cfRule>
  </conditionalFormatting>
  <conditionalFormatting sqref="P967">
    <cfRule type="expression" dxfId="39" priority="50">
      <formula>AND($P$967="",OR($I$967=2400,$K$967=2400))</formula>
    </cfRule>
  </conditionalFormatting>
  <conditionalFormatting sqref="P968">
    <cfRule type="expression" dxfId="38" priority="49">
      <formula>AND($P$968="",OR($I$968=2400,$K$968=2400))</formula>
    </cfRule>
  </conditionalFormatting>
  <conditionalFormatting sqref="P969">
    <cfRule type="expression" dxfId="37" priority="48">
      <formula>AND($P$969="",OR($I$969=2400,$K$969=2400))</formula>
    </cfRule>
  </conditionalFormatting>
  <conditionalFormatting sqref="P970">
    <cfRule type="expression" dxfId="36" priority="47">
      <formula>AND($P$970="",OR($I$970=2400,$K$970=2400))</formula>
    </cfRule>
  </conditionalFormatting>
  <conditionalFormatting sqref="P971">
    <cfRule type="expression" dxfId="35" priority="46">
      <formula>AND($P$971="",OR($I$971=2400,$K$971=2400))</formula>
    </cfRule>
  </conditionalFormatting>
  <conditionalFormatting sqref="P972">
    <cfRule type="expression" dxfId="34" priority="45">
      <formula>AND($P$972="",OR($I$972=2400,$K$972=2400))</formula>
    </cfRule>
  </conditionalFormatting>
  <conditionalFormatting sqref="P973">
    <cfRule type="expression" dxfId="33" priority="44">
      <formula>AND($P$973="",OR($I$973=2400,$K$973=2400))</formula>
    </cfRule>
  </conditionalFormatting>
  <conditionalFormatting sqref="P974">
    <cfRule type="expression" dxfId="32" priority="43">
      <formula>AND($P$974="",OR($I$974=2400,$K$974=2400))</formula>
    </cfRule>
  </conditionalFormatting>
  <conditionalFormatting sqref="P975">
    <cfRule type="expression" dxfId="31" priority="42">
      <formula>AND($P$975="",OR($I$975=2400,$K$975=2400))</formula>
    </cfRule>
  </conditionalFormatting>
  <conditionalFormatting sqref="P976">
    <cfRule type="expression" dxfId="30" priority="41">
      <formula>AND($P$976="",OR($I$976=2400,$K$976=2400))</formula>
    </cfRule>
  </conditionalFormatting>
  <conditionalFormatting sqref="P977">
    <cfRule type="expression" dxfId="29" priority="40">
      <formula>AND($P$977="",OR($I$977=2400,$K$977=2400))</formula>
    </cfRule>
  </conditionalFormatting>
  <conditionalFormatting sqref="P978">
    <cfRule type="expression" dxfId="28" priority="39">
      <formula>AND($P$978="",OR($I$978=2400,$K$978=2400))</formula>
    </cfRule>
  </conditionalFormatting>
  <conditionalFormatting sqref="P979">
    <cfRule type="expression" dxfId="27" priority="38">
      <formula>AND($P$979="",OR($I$979=2400,$K$979=2400))</formula>
    </cfRule>
  </conditionalFormatting>
  <conditionalFormatting sqref="P980">
    <cfRule type="expression" dxfId="26" priority="37">
      <formula>AND($P$980="",OR($I$980=2400,$K$980=2400))</formula>
    </cfRule>
  </conditionalFormatting>
  <conditionalFormatting sqref="P981">
    <cfRule type="expression" dxfId="25" priority="36">
      <formula>AND($P$981="",OR($I$981=2400,$K$981=2400))</formula>
    </cfRule>
  </conditionalFormatting>
  <conditionalFormatting sqref="P982">
    <cfRule type="expression" dxfId="24" priority="35">
      <formula>AND($P$982="",OR($I$982=2400,$K$982=2400))</formula>
    </cfRule>
  </conditionalFormatting>
  <conditionalFormatting sqref="P983">
    <cfRule type="expression" dxfId="23" priority="34">
      <formula>AND($P$983="",OR($I$983=2400,$K$983=2400))</formula>
    </cfRule>
  </conditionalFormatting>
  <conditionalFormatting sqref="P984">
    <cfRule type="expression" dxfId="22" priority="33">
      <formula>AND($P$984="",OR($I$984=2400,$K$984=2400))</formula>
    </cfRule>
  </conditionalFormatting>
  <conditionalFormatting sqref="P985">
    <cfRule type="expression" dxfId="21" priority="32">
      <formula>AND($P$985="",OR($I$985=2400,$K$985=2400))</formula>
    </cfRule>
  </conditionalFormatting>
  <conditionalFormatting sqref="P986">
    <cfRule type="expression" dxfId="20" priority="31">
      <formula>AND($P$986="",OR($I$986=2400,$K$986=2400))</formula>
    </cfRule>
  </conditionalFormatting>
  <conditionalFormatting sqref="P987">
    <cfRule type="expression" dxfId="19" priority="30">
      <formula>AND($P$987="",OR($I$987=2400,$K$987=2400))</formula>
    </cfRule>
  </conditionalFormatting>
  <conditionalFormatting sqref="P988">
    <cfRule type="expression" dxfId="18" priority="29">
      <formula>AND($P$988="",OR($I$988=2400,$K$988=2400))</formula>
    </cfRule>
  </conditionalFormatting>
  <conditionalFormatting sqref="P989">
    <cfRule type="expression" dxfId="17" priority="28">
      <formula>AND($P$989="",OR($I$989=2400,$K$989=2400))</formula>
    </cfRule>
  </conditionalFormatting>
  <conditionalFormatting sqref="P990">
    <cfRule type="expression" dxfId="16" priority="27">
      <formula>AND($P$990="",OR($I$990=2400,$K$990=2400))</formula>
    </cfRule>
  </conditionalFormatting>
  <conditionalFormatting sqref="P991">
    <cfRule type="expression" dxfId="15" priority="26">
      <formula>AND($P$991="",OR($I$991=2400,$K$991=2400))</formula>
    </cfRule>
  </conditionalFormatting>
  <conditionalFormatting sqref="P992">
    <cfRule type="expression" dxfId="14" priority="25">
      <formula>AND($P$992="",OR($I$992=2400,$K$992=2400))</formula>
    </cfRule>
  </conditionalFormatting>
  <conditionalFormatting sqref="P993">
    <cfRule type="expression" dxfId="13" priority="24">
      <formula>AND($P$993="",OR($I$993=2400,$K$993=2400))</formula>
    </cfRule>
  </conditionalFormatting>
  <conditionalFormatting sqref="P994">
    <cfRule type="expression" dxfId="12" priority="23">
      <formula>AND($P$994="",OR($I$994=2400,$K$994=2400))</formula>
    </cfRule>
  </conditionalFormatting>
  <conditionalFormatting sqref="P995">
    <cfRule type="expression" dxfId="11" priority="22">
      <formula>AND($P$995="",OR($I$995=2400,$K$995=2400))</formula>
    </cfRule>
  </conditionalFormatting>
  <conditionalFormatting sqref="P996">
    <cfRule type="expression" dxfId="10" priority="21">
      <formula>AND($P$996="",OR($I$996=2400,$K$996=2400))</formula>
    </cfRule>
  </conditionalFormatting>
  <conditionalFormatting sqref="P997">
    <cfRule type="expression" dxfId="9" priority="20">
      <formula>AND($P$997="",OR($I$997=2400,$K$997=2400))</formula>
    </cfRule>
  </conditionalFormatting>
  <conditionalFormatting sqref="P998">
    <cfRule type="expression" dxfId="8" priority="19">
      <formula>AND($P$998="",OR($I$998=2400,$K$998=2400))</formula>
    </cfRule>
  </conditionalFormatting>
  <conditionalFormatting sqref="P999">
    <cfRule type="expression" dxfId="7" priority="18">
      <formula>AND($P$999="",OR($I$999=2400,$K$999=2400))</formula>
    </cfRule>
  </conditionalFormatting>
  <conditionalFormatting sqref="P1000">
    <cfRule type="expression" dxfId="6" priority="17">
      <formula>AND($P$1000="",OR($I$1000=2400,$K$1000=2400))</formula>
    </cfRule>
  </conditionalFormatting>
  <conditionalFormatting sqref="P1001">
    <cfRule type="expression" dxfId="5" priority="16">
      <formula>AND($P$1001="",OR($I$1001=2400,$K$1001=2400))</formula>
    </cfRule>
  </conditionalFormatting>
  <conditionalFormatting sqref="P1002">
    <cfRule type="expression" dxfId="4" priority="15">
      <formula>AND($P$1002="",OR($I$1002=2400,$K$1002=2400))</formula>
    </cfRule>
  </conditionalFormatting>
  <conditionalFormatting sqref="P1003">
    <cfRule type="expression" dxfId="3" priority="14">
      <formula>AND($P$1003="",OR($I$1003=2400,$K$1003=2400))</formula>
    </cfRule>
  </conditionalFormatting>
  <conditionalFormatting sqref="P1004">
    <cfRule type="expression" dxfId="2" priority="13">
      <formula>AND($P$1004="",OR($I$1004=2400,$K$1004=2400))</formula>
    </cfRule>
  </conditionalFormatting>
  <conditionalFormatting sqref="P1005">
    <cfRule type="expression" dxfId="1" priority="12">
      <formula>AND($P$1005="",OR($I$1005=2400,$K$1005=2400))</formula>
    </cfRule>
  </conditionalFormatting>
  <conditionalFormatting sqref="P1006">
    <cfRule type="expression" dxfId="0" priority="11">
      <formula>AND($P$1006="",OR($I$1006=2400,$K$1006=2400))</formula>
    </cfRule>
  </conditionalFormatting>
  <dataValidations count="2">
    <dataValidation type="decimal" allowBlank="1" showInputMessage="1" showErrorMessage="1" sqref="K8 I8 G8:G1006" xr:uid="{00000000-0002-0000-0600-000000000000}">
      <formula1>0</formula1>
      <formula2>1000000</formula2>
    </dataValidation>
    <dataValidation type="list" allowBlank="1" showInputMessage="1" showErrorMessage="1" sqref="K9:K11" xr:uid="{00000000-0002-0000-0600-000001000000}">
      <formula1>$F$3:$F$91</formula1>
    </dataValidation>
  </dataValidations>
  <hyperlinks>
    <hyperlink ref="P3" location="Start" display="&lt;--  Start" xr:uid="{00000000-0004-0000-0600-000000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600-000002000000}">
          <x14:formula1>
            <xm:f>'4. Input Kunder &amp; Leverandører'!$E$10:$E$60</xm:f>
          </x14:formula1>
          <xm:sqref>O8:O1006</xm:sqref>
        </x14:dataValidation>
        <x14:dataValidation type="list" allowBlank="1" showInputMessage="1" showErrorMessage="1" xr:uid="{00000000-0002-0000-0600-000003000000}">
          <x14:formula1>
            <xm:f>'4. Input Kunder &amp; Leverandører'!$E$61:$E$111</xm:f>
          </x14:formula1>
          <xm:sqref>P8:P1006</xm:sqref>
        </x14:dataValidation>
        <x14:dataValidation type="list" allowBlank="1" showInputMessage="1" showErrorMessage="1" xr:uid="{00000000-0002-0000-0600-000004000000}">
          <x14:formula1>
            <xm:f>Kontoplan!$F$6:$F$125</xm:f>
          </x14:formula1>
          <xm:sqref>J8:J1006 L8:L1006</xm:sqref>
        </x14:dataValidation>
        <x14:dataValidation type="date" allowBlank="1" showInputMessage="1" showErrorMessage="1" errorTitle="Feil Dato" error="Dato for bilag må være inneværende regnskapsår" xr:uid="{00000000-0002-0000-0600-000005000000}">
          <x14:formula1>
            <xm:f>Valideringer!$B$4</xm:f>
          </x14:formula1>
          <x14:formula2>
            <xm:f>Valideringer!$B$5</xm:f>
          </x14:formula2>
          <xm:sqref>D8:D1006</xm:sqref>
        </x14:dataValidation>
        <x14:dataValidation type="list" allowBlank="1" showInputMessage="1" showErrorMessage="1" xr:uid="{00000000-0002-0000-0600-000006000000}">
          <x14:formula1>
            <xm:f>Valideringer!$C$35:$C$49</xm:f>
          </x14:formula1>
          <xm:sqref>E8:E1006</xm:sqref>
        </x14:dataValidation>
        <x14:dataValidation type="list" allowBlank="1" showInputMessage="1" showErrorMessage="1" xr:uid="{00000000-0002-0000-0600-000007000000}">
          <x14:formula1>
            <xm:f>Valideringer!$B$35:$B$84</xm:f>
          </x14:formula1>
          <xm:sqref>F8:F1006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6">
    <tabColor theme="9"/>
  </sheetPr>
  <dimension ref="A1:XFC114"/>
  <sheetViews>
    <sheetView zoomScale="80" zoomScaleNormal="80" workbookViewId="0">
      <pane ySplit="7" topLeftCell="A37" activePane="bottomLeft" state="frozen"/>
      <selection pane="bottomLeft" activeCell="G53" sqref="G53"/>
    </sheetView>
  </sheetViews>
  <sheetFormatPr baseColWidth="10" defaultColWidth="0" defaultRowHeight="15" zeroHeight="1" x14ac:dyDescent="0.25"/>
  <cols>
    <col min="1" max="1" width="4.42578125" style="89" customWidth="1"/>
    <col min="2" max="2" width="43.28515625" style="89" customWidth="1"/>
    <col min="3" max="3" width="17.7109375" style="89" customWidth="1"/>
    <col min="4" max="4" width="51" style="89" customWidth="1"/>
    <col min="5" max="5" width="16.7109375" style="89" customWidth="1"/>
    <col min="6" max="7" width="15" style="89" customWidth="1"/>
    <col min="8" max="8" width="22.5703125" style="89" customWidth="1"/>
    <col min="9" max="9" width="19.28515625" style="89" customWidth="1"/>
    <col min="10" max="10" width="9.28515625" style="89" customWidth="1"/>
    <col min="11" max="11" width="16.28515625" style="89" customWidth="1"/>
    <col min="12" max="12" width="14" style="89" customWidth="1"/>
    <col min="13" max="13" width="26" style="89" customWidth="1"/>
    <col min="14" max="16383" width="0.5703125" style="89" hidden="1"/>
    <col min="16384" max="16384" width="9.7109375" style="89" hidden="1" customWidth="1"/>
  </cols>
  <sheetData>
    <row r="1" spans="1:13" x14ac:dyDescent="0.25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spans="1:13" ht="15.75" thickBot="1" x14ac:dyDescent="0.3">
      <c r="A2" s="88"/>
      <c r="B2" s="90" t="s">
        <v>116</v>
      </c>
      <c r="C2" s="177" t="s">
        <v>117</v>
      </c>
      <c r="D2" s="88"/>
      <c r="E2" s="88"/>
      <c r="F2" s="88"/>
      <c r="G2" s="88"/>
      <c r="H2" s="88"/>
      <c r="I2" s="276" t="s">
        <v>57</v>
      </c>
      <c r="J2" s="88"/>
      <c r="K2" s="88"/>
      <c r="L2" s="88"/>
      <c r="M2" s="88"/>
    </row>
    <row r="3" spans="1:13" ht="22.5" customHeight="1" thickTop="1" x14ac:dyDescent="0.4">
      <c r="A3" s="88"/>
      <c r="B3" s="141" t="str">
        <f>CONCATENATE("Totalt hele ",'1. Start'!C7)</f>
        <v xml:space="preserve">Totalt hele </v>
      </c>
      <c r="C3" s="246">
        <f>'1. Start'!C7</f>
        <v>0</v>
      </c>
      <c r="D3" s="88"/>
      <c r="E3" s="91" t="str">
        <f>CONCATENATE(C3,"     Periode: ",C4)</f>
        <v>0     Periode: Totalt</v>
      </c>
      <c r="F3" s="88"/>
      <c r="G3" s="88"/>
      <c r="H3" s="88"/>
      <c r="I3" s="88"/>
      <c r="J3" s="88"/>
      <c r="K3" s="88"/>
      <c r="L3" s="88"/>
      <c r="M3" s="88"/>
    </row>
    <row r="4" spans="1:13" x14ac:dyDescent="0.25">
      <c r="A4" s="88"/>
      <c r="B4" s="137" t="s">
        <v>118</v>
      </c>
      <c r="C4" s="249" t="s">
        <v>21</v>
      </c>
      <c r="D4" s="88"/>
      <c r="E4" s="88"/>
      <c r="F4" s="88"/>
      <c r="G4" s="88"/>
      <c r="H4" s="88"/>
      <c r="I4" s="88"/>
      <c r="J4" s="88"/>
      <c r="K4" s="88"/>
      <c r="L4" s="88"/>
      <c r="M4" s="88"/>
    </row>
    <row r="5" spans="1:13" x14ac:dyDescent="0.25">
      <c r="A5" s="88"/>
      <c r="B5" s="95">
        <f>INDEX(Valideringer!C11:C15,MATCH('6. Resultatrapport Totalt'!C4,Valideringer!B11:B15,0))</f>
        <v>46023</v>
      </c>
      <c r="C5" s="95">
        <f>INDEX(Valideringer!D11:D15,MATCH('6. Resultatrapport Totalt'!C4,Valideringer!B11:B15,0))</f>
        <v>46387</v>
      </c>
      <c r="D5" s="88"/>
      <c r="E5" s="88"/>
      <c r="F5" s="88"/>
      <c r="G5" s="88"/>
      <c r="H5" s="88"/>
      <c r="I5" s="88"/>
      <c r="J5" s="88"/>
      <c r="K5" s="88"/>
      <c r="L5" s="88"/>
      <c r="M5" s="88"/>
    </row>
    <row r="6" spans="1:13" x14ac:dyDescent="0.25">
      <c r="A6" s="88"/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</row>
    <row r="7" spans="1:13" x14ac:dyDescent="0.25">
      <c r="A7" s="88"/>
      <c r="B7" s="90" t="s">
        <v>119</v>
      </c>
      <c r="C7" s="92" t="s">
        <v>60</v>
      </c>
      <c r="D7" s="92" t="s">
        <v>61</v>
      </c>
      <c r="E7" s="92" t="s">
        <v>120</v>
      </c>
      <c r="F7" s="92" t="s">
        <v>121</v>
      </c>
      <c r="G7" s="92" t="s">
        <v>122</v>
      </c>
      <c r="H7" s="92" t="s">
        <v>36</v>
      </c>
      <c r="I7" s="93" t="s">
        <v>123</v>
      </c>
      <c r="J7" s="88"/>
      <c r="K7" s="90" t="s">
        <v>124</v>
      </c>
      <c r="L7" s="93" t="s">
        <v>125</v>
      </c>
      <c r="M7" s="88"/>
    </row>
    <row r="8" spans="1:13" x14ac:dyDescent="0.25">
      <c r="A8" s="88"/>
      <c r="B8" s="156" t="str">
        <f>Kontoplan!C36</f>
        <v>Salgsinntekter, avgiftspliktig</v>
      </c>
      <c r="C8" s="157">
        <f>Kontoplan!D36</f>
        <v>3010</v>
      </c>
      <c r="D8" s="158" t="str">
        <f>Kontoplan!E36</f>
        <v>Salgsinntekter, avgiftspliktig</v>
      </c>
      <c r="E8" s="199">
        <f>SUMIFS('5. Registrere Transaksjoner'!$Q$8:$Q$1006,'5. Registrere Transaksjoner'!$I$8:$I$1006,C8,'5. Registrere Transaksjoner'!$D$8:$D$1006,"&gt;="&amp;$B$5,'5. Registrere Transaksjoner'!$D$8:$D$1006,"&lt;="&amp;$C$5)</f>
        <v>0</v>
      </c>
      <c r="F8" s="199">
        <f>SUMIFS('5. Registrere Transaksjoner'!$R$8:$R$1006,'5. Registrere Transaksjoner'!$K$8:$K$1006,'6. Resultatrapport Totalt'!C8,'5. Registrere Transaksjoner'!$D$8:$D$1006,"&gt;="&amp;$B$5,'5. Registrere Transaksjoner'!$D$8:$D$1006,"&lt;="&amp;$C$5)</f>
        <v>0</v>
      </c>
      <c r="G8" s="199">
        <f>E8+F8</f>
        <v>0</v>
      </c>
      <c r="H8" s="199"/>
      <c r="I8" s="200"/>
      <c r="J8" s="88"/>
      <c r="K8" s="94" t="str">
        <f>IF(C8&gt;0,"kun konto","Sammendrag")</f>
        <v>kun konto</v>
      </c>
      <c r="L8" s="94" t="str">
        <f t="shared" ref="L8:L71" si="0">IF(OR(G8&lt;&gt;0,H8&lt;&gt;0),"Vis verdier","Vis tomme")</f>
        <v>Vis tomme</v>
      </c>
      <c r="M8" s="88"/>
    </row>
    <row r="9" spans="1:13" x14ac:dyDescent="0.25">
      <c r="A9" s="88"/>
      <c r="B9" s="159" t="str">
        <f>Kontoplan!C37</f>
        <v>Salgsinntekter, avgiftspliktig</v>
      </c>
      <c r="C9" s="160">
        <f>Kontoplan!D37</f>
        <v>3020</v>
      </c>
      <c r="D9" s="161" t="str">
        <f>Kontoplan!E37</f>
        <v>Sponsorinntekter, avgiftspliktig</v>
      </c>
      <c r="E9" s="201">
        <f>SUMIFS('5. Registrere Transaksjoner'!$Q$8:$Q$1006,'5. Registrere Transaksjoner'!$I$8:$I$1006,C9,'5. Registrere Transaksjoner'!$D$8:$D$1006,"&gt;="&amp;$B$5,'5. Registrere Transaksjoner'!$D$8:$D$1006,"&lt;="&amp;$C$5)</f>
        <v>0</v>
      </c>
      <c r="F9" s="201">
        <f>SUMIFS('5. Registrere Transaksjoner'!$R$8:$R$1006,'5. Registrere Transaksjoner'!$K$8:$K$1006,'6. Resultatrapport Totalt'!C9,'5. Registrere Transaksjoner'!$D$8:$D$1006,"&gt;="&amp;$B$5,'5. Registrere Transaksjoner'!$D$8:$D$1006,"&lt;="&amp;$C$5)</f>
        <v>0</v>
      </c>
      <c r="G9" s="201">
        <f t="shared" ref="G9:G29" si="1">E9+F9</f>
        <v>0</v>
      </c>
      <c r="H9" s="201"/>
      <c r="I9" s="202"/>
      <c r="J9" s="88"/>
      <c r="K9" s="94" t="str">
        <f t="shared" ref="K9:K101" si="2">IF(C9&gt;0,"kun konto","Sammendrag")</f>
        <v>kun konto</v>
      </c>
      <c r="L9" s="94" t="str">
        <f t="shared" si="0"/>
        <v>Vis tomme</v>
      </c>
      <c r="M9" s="88"/>
    </row>
    <row r="10" spans="1:13" x14ac:dyDescent="0.25">
      <c r="A10" s="88"/>
      <c r="B10" s="159" t="str">
        <f>Kontoplan!C38</f>
        <v>Salgsinntekter, avgiftspliktig</v>
      </c>
      <c r="C10" s="160">
        <f>Kontoplan!D38</f>
        <v>3021</v>
      </c>
      <c r="D10" s="161" t="str">
        <f>Kontoplan!E38</f>
        <v>Barteravtaler, avgiftspliktig</v>
      </c>
      <c r="E10" s="201">
        <f>SUMIFS('5. Registrere Transaksjoner'!$Q$8:$Q$1006,'5. Registrere Transaksjoner'!$I$8:$I$1006,C10,'5. Registrere Transaksjoner'!$D$8:$D$1006,"&gt;="&amp;$B$5,'5. Registrere Transaksjoner'!$D$8:$D$1006,"&lt;="&amp;$C$5)</f>
        <v>0</v>
      </c>
      <c r="F10" s="201">
        <f>SUMIFS('5. Registrere Transaksjoner'!$R$8:$R$1006,'5. Registrere Transaksjoner'!$K$8:$K$1006,'6. Resultatrapport Totalt'!C10,'5. Registrere Transaksjoner'!$D$8:$D$1006,"&gt;="&amp;$B$5,'5. Registrere Transaksjoner'!$D$8:$D$1006,"&lt;="&amp;$C$5)</f>
        <v>0</v>
      </c>
      <c r="G10" s="201">
        <f t="shared" si="1"/>
        <v>0</v>
      </c>
      <c r="H10" s="201"/>
      <c r="I10" s="202"/>
      <c r="J10" s="88"/>
      <c r="K10" s="94" t="str">
        <f t="shared" si="2"/>
        <v>kun konto</v>
      </c>
      <c r="L10" s="94" t="str">
        <f t="shared" si="0"/>
        <v>Vis tomme</v>
      </c>
      <c r="M10" s="88"/>
    </row>
    <row r="11" spans="1:13" x14ac:dyDescent="0.25">
      <c r="A11" s="88"/>
      <c r="B11" s="159" t="str">
        <f>Kontoplan!C39</f>
        <v>Salgsinntekter, avgiftspliktig</v>
      </c>
      <c r="C11" s="160">
        <f>Kontoplan!D39</f>
        <v>3030</v>
      </c>
      <c r="D11" s="161" t="str">
        <f>Kontoplan!E39</f>
        <v>Salg av annonser, avgiftspiktig</v>
      </c>
      <c r="E11" s="201">
        <f>SUMIFS('5. Registrere Transaksjoner'!$Q$8:$Q$1006,'5. Registrere Transaksjoner'!$I$8:$I$1006,C11,'5. Registrere Transaksjoner'!$D$8:$D$1006,"&gt;="&amp;$B$5,'5. Registrere Transaksjoner'!$D$8:$D$1006,"&lt;="&amp;$C$5)</f>
        <v>0</v>
      </c>
      <c r="F11" s="201">
        <f>SUMIFS('5. Registrere Transaksjoner'!$R$8:$R$1006,'5. Registrere Transaksjoner'!$K$8:$K$1006,'6. Resultatrapport Totalt'!C11,'5. Registrere Transaksjoner'!$D$8:$D$1006,"&gt;="&amp;$B$5,'5. Registrere Transaksjoner'!$D$8:$D$1006,"&lt;="&amp;$C$5)</f>
        <v>0</v>
      </c>
      <c r="G11" s="201">
        <f t="shared" si="1"/>
        <v>0</v>
      </c>
      <c r="H11" s="201"/>
      <c r="I11" s="202"/>
      <c r="J11" s="88"/>
      <c r="K11" s="94" t="str">
        <f t="shared" si="2"/>
        <v>kun konto</v>
      </c>
      <c r="L11" s="94" t="str">
        <f t="shared" si="0"/>
        <v>Vis tomme</v>
      </c>
      <c r="M11" s="88"/>
    </row>
    <row r="12" spans="1:13" x14ac:dyDescent="0.25">
      <c r="A12" s="88"/>
      <c r="B12" s="159" t="str">
        <f>Kontoplan!C40</f>
        <v>Salgsinntekter, avgiftsfri</v>
      </c>
      <c r="C12" s="160">
        <f>Kontoplan!D40</f>
        <v>3110</v>
      </c>
      <c r="D12" s="161" t="str">
        <f>Kontoplan!E40</f>
        <v>Salgsinntekter, avgiftsfri</v>
      </c>
      <c r="E12" s="201">
        <f>SUMIFS('5. Registrere Transaksjoner'!$Q$8:$Q$1006,'5. Registrere Transaksjoner'!$I$8:$I$1006,C12,'5. Registrere Transaksjoner'!$D$8:$D$1006,"&gt;="&amp;$B$5,'5. Registrere Transaksjoner'!$D$8:$D$1006,"&lt;="&amp;$C$5)</f>
        <v>0</v>
      </c>
      <c r="F12" s="201">
        <f>SUMIFS('5. Registrere Transaksjoner'!$R$8:$R$1006,'5. Registrere Transaksjoner'!$K$8:$K$1006,'6. Resultatrapport Totalt'!C12,'5. Registrere Transaksjoner'!$D$8:$D$1006,"&gt;="&amp;$B$5,'5. Registrere Transaksjoner'!$D$8:$D$1006,"&lt;="&amp;$C$5)</f>
        <v>0</v>
      </c>
      <c r="G12" s="201">
        <f t="shared" si="1"/>
        <v>0</v>
      </c>
      <c r="H12" s="201"/>
      <c r="I12" s="202"/>
      <c r="J12" s="88"/>
      <c r="K12" s="94" t="str">
        <f t="shared" si="2"/>
        <v>kun konto</v>
      </c>
      <c r="L12" s="94" t="str">
        <f t="shared" si="0"/>
        <v>Vis tomme</v>
      </c>
      <c r="M12" s="88"/>
    </row>
    <row r="13" spans="1:13" x14ac:dyDescent="0.25">
      <c r="A13" s="88"/>
      <c r="B13" s="159" t="str">
        <f>Kontoplan!C41</f>
        <v>Salgsinntekter, avgiftsfri</v>
      </c>
      <c r="C13" s="160">
        <f>Kontoplan!D41</f>
        <v>3120</v>
      </c>
      <c r="D13" s="161" t="str">
        <f>Kontoplan!E41</f>
        <v>Sponsorinntekter, avgiftsfri</v>
      </c>
      <c r="E13" s="201">
        <f>SUMIFS('5. Registrere Transaksjoner'!$Q$8:$Q$1006,'5. Registrere Transaksjoner'!$I$8:$I$1006,C13,'5. Registrere Transaksjoner'!$D$8:$D$1006,"&gt;="&amp;$B$5,'5. Registrere Transaksjoner'!$D$8:$D$1006,"&lt;="&amp;$C$5)</f>
        <v>0</v>
      </c>
      <c r="F13" s="201">
        <f>SUMIFS('5. Registrere Transaksjoner'!$R$8:$R$1006,'5. Registrere Transaksjoner'!$K$8:$K$1006,'6. Resultatrapport Totalt'!C13,'5. Registrere Transaksjoner'!$D$8:$D$1006,"&gt;="&amp;$B$5,'5. Registrere Transaksjoner'!$D$8:$D$1006,"&lt;="&amp;$C$5)</f>
        <v>0</v>
      </c>
      <c r="G13" s="201">
        <f t="shared" si="1"/>
        <v>0</v>
      </c>
      <c r="H13" s="201"/>
      <c r="I13" s="202"/>
      <c r="J13" s="88"/>
      <c r="K13" s="94" t="str">
        <f t="shared" si="2"/>
        <v>kun konto</v>
      </c>
      <c r="L13" s="94" t="str">
        <f t="shared" si="0"/>
        <v>Vis tomme</v>
      </c>
      <c r="M13" s="88"/>
    </row>
    <row r="14" spans="1:13" x14ac:dyDescent="0.25">
      <c r="A14" s="88"/>
      <c r="B14" s="159" t="str">
        <f>Kontoplan!C42</f>
        <v>Salgsinntekter, avgiftsfri</v>
      </c>
      <c r="C14" s="160">
        <f>Kontoplan!D42</f>
        <v>3121</v>
      </c>
      <c r="D14" s="161" t="str">
        <f>Kontoplan!E42</f>
        <v>Barteravtaler, avgiftsfri</v>
      </c>
      <c r="E14" s="201">
        <f>SUMIFS('5. Registrere Transaksjoner'!$Q$8:$Q$1006,'5. Registrere Transaksjoner'!$I$8:$I$1006,C14,'5. Registrere Transaksjoner'!$D$8:$D$1006,"&gt;="&amp;$B$5,'5. Registrere Transaksjoner'!$D$8:$D$1006,"&lt;="&amp;$C$5)</f>
        <v>0</v>
      </c>
      <c r="F14" s="201">
        <f>SUMIFS('5. Registrere Transaksjoner'!$R$8:$R$1006,'5. Registrere Transaksjoner'!$K$8:$K$1006,'6. Resultatrapport Totalt'!C14,'5. Registrere Transaksjoner'!$D$8:$D$1006,"&gt;="&amp;$B$5,'5. Registrere Transaksjoner'!$D$8:$D$1006,"&lt;="&amp;$C$5)</f>
        <v>0</v>
      </c>
      <c r="G14" s="201">
        <f t="shared" ref="G14:G20" si="3">E14+F14</f>
        <v>0</v>
      </c>
      <c r="H14" s="201"/>
      <c r="I14" s="202"/>
      <c r="J14" s="88"/>
      <c r="K14" s="94" t="str">
        <f t="shared" si="2"/>
        <v>kun konto</v>
      </c>
      <c r="L14" s="94" t="str">
        <f t="shared" si="0"/>
        <v>Vis tomme</v>
      </c>
      <c r="M14" s="88"/>
    </row>
    <row r="15" spans="1:13" x14ac:dyDescent="0.25">
      <c r="A15" s="88"/>
      <c r="B15" s="159" t="str">
        <f>Kontoplan!C43</f>
        <v>Salgsinntekter, avgiftsfri</v>
      </c>
      <c r="C15" s="160">
        <f>Kontoplan!D43</f>
        <v>3130</v>
      </c>
      <c r="D15" s="161" t="str">
        <f>Kontoplan!E43</f>
        <v>Salg av annonser, avgiftsfri</v>
      </c>
      <c r="E15" s="201">
        <f>SUMIFS('5. Registrere Transaksjoner'!$Q$8:$Q$1006,'5. Registrere Transaksjoner'!$I$8:$I$1006,C15,'5. Registrere Transaksjoner'!$D$8:$D$1006,"&gt;="&amp;$B$5,'5. Registrere Transaksjoner'!$D$8:$D$1006,"&lt;="&amp;$C$5)</f>
        <v>0</v>
      </c>
      <c r="F15" s="201">
        <f>SUMIFS('5. Registrere Transaksjoner'!$R$8:$R$1006,'5. Registrere Transaksjoner'!$K$8:$K$1006,'6. Resultatrapport Totalt'!C15,'5. Registrere Transaksjoner'!$D$8:$D$1006,"&gt;="&amp;$B$5,'5. Registrere Transaksjoner'!$D$8:$D$1006,"&lt;="&amp;$C$5)</f>
        <v>0</v>
      </c>
      <c r="G15" s="201">
        <f t="shared" si="3"/>
        <v>0</v>
      </c>
      <c r="H15" s="201"/>
      <c r="I15" s="202"/>
      <c r="J15" s="88"/>
      <c r="K15" s="94" t="str">
        <f t="shared" si="2"/>
        <v>kun konto</v>
      </c>
      <c r="L15" s="94" t="str">
        <f t="shared" si="0"/>
        <v>Vis tomme</v>
      </c>
      <c r="M15" s="88"/>
    </row>
    <row r="16" spans="1:13" x14ac:dyDescent="0.25">
      <c r="A16" s="88"/>
      <c r="B16" s="159" t="str">
        <f>Kontoplan!C44</f>
        <v>Salgsinntekter, utenfor avgiftsområdet</v>
      </c>
      <c r="C16" s="160">
        <f>Kontoplan!D44</f>
        <v>3210</v>
      </c>
      <c r="D16" s="161" t="str">
        <f>Kontoplan!E44</f>
        <v>Kiosksalg etc</v>
      </c>
      <c r="E16" s="201">
        <f>SUMIFS('5. Registrere Transaksjoner'!$Q$8:$Q$1006,'5. Registrere Transaksjoner'!$I$8:$I$1006,C16,'5. Registrere Transaksjoner'!$D$8:$D$1006,"&gt;="&amp;$B$5,'5. Registrere Transaksjoner'!$D$8:$D$1006,"&lt;="&amp;$C$5)</f>
        <v>0</v>
      </c>
      <c r="F16" s="201">
        <f>SUMIFS('5. Registrere Transaksjoner'!$R$8:$R$1006,'5. Registrere Transaksjoner'!$K$8:$K$1006,'6. Resultatrapport Totalt'!C16,'5. Registrere Transaksjoner'!$D$8:$D$1006,"&gt;="&amp;$B$5,'5. Registrere Transaksjoner'!$D$8:$D$1006,"&lt;="&amp;$C$5)</f>
        <v>0</v>
      </c>
      <c r="G16" s="201">
        <f t="shared" si="3"/>
        <v>0</v>
      </c>
      <c r="H16" s="201"/>
      <c r="I16" s="202"/>
      <c r="J16" s="88"/>
      <c r="K16" s="94" t="str">
        <f t="shared" si="2"/>
        <v>kun konto</v>
      </c>
      <c r="L16" s="94" t="str">
        <f t="shared" si="0"/>
        <v>Vis tomme</v>
      </c>
      <c r="M16" s="88"/>
    </row>
    <row r="17" spans="1:13" x14ac:dyDescent="0.25">
      <c r="A17" s="88"/>
      <c r="B17" s="159" t="str">
        <f>Kontoplan!C45</f>
        <v>Salgsinntekter, utenfor avgiftsområdet</v>
      </c>
      <c r="C17" s="160">
        <f>Kontoplan!D45</f>
        <v>3211</v>
      </c>
      <c r="D17" s="161" t="str">
        <f>Kontoplan!E45</f>
        <v>Andre interne salg</v>
      </c>
      <c r="E17" s="201">
        <f>SUMIFS('5. Registrere Transaksjoner'!$Q$8:$Q$1006,'5. Registrere Transaksjoner'!$I$8:$I$1006,C17,'5. Registrere Transaksjoner'!$D$8:$D$1006,"&gt;="&amp;$B$5,'5. Registrere Transaksjoner'!$D$8:$D$1006,"&lt;="&amp;$C$5)</f>
        <v>0</v>
      </c>
      <c r="F17" s="201">
        <f>SUMIFS('5. Registrere Transaksjoner'!$R$8:$R$1006,'5. Registrere Transaksjoner'!$K$8:$K$1006,'6. Resultatrapport Totalt'!C17,'5. Registrere Transaksjoner'!$D$8:$D$1006,"&gt;="&amp;$B$5,'5. Registrere Transaksjoner'!$D$8:$D$1006,"&lt;="&amp;$C$5)</f>
        <v>0</v>
      </c>
      <c r="G17" s="201">
        <f t="shared" si="3"/>
        <v>0</v>
      </c>
      <c r="H17" s="201"/>
      <c r="I17" s="202"/>
      <c r="J17" s="88"/>
      <c r="K17" s="94" t="str">
        <f t="shared" si="2"/>
        <v>kun konto</v>
      </c>
      <c r="L17" s="94" t="str">
        <f t="shared" si="0"/>
        <v>Vis tomme</v>
      </c>
      <c r="M17" s="88"/>
    </row>
    <row r="18" spans="1:13" x14ac:dyDescent="0.25">
      <c r="A18" s="88"/>
      <c r="B18" s="159" t="str">
        <f>Kontoplan!C46</f>
        <v>Salgsinntekter, utenfor avgiftsområdet</v>
      </c>
      <c r="C18" s="160">
        <f>Kontoplan!D46</f>
        <v>3250</v>
      </c>
      <c r="D18" s="161" t="str">
        <f>Kontoplan!E46</f>
        <v>Inntekter fra egne arrangementer</v>
      </c>
      <c r="E18" s="201">
        <f>SUMIFS('5. Registrere Transaksjoner'!$Q$8:$Q$1006,'5. Registrere Transaksjoner'!$I$8:$I$1006,C18,'5. Registrere Transaksjoner'!$D$8:$D$1006,"&gt;="&amp;$B$5,'5. Registrere Transaksjoner'!$D$8:$D$1006,"&lt;="&amp;$C$5)</f>
        <v>0</v>
      </c>
      <c r="F18" s="201">
        <f>SUMIFS('5. Registrere Transaksjoner'!$R$8:$R$1006,'5. Registrere Transaksjoner'!$K$8:$K$1006,'6. Resultatrapport Totalt'!C18,'5. Registrere Transaksjoner'!$D$8:$D$1006,"&gt;="&amp;$B$5,'5. Registrere Transaksjoner'!$D$8:$D$1006,"&lt;="&amp;$C$5)</f>
        <v>0</v>
      </c>
      <c r="G18" s="201">
        <f t="shared" si="3"/>
        <v>0</v>
      </c>
      <c r="H18" s="201"/>
      <c r="I18" s="202"/>
      <c r="J18" s="88"/>
      <c r="K18" s="94" t="str">
        <f t="shared" si="2"/>
        <v>kun konto</v>
      </c>
      <c r="L18" s="94" t="str">
        <f t="shared" si="0"/>
        <v>Vis tomme</v>
      </c>
      <c r="M18" s="88"/>
    </row>
    <row r="19" spans="1:13" x14ac:dyDescent="0.25">
      <c r="A19" s="88"/>
      <c r="B19" s="159" t="str">
        <f>Kontoplan!C47</f>
        <v>Offentlige tilskudd</v>
      </c>
      <c r="C19" s="160">
        <f>Kontoplan!D47</f>
        <v>3400</v>
      </c>
      <c r="D19" s="161" t="str">
        <f>Kontoplan!E47</f>
        <v>Offentlige tilskudd</v>
      </c>
      <c r="E19" s="201">
        <f>SUMIFS('5. Registrere Transaksjoner'!$Q$8:$Q$1006,'5. Registrere Transaksjoner'!$I$8:$I$1006,C19,'5. Registrere Transaksjoner'!$D$8:$D$1006,"&gt;="&amp;$B$5,'5. Registrere Transaksjoner'!$D$8:$D$1006,"&lt;="&amp;$C$5)</f>
        <v>0</v>
      </c>
      <c r="F19" s="201">
        <f>SUMIFS('5. Registrere Transaksjoner'!$R$8:$R$1006,'5. Registrere Transaksjoner'!$K$8:$K$1006,'6. Resultatrapport Totalt'!C19,'5. Registrere Transaksjoner'!$D$8:$D$1006,"&gt;="&amp;$B$5,'5. Registrere Transaksjoner'!$D$8:$D$1006,"&lt;="&amp;$C$5)</f>
        <v>0</v>
      </c>
      <c r="G19" s="201">
        <f t="shared" si="3"/>
        <v>0</v>
      </c>
      <c r="H19" s="201"/>
      <c r="I19" s="202"/>
      <c r="J19" s="88"/>
      <c r="K19" s="94" t="str">
        <f t="shared" si="2"/>
        <v>kun konto</v>
      </c>
      <c r="L19" s="94" t="str">
        <f t="shared" si="0"/>
        <v>Vis tomme</v>
      </c>
      <c r="M19" s="88"/>
    </row>
    <row r="20" spans="1:13" x14ac:dyDescent="0.25">
      <c r="A20" s="88"/>
      <c r="B20" s="159" t="str">
        <f>Kontoplan!C48</f>
        <v>Offentlige tilskudd</v>
      </c>
      <c r="C20" s="160">
        <f>Kontoplan!D48</f>
        <v>3440</v>
      </c>
      <c r="D20" s="161" t="str">
        <f>Kontoplan!E48</f>
        <v>Andre tilskudd</v>
      </c>
      <c r="E20" s="201">
        <f>SUMIFS('5. Registrere Transaksjoner'!$Q$8:$Q$1006,'5. Registrere Transaksjoner'!$I$8:$I$1006,C20,'5. Registrere Transaksjoner'!$D$8:$D$1006,"&gt;="&amp;$B$5,'5. Registrere Transaksjoner'!$D$8:$D$1006,"&lt;="&amp;$C$5)</f>
        <v>0</v>
      </c>
      <c r="F20" s="201">
        <f>SUMIFS('5. Registrere Transaksjoner'!$R$8:$R$1006,'5. Registrere Transaksjoner'!$K$8:$K$1006,'6. Resultatrapport Totalt'!C20,'5. Registrere Transaksjoner'!$D$8:$D$1006,"&gt;="&amp;$B$5,'5. Registrere Transaksjoner'!$D$8:$D$1006,"&lt;="&amp;$C$5)</f>
        <v>0</v>
      </c>
      <c r="G20" s="201">
        <f t="shared" si="3"/>
        <v>0</v>
      </c>
      <c r="H20" s="201"/>
      <c r="I20" s="202"/>
      <c r="J20" s="88"/>
      <c r="K20" s="94" t="str">
        <f t="shared" si="2"/>
        <v>kun konto</v>
      </c>
      <c r="L20" s="94" t="str">
        <f t="shared" si="0"/>
        <v>Vis tomme</v>
      </c>
      <c r="M20" s="88"/>
    </row>
    <row r="21" spans="1:13" x14ac:dyDescent="0.25">
      <c r="A21" s="88"/>
      <c r="B21" s="159" t="str">
        <f>Kontoplan!C49</f>
        <v>Leieinntekter</v>
      </c>
      <c r="C21" s="160">
        <f>Kontoplan!D49</f>
        <v>3600</v>
      </c>
      <c r="D21" s="161" t="str">
        <f>Kontoplan!E49</f>
        <v>Leieinntekter</v>
      </c>
      <c r="E21" s="201">
        <f>SUMIFS('5. Registrere Transaksjoner'!$Q$8:$Q$1006,'5. Registrere Transaksjoner'!$I$8:$I$1006,C21,'5. Registrere Transaksjoner'!$D$8:$D$1006,"&gt;="&amp;$B$5,'5. Registrere Transaksjoner'!$D$8:$D$1006,"&lt;="&amp;$C$5)</f>
        <v>0</v>
      </c>
      <c r="F21" s="201">
        <f>SUMIFS('5. Registrere Transaksjoner'!$R$8:$R$1006,'5. Registrere Transaksjoner'!$K$8:$K$1006,'6. Resultatrapport Totalt'!C21,'5. Registrere Transaksjoner'!$D$8:$D$1006,"&gt;="&amp;$B$5,'5. Registrere Transaksjoner'!$D$8:$D$1006,"&lt;="&amp;$C$5)</f>
        <v>0</v>
      </c>
      <c r="G21" s="201">
        <f t="shared" si="1"/>
        <v>0</v>
      </c>
      <c r="H21" s="201"/>
      <c r="I21" s="202"/>
      <c r="J21" s="88"/>
      <c r="K21" s="94" t="str">
        <f t="shared" si="2"/>
        <v>kun konto</v>
      </c>
      <c r="L21" s="94" t="str">
        <f t="shared" si="0"/>
        <v>Vis tomme</v>
      </c>
      <c r="M21" s="88"/>
    </row>
    <row r="22" spans="1:13" x14ac:dyDescent="0.25">
      <c r="A22" s="88"/>
      <c r="B22" s="159" t="str">
        <f>Kontoplan!C50</f>
        <v xml:space="preserve">Annen driftsrelatert inntekt </v>
      </c>
      <c r="C22" s="160">
        <f>Kontoplan!D50</f>
        <v>3910</v>
      </c>
      <c r="D22" s="161" t="str">
        <f>Kontoplan!E50</f>
        <v>Kursinntekter</v>
      </c>
      <c r="E22" s="201">
        <f>SUMIFS('5. Registrere Transaksjoner'!$Q$8:$Q$1006,'5. Registrere Transaksjoner'!$I$8:$I$1006,C22,'5. Registrere Transaksjoner'!$D$8:$D$1006,"&gt;="&amp;$B$5,'5. Registrere Transaksjoner'!$D$8:$D$1006,"&lt;="&amp;$C$5)</f>
        <v>0</v>
      </c>
      <c r="F22" s="201">
        <f>SUMIFS('5. Registrere Transaksjoner'!$R$8:$R$1006,'5. Registrere Transaksjoner'!$K$8:$K$1006,'6. Resultatrapport Totalt'!C22,'5. Registrere Transaksjoner'!$D$8:$D$1006,"&gt;="&amp;$B$5,'5. Registrere Transaksjoner'!$D$8:$D$1006,"&lt;="&amp;$C$5)</f>
        <v>0</v>
      </c>
      <c r="G22" s="201">
        <f t="shared" si="1"/>
        <v>0</v>
      </c>
      <c r="H22" s="201"/>
      <c r="I22" s="202"/>
      <c r="J22" s="88"/>
      <c r="K22" s="94" t="str">
        <f t="shared" si="2"/>
        <v>kun konto</v>
      </c>
      <c r="L22" s="94" t="str">
        <f t="shared" si="0"/>
        <v>Vis tomme</v>
      </c>
      <c r="M22" s="88"/>
    </row>
    <row r="23" spans="1:13" x14ac:dyDescent="0.25">
      <c r="A23" s="88"/>
      <c r="B23" s="159" t="str">
        <f>Kontoplan!C51</f>
        <v xml:space="preserve">Annen driftsrelatert inntekt </v>
      </c>
      <c r="C23" s="160">
        <f>Kontoplan!D51</f>
        <v>3920</v>
      </c>
      <c r="D23" s="161" t="str">
        <f>Kontoplan!E51</f>
        <v>Medlemskontingenter</v>
      </c>
      <c r="E23" s="201">
        <f>SUMIFS('5. Registrere Transaksjoner'!$Q$8:$Q$1006,'5. Registrere Transaksjoner'!$I$8:$I$1006,C23,'5. Registrere Transaksjoner'!$D$8:$D$1006,"&gt;="&amp;$B$5,'5. Registrere Transaksjoner'!$D$8:$D$1006,"&lt;="&amp;$C$5)</f>
        <v>0</v>
      </c>
      <c r="F23" s="201">
        <f>SUMIFS('5. Registrere Transaksjoner'!$R$8:$R$1006,'5. Registrere Transaksjoner'!$K$8:$K$1006,'6. Resultatrapport Totalt'!C23,'5. Registrere Transaksjoner'!$D$8:$D$1006,"&gt;="&amp;$B$5,'5. Registrere Transaksjoner'!$D$8:$D$1006,"&lt;="&amp;$C$5)</f>
        <v>0</v>
      </c>
      <c r="G23" s="201">
        <f t="shared" si="1"/>
        <v>0</v>
      </c>
      <c r="H23" s="201"/>
      <c r="I23" s="202"/>
      <c r="J23" s="88"/>
      <c r="K23" s="94" t="str">
        <f t="shared" si="2"/>
        <v>kun konto</v>
      </c>
      <c r="L23" s="94" t="str">
        <f t="shared" si="0"/>
        <v>Vis tomme</v>
      </c>
      <c r="M23" s="88"/>
    </row>
    <row r="24" spans="1:13" x14ac:dyDescent="0.25">
      <c r="A24" s="88"/>
      <c r="B24" s="159" t="str">
        <f>Kontoplan!C52</f>
        <v xml:space="preserve">Annen driftsrelatert inntekt </v>
      </c>
      <c r="C24" s="160">
        <f>Kontoplan!D52</f>
        <v>3930</v>
      </c>
      <c r="D24" s="161" t="str">
        <f>Kontoplan!E52</f>
        <v>Treningsavgifter</v>
      </c>
      <c r="E24" s="201">
        <f>SUMIFS('5. Registrere Transaksjoner'!$Q$8:$Q$1006,'5. Registrere Transaksjoner'!$I$8:$I$1006,C24,'5. Registrere Transaksjoner'!$D$8:$D$1006,"&gt;="&amp;$B$5,'5. Registrere Transaksjoner'!$D$8:$D$1006,"&lt;="&amp;$C$5)</f>
        <v>0</v>
      </c>
      <c r="F24" s="201">
        <f>SUMIFS('5. Registrere Transaksjoner'!$R$8:$R$1006,'5. Registrere Transaksjoner'!$K$8:$K$1006,'6. Resultatrapport Totalt'!C24,'5. Registrere Transaksjoner'!$D$8:$D$1006,"&gt;="&amp;$B$5,'5. Registrere Transaksjoner'!$D$8:$D$1006,"&lt;="&amp;$C$5)</f>
        <v>0</v>
      </c>
      <c r="G24" s="201">
        <f t="shared" si="1"/>
        <v>0</v>
      </c>
      <c r="H24" s="201"/>
      <c r="I24" s="202"/>
      <c r="J24" s="88"/>
      <c r="K24" s="94" t="str">
        <f t="shared" si="2"/>
        <v>kun konto</v>
      </c>
      <c r="L24" s="94" t="str">
        <f t="shared" si="0"/>
        <v>Vis tomme</v>
      </c>
      <c r="M24" s="88"/>
    </row>
    <row r="25" spans="1:13" x14ac:dyDescent="0.25">
      <c r="A25" s="88"/>
      <c r="B25" s="159" t="str">
        <f>Kontoplan!C53</f>
        <v xml:space="preserve">Annen driftsrelatert inntekt </v>
      </c>
      <c r="C25" s="160">
        <f>Kontoplan!D53</f>
        <v>3940</v>
      </c>
      <c r="D25" s="161" t="str">
        <f>Kontoplan!E53</f>
        <v>Egenandeler</v>
      </c>
      <c r="E25" s="201">
        <f>SUMIFS('5. Registrere Transaksjoner'!$Q$8:$Q$1006,'5. Registrere Transaksjoner'!$I$8:$I$1006,C25,'5. Registrere Transaksjoner'!$D$8:$D$1006,"&gt;="&amp;$B$5,'5. Registrere Transaksjoner'!$D$8:$D$1006,"&lt;="&amp;$C$5)</f>
        <v>0</v>
      </c>
      <c r="F25" s="201">
        <f>SUMIFS('5. Registrere Transaksjoner'!$R$8:$R$1006,'5. Registrere Transaksjoner'!$K$8:$K$1006,'6. Resultatrapport Totalt'!C25,'5. Registrere Transaksjoner'!$D$8:$D$1006,"&gt;="&amp;$B$5,'5. Registrere Transaksjoner'!$D$8:$D$1006,"&lt;="&amp;$C$5)</f>
        <v>0</v>
      </c>
      <c r="G25" s="201">
        <f t="shared" si="1"/>
        <v>0</v>
      </c>
      <c r="H25" s="201"/>
      <c r="I25" s="202"/>
      <c r="J25" s="88"/>
      <c r="K25" s="94" t="str">
        <f t="shared" si="2"/>
        <v>kun konto</v>
      </c>
      <c r="L25" s="94" t="str">
        <f t="shared" si="0"/>
        <v>Vis tomme</v>
      </c>
      <c r="M25" s="88"/>
    </row>
    <row r="26" spans="1:13" x14ac:dyDescent="0.25">
      <c r="A26" s="88"/>
      <c r="B26" s="159" t="str">
        <f>Kontoplan!C54</f>
        <v xml:space="preserve">Annen driftsrelatert inntekt </v>
      </c>
      <c r="C26" s="160">
        <f>Kontoplan!D54</f>
        <v>3950</v>
      </c>
      <c r="D26" s="161" t="str">
        <f>Kontoplan!E54</f>
        <v>Turneringsinntekter etc</v>
      </c>
      <c r="E26" s="201">
        <f>SUMIFS('5. Registrere Transaksjoner'!$Q$8:$Q$1006,'5. Registrere Transaksjoner'!$I$8:$I$1006,C26,'5. Registrere Transaksjoner'!$D$8:$D$1006,"&gt;="&amp;$B$5,'5. Registrere Transaksjoner'!$D$8:$D$1006,"&lt;="&amp;$C$5)</f>
        <v>0</v>
      </c>
      <c r="F26" s="201">
        <f>SUMIFS('5. Registrere Transaksjoner'!$R$8:$R$1006,'5. Registrere Transaksjoner'!$K$8:$K$1006,'6. Resultatrapport Totalt'!C26,'5. Registrere Transaksjoner'!$D$8:$D$1006,"&gt;="&amp;$B$5,'5. Registrere Transaksjoner'!$D$8:$D$1006,"&lt;="&amp;$C$5)</f>
        <v>0</v>
      </c>
      <c r="G26" s="201">
        <f t="shared" si="1"/>
        <v>0</v>
      </c>
      <c r="H26" s="201"/>
      <c r="I26" s="202"/>
      <c r="J26" s="88"/>
      <c r="K26" s="94" t="str">
        <f t="shared" si="2"/>
        <v>kun konto</v>
      </c>
      <c r="L26" s="94" t="str">
        <f t="shared" si="0"/>
        <v>Vis tomme</v>
      </c>
      <c r="M26" s="88"/>
    </row>
    <row r="27" spans="1:13" x14ac:dyDescent="0.25">
      <c r="A27" s="88"/>
      <c r="B27" s="159" t="str">
        <f>Kontoplan!C55</f>
        <v xml:space="preserve">Annen driftsrelatert inntekt </v>
      </c>
      <c r="C27" s="160">
        <f>Kontoplan!D55</f>
        <v>3960</v>
      </c>
      <c r="D27" s="161" t="str">
        <f>Kontoplan!E55</f>
        <v>Lotterier, bingo etc</v>
      </c>
      <c r="E27" s="201">
        <f>SUMIFS('5. Registrere Transaksjoner'!$Q$8:$Q$1006,'5. Registrere Transaksjoner'!$I$8:$I$1006,C27,'5. Registrere Transaksjoner'!$D$8:$D$1006,"&gt;="&amp;$B$5,'5. Registrere Transaksjoner'!$D$8:$D$1006,"&lt;="&amp;$C$5)</f>
        <v>0</v>
      </c>
      <c r="F27" s="201">
        <f>SUMIFS('5. Registrere Transaksjoner'!$R$8:$R$1006,'5. Registrere Transaksjoner'!$K$8:$K$1006,'6. Resultatrapport Totalt'!C27,'5. Registrere Transaksjoner'!$D$8:$D$1006,"&gt;="&amp;$B$5,'5. Registrere Transaksjoner'!$D$8:$D$1006,"&lt;="&amp;$C$5)</f>
        <v>0</v>
      </c>
      <c r="G27" s="201">
        <f t="shared" si="1"/>
        <v>0</v>
      </c>
      <c r="H27" s="201"/>
      <c r="I27" s="202"/>
      <c r="J27" s="88"/>
      <c r="K27" s="94" t="str">
        <f t="shared" si="2"/>
        <v>kun konto</v>
      </c>
      <c r="L27" s="94" t="str">
        <f t="shared" si="0"/>
        <v>Vis tomme</v>
      </c>
      <c r="M27" s="88"/>
    </row>
    <row r="28" spans="1:13" x14ac:dyDescent="0.25">
      <c r="A28" s="88"/>
      <c r="B28" s="159" t="str">
        <f>Kontoplan!C56</f>
        <v xml:space="preserve">Annen driftsrelatert inntekt </v>
      </c>
      <c r="C28" s="160">
        <f>Kontoplan!D56</f>
        <v>3990</v>
      </c>
      <c r="D28" s="161" t="str">
        <f>Kontoplan!E56</f>
        <v>Andre inntekter</v>
      </c>
      <c r="E28" s="201">
        <f>SUMIFS('5. Registrere Transaksjoner'!$Q$8:$Q$1006,'5. Registrere Transaksjoner'!$I$8:$I$1006,C28,'5. Registrere Transaksjoner'!$D$8:$D$1006,"&gt;="&amp;$B$5,'5. Registrere Transaksjoner'!$D$8:$D$1006,"&lt;="&amp;$C$5)</f>
        <v>0</v>
      </c>
      <c r="F28" s="201">
        <f>SUMIFS('5. Registrere Transaksjoner'!$R$8:$R$1006,'5. Registrere Transaksjoner'!$K$8:$K$1006,'6. Resultatrapport Totalt'!C28,'5. Registrere Transaksjoner'!$D$8:$D$1006,"&gt;="&amp;$B$5,'5. Registrere Transaksjoner'!$D$8:$D$1006,"&lt;="&amp;$C$5)</f>
        <v>0</v>
      </c>
      <c r="G28" s="201">
        <f t="shared" si="1"/>
        <v>0</v>
      </c>
      <c r="H28" s="201"/>
      <c r="I28" s="202"/>
      <c r="J28" s="88"/>
      <c r="K28" s="94" t="str">
        <f t="shared" si="2"/>
        <v>kun konto</v>
      </c>
      <c r="L28" s="94" t="str">
        <f t="shared" si="0"/>
        <v>Vis tomme</v>
      </c>
      <c r="M28" s="88"/>
    </row>
    <row r="29" spans="1:13" x14ac:dyDescent="0.25">
      <c r="A29" s="88"/>
      <c r="B29" s="159" t="str">
        <f>Kontoplan!C57</f>
        <v xml:space="preserve">Annen driftsrelatert inntekt </v>
      </c>
      <c r="C29" s="160">
        <f>Kontoplan!D57</f>
        <v>3997</v>
      </c>
      <c r="D29" s="161">
        <f>Kontoplan!E57</f>
        <v>0</v>
      </c>
      <c r="E29" s="201">
        <f>SUMIFS('5. Registrere Transaksjoner'!$Q$8:$Q$1006,'5. Registrere Transaksjoner'!$I$8:$I$1006,C29,'5. Registrere Transaksjoner'!$D$8:$D$1006,"&gt;="&amp;$B$5,'5. Registrere Transaksjoner'!$D$8:$D$1006,"&lt;="&amp;$C$5)</f>
        <v>0</v>
      </c>
      <c r="F29" s="201">
        <f>SUMIFS('5. Registrere Transaksjoner'!$R$8:$R$1006,'5. Registrere Transaksjoner'!$K$8:$K$1006,'6. Resultatrapport Totalt'!C29,'5. Registrere Transaksjoner'!$D$8:$D$1006,"&gt;="&amp;$B$5,'5. Registrere Transaksjoner'!$D$8:$D$1006,"&lt;="&amp;$C$5)</f>
        <v>0</v>
      </c>
      <c r="G29" s="201">
        <f t="shared" si="1"/>
        <v>0</v>
      </c>
      <c r="H29" s="201"/>
      <c r="I29" s="202"/>
      <c r="J29" s="88"/>
      <c r="K29" s="94" t="str">
        <f t="shared" si="2"/>
        <v>kun konto</v>
      </c>
      <c r="L29" s="94" t="str">
        <f t="shared" si="0"/>
        <v>Vis tomme</v>
      </c>
      <c r="M29" s="88"/>
    </row>
    <row r="30" spans="1:13" x14ac:dyDescent="0.25">
      <c r="A30" s="88"/>
      <c r="B30" s="159" t="str">
        <f>Kontoplan!C58</f>
        <v xml:space="preserve">Annen driftsrelatert inntekt </v>
      </c>
      <c r="C30" s="160">
        <f>Kontoplan!D58</f>
        <v>3998</v>
      </c>
      <c r="D30" s="161">
        <f>Kontoplan!E58</f>
        <v>0</v>
      </c>
      <c r="E30" s="201">
        <f>SUMIFS('5. Registrere Transaksjoner'!$Q$8:$Q$1006,'5. Registrere Transaksjoner'!$I$8:$I$1006,C30,'5. Registrere Transaksjoner'!$D$8:$D$1006,"&gt;="&amp;$B$5,'5. Registrere Transaksjoner'!$D$8:$D$1006,"&lt;="&amp;$C$5)</f>
        <v>0</v>
      </c>
      <c r="F30" s="201">
        <f>SUMIFS('5. Registrere Transaksjoner'!$R$8:$R$1006,'5. Registrere Transaksjoner'!$K$8:$K$1006,'6. Resultatrapport Totalt'!C30,'5. Registrere Transaksjoner'!$D$8:$D$1006,"&gt;="&amp;$B$5,'5. Registrere Transaksjoner'!$D$8:$D$1006,"&lt;="&amp;$C$5)</f>
        <v>0</v>
      </c>
      <c r="G30" s="201">
        <f>E30+F30</f>
        <v>0</v>
      </c>
      <c r="H30" s="201"/>
      <c r="I30" s="202"/>
      <c r="J30" s="88"/>
      <c r="K30" s="94" t="str">
        <f t="shared" si="2"/>
        <v>kun konto</v>
      </c>
      <c r="L30" s="94" t="str">
        <f t="shared" si="0"/>
        <v>Vis tomme</v>
      </c>
      <c r="M30" s="88"/>
    </row>
    <row r="31" spans="1:13" x14ac:dyDescent="0.25">
      <c r="A31" s="88"/>
      <c r="B31" s="162" t="s">
        <v>126</v>
      </c>
      <c r="C31" s="163">
        <v>3999</v>
      </c>
      <c r="D31" s="164" t="s">
        <v>126</v>
      </c>
      <c r="E31" s="203"/>
      <c r="F31" s="203"/>
      <c r="G31" s="203"/>
      <c r="H31" s="203">
        <f>INDEX('3. Budsjett'!$H$14:$L$14,MATCH('6. Resultatrapport Totalt'!$C$4,'3. Budsjett'!$H$13:$L$13,0))</f>
        <v>0</v>
      </c>
      <c r="I31" s="204"/>
      <c r="J31" s="88"/>
      <c r="K31" s="94" t="str">
        <f t="shared" si="2"/>
        <v>kun konto</v>
      </c>
      <c r="L31" s="94" t="str">
        <f t="shared" si="0"/>
        <v>Vis tomme</v>
      </c>
      <c r="M31" s="88"/>
    </row>
    <row r="32" spans="1:13" x14ac:dyDescent="0.25">
      <c r="A32" s="88"/>
      <c r="B32" s="139" t="s">
        <v>127</v>
      </c>
      <c r="C32" s="140"/>
      <c r="D32" s="131"/>
      <c r="E32" s="205"/>
      <c r="F32" s="205"/>
      <c r="G32" s="205">
        <f>SUM(G8:G31)</f>
        <v>0</v>
      </c>
      <c r="H32" s="205">
        <f>SUM(H8:H31)</f>
        <v>0</v>
      </c>
      <c r="I32" s="206">
        <f>G32-H32</f>
        <v>0</v>
      </c>
      <c r="J32" s="88"/>
      <c r="K32" s="94" t="str">
        <f t="shared" si="2"/>
        <v>Sammendrag</v>
      </c>
      <c r="L32" s="94" t="str">
        <f t="shared" si="0"/>
        <v>Vis tomme</v>
      </c>
      <c r="M32" s="88"/>
    </row>
    <row r="33" spans="1:13" x14ac:dyDescent="0.25">
      <c r="A33" s="88"/>
      <c r="B33" s="136"/>
      <c r="C33" s="138"/>
      <c r="D33" s="96"/>
      <c r="E33" s="207"/>
      <c r="F33" s="207"/>
      <c r="G33" s="207"/>
      <c r="H33" s="207"/>
      <c r="I33" s="208"/>
      <c r="J33" s="88"/>
      <c r="K33" s="94" t="str">
        <f t="shared" si="2"/>
        <v>Sammendrag</v>
      </c>
      <c r="L33" s="94" t="str">
        <f t="shared" si="0"/>
        <v>Vis tomme</v>
      </c>
      <c r="M33" s="88"/>
    </row>
    <row r="34" spans="1:13" x14ac:dyDescent="0.25">
      <c r="A34" s="88"/>
      <c r="B34" s="165" t="str">
        <f>Kontoplan!C59</f>
        <v xml:space="preserve">Varekostnader, varer for videresalg </v>
      </c>
      <c r="C34" s="166">
        <f>Kontoplan!D59</f>
        <v>4300</v>
      </c>
      <c r="D34" s="167" t="str">
        <f>Kontoplan!E59</f>
        <v>Varekostnad, varer for videresalg</v>
      </c>
      <c r="E34" s="209">
        <f>SUMIFS('5. Registrere Transaksjoner'!$Q$8:$Q$1006,'5. Registrere Transaksjoner'!$I$8:$I$1006,C34,'5. Registrere Transaksjoner'!$D$8:$D$1006,"&gt;="&amp;$B$5,'5. Registrere Transaksjoner'!$D$8:$D$1006,"&lt;="&amp;$C$5)</f>
        <v>0</v>
      </c>
      <c r="F34" s="209">
        <f>SUMIFS('5. Registrere Transaksjoner'!$R$8:$R$1006,'5. Registrere Transaksjoner'!$K$8:$K$1006,'6. Resultatrapport Totalt'!C34,'5. Registrere Transaksjoner'!$D$8:$D$1006,"&gt;="&amp;$B$5,'5. Registrere Transaksjoner'!$D$8:$D$1006,"&lt;="&amp;$C$5)</f>
        <v>0</v>
      </c>
      <c r="G34" s="209">
        <f>E34+F34</f>
        <v>0</v>
      </c>
      <c r="H34" s="209"/>
      <c r="I34" s="210"/>
      <c r="J34" s="88"/>
      <c r="K34" s="94" t="str">
        <f t="shared" si="2"/>
        <v>kun konto</v>
      </c>
      <c r="L34" s="94" t="str">
        <f t="shared" si="0"/>
        <v>Vis tomme</v>
      </c>
      <c r="M34" s="88"/>
    </row>
    <row r="35" spans="1:13" x14ac:dyDescent="0.25">
      <c r="A35" s="88"/>
      <c r="B35" s="159" t="str">
        <f>Kontoplan!C60</f>
        <v xml:space="preserve">Varekostnader, varer for videresalg </v>
      </c>
      <c r="C35" s="160">
        <f>Kontoplan!D60</f>
        <v>4390</v>
      </c>
      <c r="D35" s="161" t="str">
        <f>Kontoplan!E60</f>
        <v>Beholdningsendring varelager</v>
      </c>
      <c r="E35" s="201">
        <f>SUMIFS('5. Registrere Transaksjoner'!$Q$8:$Q$1006,'5. Registrere Transaksjoner'!$I$8:$I$1006,C35,'5. Registrere Transaksjoner'!$D$8:$D$1006,"&gt;="&amp;$B$5,'5. Registrere Transaksjoner'!$D$8:$D$1006,"&lt;="&amp;$C$5)</f>
        <v>0</v>
      </c>
      <c r="F35" s="201">
        <f>SUMIFS('5. Registrere Transaksjoner'!$R$8:$R$1006,'5. Registrere Transaksjoner'!$K$8:$K$1006,'6. Resultatrapport Totalt'!C35,'5. Registrere Transaksjoner'!$D$8:$D$1006,"&gt;="&amp;$B$5,'5. Registrere Transaksjoner'!$D$8:$D$1006,"&lt;="&amp;$C$5)</f>
        <v>0</v>
      </c>
      <c r="G35" s="201">
        <f>E35+F35</f>
        <v>0</v>
      </c>
      <c r="H35" s="201"/>
      <c r="I35" s="202"/>
      <c r="J35" s="88"/>
      <c r="K35" s="94" t="str">
        <f t="shared" si="2"/>
        <v>kun konto</v>
      </c>
      <c r="L35" s="94" t="str">
        <f t="shared" si="0"/>
        <v>Vis tomme</v>
      </c>
      <c r="M35" s="88"/>
    </row>
    <row r="36" spans="1:13" x14ac:dyDescent="0.25">
      <c r="A36" s="88"/>
      <c r="B36" s="159" t="str">
        <f>Kontoplan!C61</f>
        <v>Annen varekostnad</v>
      </c>
      <c r="C36" s="160">
        <f>Kontoplan!D61</f>
        <v>4997</v>
      </c>
      <c r="D36" s="161">
        <f>Kontoplan!E61</f>
        <v>0</v>
      </c>
      <c r="E36" s="201">
        <f>SUMIFS('5. Registrere Transaksjoner'!$Q$8:$Q$1006,'5. Registrere Transaksjoner'!$I$8:$I$1006,C36,'5. Registrere Transaksjoner'!$D$8:$D$1006,"&gt;="&amp;$B$5,'5. Registrere Transaksjoner'!$D$8:$D$1006,"&lt;="&amp;$C$5)</f>
        <v>0</v>
      </c>
      <c r="F36" s="201">
        <f>SUMIFS('5. Registrere Transaksjoner'!$R$8:$R$1006,'5. Registrere Transaksjoner'!$K$8:$K$1006,'6. Resultatrapport Totalt'!C36,'5. Registrere Transaksjoner'!$D$8:$D$1006,"&gt;="&amp;$B$5,'5. Registrere Transaksjoner'!$D$8:$D$1006,"&lt;="&amp;$C$5)</f>
        <v>0</v>
      </c>
      <c r="G36" s="201">
        <f>E36+F36</f>
        <v>0</v>
      </c>
      <c r="H36" s="201"/>
      <c r="I36" s="202"/>
      <c r="J36" s="88"/>
      <c r="K36" s="94" t="str">
        <f t="shared" si="2"/>
        <v>kun konto</v>
      </c>
      <c r="L36" s="94" t="str">
        <f t="shared" si="0"/>
        <v>Vis tomme</v>
      </c>
      <c r="M36" s="88"/>
    </row>
    <row r="37" spans="1:13" x14ac:dyDescent="0.25">
      <c r="A37" s="88"/>
      <c r="B37" s="159" t="str">
        <f>Kontoplan!C62</f>
        <v>Annen varekostnad</v>
      </c>
      <c r="C37" s="160">
        <f>Kontoplan!D62</f>
        <v>4998</v>
      </c>
      <c r="D37" s="161">
        <f>Kontoplan!E62</f>
        <v>0</v>
      </c>
      <c r="E37" s="201">
        <f>SUMIFS('5. Registrere Transaksjoner'!$Q$8:$Q$1006,'5. Registrere Transaksjoner'!$I$8:$I$1006,C37,'5. Registrere Transaksjoner'!$D$8:$D$1006,"&gt;="&amp;$B$5,'5. Registrere Transaksjoner'!$D$8:$D$1006,"&lt;="&amp;$C$5)</f>
        <v>0</v>
      </c>
      <c r="F37" s="201">
        <f>SUMIFS('5. Registrere Transaksjoner'!$R$8:$R$1006,'5. Registrere Transaksjoner'!$K$8:$K$1006,'6. Resultatrapport Totalt'!C37,'5. Registrere Transaksjoner'!$D$8:$D$1006,"&gt;="&amp;$B$5,'5. Registrere Transaksjoner'!$D$8:$D$1006,"&lt;="&amp;$C$5)</f>
        <v>0</v>
      </c>
      <c r="G37" s="201">
        <f>E37+F37</f>
        <v>0</v>
      </c>
      <c r="H37" s="201"/>
      <c r="I37" s="202"/>
      <c r="J37" s="88"/>
      <c r="K37" s="94" t="str">
        <f t="shared" si="2"/>
        <v>kun konto</v>
      </c>
      <c r="L37" s="94" t="str">
        <f t="shared" si="0"/>
        <v>Vis tomme</v>
      </c>
      <c r="M37" s="88"/>
    </row>
    <row r="38" spans="1:13" x14ac:dyDescent="0.25">
      <c r="A38" s="88"/>
      <c r="B38" s="162" t="s">
        <v>128</v>
      </c>
      <c r="C38" s="163">
        <v>4999</v>
      </c>
      <c r="D38" s="164" t="s">
        <v>129</v>
      </c>
      <c r="E38" s="203"/>
      <c r="F38" s="203"/>
      <c r="G38" s="203"/>
      <c r="H38" s="203">
        <f>INDEX('3. Budsjett'!$H$15:$L$15,MATCH($C$4,'3. Budsjett'!$H$13:$L$13,0))</f>
        <v>0</v>
      </c>
      <c r="I38" s="204"/>
      <c r="J38" s="88"/>
      <c r="K38" s="94" t="str">
        <f t="shared" si="2"/>
        <v>kun konto</v>
      </c>
      <c r="L38" s="94" t="str">
        <f t="shared" si="0"/>
        <v>Vis tomme</v>
      </c>
      <c r="M38" s="88"/>
    </row>
    <row r="39" spans="1:13" x14ac:dyDescent="0.25">
      <c r="A39" s="88"/>
      <c r="B39" s="139" t="s">
        <v>130</v>
      </c>
      <c r="C39" s="140"/>
      <c r="D39" s="131"/>
      <c r="E39" s="205"/>
      <c r="F39" s="205"/>
      <c r="G39" s="205">
        <f>SUM(G34:G38)</f>
        <v>0</v>
      </c>
      <c r="H39" s="205">
        <f>SUM(H34:H38)</f>
        <v>0</v>
      </c>
      <c r="I39" s="206">
        <f>G39-H39</f>
        <v>0</v>
      </c>
      <c r="J39" s="88"/>
      <c r="K39" s="94" t="str">
        <f t="shared" si="2"/>
        <v>Sammendrag</v>
      </c>
      <c r="L39" s="94" t="str">
        <f t="shared" si="0"/>
        <v>Vis tomme</v>
      </c>
      <c r="M39" s="88"/>
    </row>
    <row r="40" spans="1:13" x14ac:dyDescent="0.25">
      <c r="A40" s="88"/>
      <c r="B40" s="136"/>
      <c r="C40" s="138"/>
      <c r="D40" s="96"/>
      <c r="E40" s="207"/>
      <c r="F40" s="207"/>
      <c r="G40" s="207"/>
      <c r="H40" s="207"/>
      <c r="I40" s="208"/>
      <c r="J40" s="88"/>
      <c r="K40" s="94" t="str">
        <f t="shared" si="2"/>
        <v>Sammendrag</v>
      </c>
      <c r="L40" s="94" t="str">
        <f t="shared" si="0"/>
        <v>Vis tomme</v>
      </c>
      <c r="M40" s="88"/>
    </row>
    <row r="41" spans="1:13" x14ac:dyDescent="0.25">
      <c r="A41" s="88"/>
      <c r="B41" s="165" t="str">
        <f>Kontoplan!C63</f>
        <v>Lønn til ansatte</v>
      </c>
      <c r="C41" s="166">
        <f>Kontoplan!D63</f>
        <v>5000</v>
      </c>
      <c r="D41" s="167" t="str">
        <f>Kontoplan!E63</f>
        <v>Lønn, honorar etc</v>
      </c>
      <c r="E41" s="209">
        <f>SUMIFS('5. Registrere Transaksjoner'!$Q$8:$Q$1006,'5. Registrere Transaksjoner'!$I$8:$I$1006,C41,'5. Registrere Transaksjoner'!$D$8:$D$1006,"&gt;="&amp;$B$5,'5. Registrere Transaksjoner'!$D$8:$D$1006,"&lt;="&amp;$C$5)</f>
        <v>0</v>
      </c>
      <c r="F41" s="209">
        <f>SUMIFS('5. Registrere Transaksjoner'!$R$8:$R$1006,'5. Registrere Transaksjoner'!$K$8:$K$1006,'6. Resultatrapport Totalt'!C41,'5. Registrere Transaksjoner'!$D$8:$D$1006,"&gt;="&amp;$B$5,'5. Registrere Transaksjoner'!$D$8:$D$1006,"&lt;="&amp;$C$5)</f>
        <v>0</v>
      </c>
      <c r="G41" s="209">
        <f>E41+F41</f>
        <v>0</v>
      </c>
      <c r="H41" s="209"/>
      <c r="I41" s="210"/>
      <c r="J41" s="88"/>
      <c r="K41" s="94" t="str">
        <f t="shared" si="2"/>
        <v>kun konto</v>
      </c>
      <c r="L41" s="94" t="str">
        <f t="shared" si="0"/>
        <v>Vis tomme</v>
      </c>
      <c r="M41" s="88"/>
    </row>
    <row r="42" spans="1:13" x14ac:dyDescent="0.25">
      <c r="A42" s="88"/>
      <c r="B42" s="159" t="str">
        <f>Kontoplan!C64</f>
        <v>Lønn til ansatte</v>
      </c>
      <c r="C42" s="160">
        <f>Kontoplan!D64</f>
        <v>5180</v>
      </c>
      <c r="D42" s="161" t="str">
        <f>Kontoplan!E64</f>
        <v>Feriepenger beregnet</v>
      </c>
      <c r="E42" s="201">
        <f>SUMIFS('5. Registrere Transaksjoner'!$Q$8:$Q$1006,'5. Registrere Transaksjoner'!$I$8:$I$1006,C42,'5. Registrere Transaksjoner'!$D$8:$D$1006,"&gt;="&amp;$B$5,'5. Registrere Transaksjoner'!$D$8:$D$1006,"&lt;="&amp;$C$5)</f>
        <v>0</v>
      </c>
      <c r="F42" s="201">
        <f>SUMIFS('5. Registrere Transaksjoner'!$R$8:$R$1006,'5. Registrere Transaksjoner'!$K$8:$K$1006,'6. Resultatrapport Totalt'!C42,'5. Registrere Transaksjoner'!$D$8:$D$1006,"&gt;="&amp;$B$5,'5. Registrere Transaksjoner'!$D$8:$D$1006,"&lt;="&amp;$C$5)</f>
        <v>0</v>
      </c>
      <c r="G42" s="201">
        <f t="shared" ref="G42:G53" si="4">E42+F42</f>
        <v>0</v>
      </c>
      <c r="H42" s="201"/>
      <c r="I42" s="202"/>
      <c r="J42" s="88"/>
      <c r="K42" s="94" t="str">
        <f t="shared" si="2"/>
        <v>kun konto</v>
      </c>
      <c r="L42" s="94" t="str">
        <f t="shared" si="0"/>
        <v>Vis tomme</v>
      </c>
      <c r="M42" s="88"/>
    </row>
    <row r="43" spans="1:13" x14ac:dyDescent="0.25">
      <c r="A43" s="88"/>
      <c r="B43" s="159" t="str">
        <f>Kontoplan!C65</f>
        <v>Lønn til ansatte</v>
      </c>
      <c r="C43" s="160">
        <f>Kontoplan!D65</f>
        <v>5182</v>
      </c>
      <c r="D43" s="161" t="str">
        <f>Kontoplan!E65</f>
        <v>Arbeidsgiveravgift påløpte feriepenger</v>
      </c>
      <c r="E43" s="201">
        <f>SUMIFS('5. Registrere Transaksjoner'!$Q$8:$Q$1006,'5. Registrere Transaksjoner'!$I$8:$I$1006,C43,'5. Registrere Transaksjoner'!$D$8:$D$1006,"&gt;="&amp;$B$5,'5. Registrere Transaksjoner'!$D$8:$D$1006,"&lt;="&amp;$C$5)</f>
        <v>0</v>
      </c>
      <c r="F43" s="201">
        <f>SUMIFS('5. Registrere Transaksjoner'!$R$8:$R$1006,'5. Registrere Transaksjoner'!$K$8:$K$1006,'6. Resultatrapport Totalt'!C43,'5. Registrere Transaksjoner'!$D$8:$D$1006,"&gt;="&amp;$B$5,'5. Registrere Transaksjoner'!$D$8:$D$1006,"&lt;="&amp;$C$5)</f>
        <v>0</v>
      </c>
      <c r="G43" s="201">
        <f t="shared" si="4"/>
        <v>0</v>
      </c>
      <c r="H43" s="201"/>
      <c r="I43" s="202"/>
      <c r="J43" s="88"/>
      <c r="K43" s="94" t="str">
        <f t="shared" si="2"/>
        <v>kun konto</v>
      </c>
      <c r="L43" s="94" t="str">
        <f t="shared" si="0"/>
        <v>Vis tomme</v>
      </c>
      <c r="M43" s="88"/>
    </row>
    <row r="44" spans="1:13" x14ac:dyDescent="0.25">
      <c r="A44" s="88"/>
      <c r="B44" s="159" t="str">
        <f>Kontoplan!C66</f>
        <v>Fordel i arbeidsforholdet</v>
      </c>
      <c r="C44" s="160">
        <f>Kontoplan!D66</f>
        <v>5210</v>
      </c>
      <c r="D44" s="161" t="str">
        <f>Kontoplan!E66</f>
        <v>Fri telefon mm</v>
      </c>
      <c r="E44" s="201">
        <f>SUMIFS('5. Registrere Transaksjoner'!$Q$8:$Q$1006,'5. Registrere Transaksjoner'!$I$8:$I$1006,C44,'5. Registrere Transaksjoner'!$D$8:$D$1006,"&gt;="&amp;$B$5,'5. Registrere Transaksjoner'!$D$8:$D$1006,"&lt;="&amp;$C$5)</f>
        <v>0</v>
      </c>
      <c r="F44" s="201">
        <f>SUMIFS('5. Registrere Transaksjoner'!$R$8:$R$1006,'5. Registrere Transaksjoner'!$K$8:$K$1006,'6. Resultatrapport Totalt'!C44,'5. Registrere Transaksjoner'!$D$8:$D$1006,"&gt;="&amp;$B$5,'5. Registrere Transaksjoner'!$D$8:$D$1006,"&lt;="&amp;$C$5)</f>
        <v>0</v>
      </c>
      <c r="G44" s="201">
        <f t="shared" si="4"/>
        <v>0</v>
      </c>
      <c r="H44" s="201"/>
      <c r="I44" s="202"/>
      <c r="J44" s="88"/>
      <c r="K44" s="94" t="str">
        <f t="shared" si="2"/>
        <v>kun konto</v>
      </c>
      <c r="L44" s="94" t="str">
        <f t="shared" si="0"/>
        <v>Vis tomme</v>
      </c>
      <c r="M44" s="88"/>
    </row>
    <row r="45" spans="1:13" x14ac:dyDescent="0.25">
      <c r="A45" s="88"/>
      <c r="B45" s="159" t="str">
        <f>Kontoplan!C67</f>
        <v>Fordel i arbeidsforholdet</v>
      </c>
      <c r="C45" s="160">
        <f>Kontoplan!D67</f>
        <v>5290</v>
      </c>
      <c r="D45" s="161" t="str">
        <f>Kontoplan!E67</f>
        <v>Motkonto for gruppe 52</v>
      </c>
      <c r="E45" s="201">
        <f>SUMIFS('5. Registrere Transaksjoner'!$Q$8:$Q$1006,'5. Registrere Transaksjoner'!$I$8:$I$1006,C45,'5. Registrere Transaksjoner'!$D$8:$D$1006,"&gt;="&amp;$B$5,'5. Registrere Transaksjoner'!$D$8:$D$1006,"&lt;="&amp;$C$5)</f>
        <v>0</v>
      </c>
      <c r="F45" s="201">
        <f>SUMIFS('5. Registrere Transaksjoner'!$R$8:$R$1006,'5. Registrere Transaksjoner'!$K$8:$K$1006,'6. Resultatrapport Totalt'!C45,'5. Registrere Transaksjoner'!$D$8:$D$1006,"&gt;="&amp;$B$5,'5. Registrere Transaksjoner'!$D$8:$D$1006,"&lt;="&amp;$C$5)</f>
        <v>0</v>
      </c>
      <c r="G45" s="201">
        <f t="shared" si="4"/>
        <v>0</v>
      </c>
      <c r="H45" s="201"/>
      <c r="I45" s="202"/>
      <c r="J45" s="88"/>
      <c r="K45" s="94" t="str">
        <f t="shared" si="2"/>
        <v>kun konto</v>
      </c>
      <c r="L45" s="94" t="str">
        <f t="shared" si="0"/>
        <v>Vis tomme</v>
      </c>
      <c r="M45" s="88"/>
    </row>
    <row r="46" spans="1:13" x14ac:dyDescent="0.25">
      <c r="A46" s="88"/>
      <c r="B46" s="159" t="str">
        <f>Kontoplan!C68</f>
        <v>Annen oppgavepliktig godtgjørelse</v>
      </c>
      <c r="C46" s="160">
        <f>Kontoplan!D68</f>
        <v>5330</v>
      </c>
      <c r="D46" s="161" t="str">
        <f>Kontoplan!E68</f>
        <v>Godtgjørelse til styret</v>
      </c>
      <c r="E46" s="201">
        <f>SUMIFS('5. Registrere Transaksjoner'!$Q$8:$Q$1006,'5. Registrere Transaksjoner'!$I$8:$I$1006,C46,'5. Registrere Transaksjoner'!$D$8:$D$1006,"&gt;="&amp;$B$5,'5. Registrere Transaksjoner'!$D$8:$D$1006,"&lt;="&amp;$C$5)</f>
        <v>0</v>
      </c>
      <c r="F46" s="201">
        <f>SUMIFS('5. Registrere Transaksjoner'!$R$8:$R$1006,'5. Registrere Transaksjoner'!$K$8:$K$1006,'6. Resultatrapport Totalt'!C46,'5. Registrere Transaksjoner'!$D$8:$D$1006,"&gt;="&amp;$B$5,'5. Registrere Transaksjoner'!$D$8:$D$1006,"&lt;="&amp;$C$5)</f>
        <v>0</v>
      </c>
      <c r="G46" s="201">
        <f t="shared" si="4"/>
        <v>0</v>
      </c>
      <c r="H46" s="201"/>
      <c r="I46" s="202"/>
      <c r="J46" s="88"/>
      <c r="K46" s="94" t="str">
        <f t="shared" si="2"/>
        <v>kun konto</v>
      </c>
      <c r="L46" s="94" t="str">
        <f t="shared" si="0"/>
        <v>Vis tomme</v>
      </c>
      <c r="M46" s="88"/>
    </row>
    <row r="47" spans="1:13" x14ac:dyDescent="0.25">
      <c r="A47" s="88"/>
      <c r="B47" s="159" t="str">
        <f>Kontoplan!C69</f>
        <v>Arbeidsgiveravgift og pensjonskostnad</v>
      </c>
      <c r="C47" s="160">
        <f>Kontoplan!D69</f>
        <v>5400</v>
      </c>
      <c r="D47" s="161" t="str">
        <f>Kontoplan!E69</f>
        <v>Arbeidsgiveravgift</v>
      </c>
      <c r="E47" s="201">
        <f>SUMIFS('5. Registrere Transaksjoner'!$Q$8:$Q$1006,'5. Registrere Transaksjoner'!$I$8:$I$1006,C47,'5. Registrere Transaksjoner'!$D$8:$D$1006,"&gt;="&amp;$B$5,'5. Registrere Transaksjoner'!$D$8:$D$1006,"&lt;="&amp;$C$5)</f>
        <v>0</v>
      </c>
      <c r="F47" s="201">
        <f>SUMIFS('5. Registrere Transaksjoner'!$R$8:$R$1006,'5. Registrere Transaksjoner'!$K$8:$K$1006,'6. Resultatrapport Totalt'!C47,'5. Registrere Transaksjoner'!$D$8:$D$1006,"&gt;="&amp;$B$5,'5. Registrere Transaksjoner'!$D$8:$D$1006,"&lt;="&amp;$C$5)</f>
        <v>0</v>
      </c>
      <c r="G47" s="201">
        <f t="shared" si="4"/>
        <v>0</v>
      </c>
      <c r="H47" s="201"/>
      <c r="I47" s="202"/>
      <c r="J47" s="88"/>
      <c r="K47" s="94" t="str">
        <f t="shared" si="2"/>
        <v>kun konto</v>
      </c>
      <c r="L47" s="94" t="str">
        <f t="shared" si="0"/>
        <v>Vis tomme</v>
      </c>
      <c r="M47" s="88"/>
    </row>
    <row r="48" spans="1:13" x14ac:dyDescent="0.25">
      <c r="A48" s="88"/>
      <c r="B48" s="159" t="str">
        <f>Kontoplan!C70</f>
        <v>Arbeidsgiveravgift og pensjonskostnad</v>
      </c>
      <c r="C48" s="160">
        <f>Kontoplan!D70</f>
        <v>5420</v>
      </c>
      <c r="D48" s="161" t="str">
        <f>Kontoplan!E70</f>
        <v>Innberetningspliktig pensjonskostnad</v>
      </c>
      <c r="E48" s="201">
        <f>SUMIFS('5. Registrere Transaksjoner'!$Q$8:$Q$1006,'5. Registrere Transaksjoner'!$I$8:$I$1006,C48,'5. Registrere Transaksjoner'!$D$8:$D$1006,"&gt;="&amp;$B$5,'5. Registrere Transaksjoner'!$D$8:$D$1006,"&lt;="&amp;$C$5)</f>
        <v>0</v>
      </c>
      <c r="F48" s="201">
        <f>SUMIFS('5. Registrere Transaksjoner'!$R$8:$R$1006,'5. Registrere Transaksjoner'!$K$8:$K$1006,'6. Resultatrapport Totalt'!C48,'5. Registrere Transaksjoner'!$D$8:$D$1006,"&gt;="&amp;$B$5,'5. Registrere Transaksjoner'!$D$8:$D$1006,"&lt;="&amp;$C$5)</f>
        <v>0</v>
      </c>
      <c r="G48" s="201">
        <f t="shared" si="4"/>
        <v>0</v>
      </c>
      <c r="H48" s="201"/>
      <c r="I48" s="202"/>
      <c r="J48" s="88"/>
      <c r="K48" s="94" t="str">
        <f t="shared" si="2"/>
        <v>kun konto</v>
      </c>
      <c r="L48" s="94" t="str">
        <f t="shared" si="0"/>
        <v>Vis tomme</v>
      </c>
      <c r="M48" s="88"/>
    </row>
    <row r="49" spans="1:13" x14ac:dyDescent="0.25">
      <c r="A49" s="88"/>
      <c r="B49" s="159" t="str">
        <f>Kontoplan!C71</f>
        <v>Annen kostnadsgodtgjørelse</v>
      </c>
      <c r="C49" s="160">
        <f>Kontoplan!D71</f>
        <v>5560</v>
      </c>
      <c r="D49" s="161" t="str">
        <f>Kontoplan!E71</f>
        <v>Utstyrsgodtgjørelse dommere</v>
      </c>
      <c r="E49" s="201">
        <f>SUMIFS('5. Registrere Transaksjoner'!$Q$8:$Q$1006,'5. Registrere Transaksjoner'!$I$8:$I$1006,C49,'5. Registrere Transaksjoner'!$D$8:$D$1006,"&gt;="&amp;$B$5,'5. Registrere Transaksjoner'!$D$8:$D$1006,"&lt;="&amp;$C$5)</f>
        <v>0</v>
      </c>
      <c r="F49" s="201">
        <f>SUMIFS('5. Registrere Transaksjoner'!$R$8:$R$1006,'5. Registrere Transaksjoner'!$K$8:$K$1006,'6. Resultatrapport Totalt'!C49,'5. Registrere Transaksjoner'!$D$8:$D$1006,"&gt;="&amp;$B$5,'5. Registrere Transaksjoner'!$D$8:$D$1006,"&lt;="&amp;$C$5)</f>
        <v>0</v>
      </c>
      <c r="G49" s="201">
        <f t="shared" si="4"/>
        <v>0</v>
      </c>
      <c r="H49" s="201"/>
      <c r="I49" s="202"/>
      <c r="J49" s="88"/>
      <c r="K49" s="94" t="str">
        <f t="shared" si="2"/>
        <v>kun konto</v>
      </c>
      <c r="L49" s="94" t="str">
        <f t="shared" si="0"/>
        <v>Vis tomme</v>
      </c>
      <c r="M49" s="88"/>
    </row>
    <row r="50" spans="1:13" x14ac:dyDescent="0.25">
      <c r="A50" s="88"/>
      <c r="B50" s="159" t="str">
        <f>Kontoplan!C72</f>
        <v>Offentlig refusjon vedr, arbeidskraft</v>
      </c>
      <c r="C50" s="160">
        <f>Kontoplan!D72</f>
        <v>5800</v>
      </c>
      <c r="D50" s="161" t="str">
        <f>Kontoplan!E72</f>
        <v>Refusjon av syke- og fødselspenger</v>
      </c>
      <c r="E50" s="201">
        <f>SUMIFS('5. Registrere Transaksjoner'!$Q$8:$Q$1006,'5. Registrere Transaksjoner'!$I$8:$I$1006,C50,'5. Registrere Transaksjoner'!$D$8:$D$1006,"&gt;="&amp;$B$5,'5. Registrere Transaksjoner'!$D$8:$D$1006,"&lt;="&amp;$C$5)</f>
        <v>0</v>
      </c>
      <c r="F50" s="201">
        <f>SUMIFS('5. Registrere Transaksjoner'!$R$8:$R$1006,'5. Registrere Transaksjoner'!$K$8:$K$1006,'6. Resultatrapport Totalt'!C50,'5. Registrere Transaksjoner'!$D$8:$D$1006,"&gt;="&amp;$B$5,'5. Registrere Transaksjoner'!$D$8:$D$1006,"&lt;="&amp;$C$5)</f>
        <v>0</v>
      </c>
      <c r="G50" s="201">
        <f t="shared" si="4"/>
        <v>0</v>
      </c>
      <c r="H50" s="201"/>
      <c r="I50" s="202"/>
      <c r="J50" s="88"/>
      <c r="K50" s="94" t="str">
        <f t="shared" si="2"/>
        <v>kun konto</v>
      </c>
      <c r="L50" s="94" t="str">
        <f t="shared" si="0"/>
        <v>Vis tomme</v>
      </c>
      <c r="M50" s="88"/>
    </row>
    <row r="51" spans="1:13" x14ac:dyDescent="0.25">
      <c r="A51" s="88"/>
      <c r="B51" s="159" t="str">
        <f>Kontoplan!C73</f>
        <v xml:space="preserve">Annen personalkostnad </v>
      </c>
      <c r="C51" s="160">
        <f>Kontoplan!D73</f>
        <v>5920</v>
      </c>
      <c r="D51" s="161" t="str">
        <f>Kontoplan!E73</f>
        <v>Yrkesskadeforsikring og andre personalforsikringer</v>
      </c>
      <c r="E51" s="201">
        <f>SUMIFS('5. Registrere Transaksjoner'!$Q$8:$Q$1006,'5. Registrere Transaksjoner'!$I$8:$I$1006,C51,'5. Registrere Transaksjoner'!$D$8:$D$1006,"&gt;="&amp;$B$5,'5. Registrere Transaksjoner'!$D$8:$D$1006,"&lt;="&amp;$C$5)</f>
        <v>0</v>
      </c>
      <c r="F51" s="201">
        <f>SUMIFS('5. Registrere Transaksjoner'!$R$8:$R$1006,'5. Registrere Transaksjoner'!$K$8:$K$1006,'6. Resultatrapport Totalt'!C51,'5. Registrere Transaksjoner'!$D$8:$D$1006,"&gt;="&amp;$B$5,'5. Registrere Transaksjoner'!$D$8:$D$1006,"&lt;="&amp;$C$5)</f>
        <v>0</v>
      </c>
      <c r="G51" s="201">
        <f t="shared" si="4"/>
        <v>0</v>
      </c>
      <c r="H51" s="201"/>
      <c r="I51" s="202"/>
      <c r="J51" s="88"/>
      <c r="K51" s="94" t="str">
        <f t="shared" si="2"/>
        <v>kun konto</v>
      </c>
      <c r="L51" s="94" t="str">
        <f t="shared" si="0"/>
        <v>Vis tomme</v>
      </c>
      <c r="M51" s="88"/>
    </row>
    <row r="52" spans="1:13" x14ac:dyDescent="0.25">
      <c r="A52" s="88"/>
      <c r="B52" s="159" t="str">
        <f>Kontoplan!C74</f>
        <v xml:space="preserve">Annen personalkostnad </v>
      </c>
      <c r="C52" s="160">
        <f>Kontoplan!D74</f>
        <v>5990</v>
      </c>
      <c r="D52" s="161" t="str">
        <f>Kontoplan!E74</f>
        <v>Andre personalkostnader</v>
      </c>
      <c r="E52" s="201">
        <f>SUMIFS('5. Registrere Transaksjoner'!$Q$8:$Q$1006,'5. Registrere Transaksjoner'!$I$8:$I$1006,C52,'5. Registrere Transaksjoner'!$D$8:$D$1006,"&gt;="&amp;$B$5,'5. Registrere Transaksjoner'!$D$8:$D$1006,"&lt;="&amp;$C$5)</f>
        <v>0</v>
      </c>
      <c r="F52" s="201">
        <f>SUMIFS('5. Registrere Transaksjoner'!$R$8:$R$1006,'5. Registrere Transaksjoner'!$K$8:$K$1006,'6. Resultatrapport Totalt'!C52,'5. Registrere Transaksjoner'!$D$8:$D$1006,"&gt;="&amp;$B$5,'5. Registrere Transaksjoner'!$D$8:$D$1006,"&lt;="&amp;$C$5)</f>
        <v>0</v>
      </c>
      <c r="G52" s="201">
        <f t="shared" si="4"/>
        <v>0</v>
      </c>
      <c r="H52" s="201"/>
      <c r="I52" s="202"/>
      <c r="J52" s="88"/>
      <c r="K52" s="94" t="str">
        <f t="shared" si="2"/>
        <v>kun konto</v>
      </c>
      <c r="L52" s="94" t="str">
        <f t="shared" si="0"/>
        <v>Vis tomme</v>
      </c>
      <c r="M52" s="88"/>
    </row>
    <row r="53" spans="1:13" x14ac:dyDescent="0.25">
      <c r="A53" s="88"/>
      <c r="B53" s="159" t="str">
        <f>Kontoplan!C75</f>
        <v xml:space="preserve">Annen personalkostnad </v>
      </c>
      <c r="C53" s="160">
        <f>Kontoplan!D75</f>
        <v>5997</v>
      </c>
      <c r="D53" s="161">
        <f>Kontoplan!E75</f>
        <v>0</v>
      </c>
      <c r="E53" s="201">
        <f>SUMIFS('5. Registrere Transaksjoner'!$Q$8:$Q$1006,'5. Registrere Transaksjoner'!$I$8:$I$1006,C53,'5. Registrere Transaksjoner'!$D$8:$D$1006,"&gt;="&amp;$B$5,'5. Registrere Transaksjoner'!$D$8:$D$1006,"&lt;="&amp;$C$5)</f>
        <v>0</v>
      </c>
      <c r="F53" s="201">
        <f>SUMIFS('5. Registrere Transaksjoner'!$R$8:$R$1006,'5. Registrere Transaksjoner'!$K$8:$K$1006,'6. Resultatrapport Totalt'!C53,'5. Registrere Transaksjoner'!$D$8:$D$1006,"&gt;="&amp;$B$5,'5. Registrere Transaksjoner'!$D$8:$D$1006,"&lt;="&amp;$C$5)</f>
        <v>0</v>
      </c>
      <c r="G53" s="201">
        <f t="shared" si="4"/>
        <v>0</v>
      </c>
      <c r="H53" s="201"/>
      <c r="I53" s="202"/>
      <c r="J53" s="88"/>
      <c r="K53" s="94" t="str">
        <f t="shared" si="2"/>
        <v>kun konto</v>
      </c>
      <c r="L53" s="94" t="str">
        <f t="shared" si="0"/>
        <v>Vis tomme</v>
      </c>
      <c r="M53" s="88"/>
    </row>
    <row r="54" spans="1:13" x14ac:dyDescent="0.25">
      <c r="A54" s="88"/>
      <c r="B54" s="159" t="str">
        <f>Kontoplan!C76</f>
        <v xml:space="preserve">Annen personalkostnad </v>
      </c>
      <c r="C54" s="160">
        <f>Kontoplan!D76</f>
        <v>5998</v>
      </c>
      <c r="D54" s="161">
        <f>Kontoplan!E76</f>
        <v>0</v>
      </c>
      <c r="E54" s="201">
        <f>SUMIFS('5. Registrere Transaksjoner'!$Q$8:$Q$1006,'5. Registrere Transaksjoner'!$I$8:$I$1006,C54,'5. Registrere Transaksjoner'!$D$8:$D$1006,"&gt;="&amp;$B$5,'5. Registrere Transaksjoner'!$D$8:$D$1006,"&lt;="&amp;$C$5)</f>
        <v>0</v>
      </c>
      <c r="F54" s="201">
        <f>SUMIFS('5. Registrere Transaksjoner'!$R$8:$R$1006,'5. Registrere Transaksjoner'!$K$8:$K$1006,'6. Resultatrapport Totalt'!C54,'5. Registrere Transaksjoner'!$D$8:$D$1006,"&gt;="&amp;$B$5,'5. Registrere Transaksjoner'!$D$8:$D$1006,"&lt;="&amp;$C$5)</f>
        <v>0</v>
      </c>
      <c r="G54" s="201">
        <f>E54+F54</f>
        <v>0</v>
      </c>
      <c r="H54" s="201"/>
      <c r="I54" s="202"/>
      <c r="J54" s="88"/>
      <c r="K54" s="94" t="str">
        <f t="shared" si="2"/>
        <v>kun konto</v>
      </c>
      <c r="L54" s="94" t="str">
        <f t="shared" si="0"/>
        <v>Vis tomme</v>
      </c>
      <c r="M54" s="88"/>
    </row>
    <row r="55" spans="1:13" x14ac:dyDescent="0.25">
      <c r="A55" s="88"/>
      <c r="B55" s="162" t="s">
        <v>131</v>
      </c>
      <c r="C55" s="163">
        <v>5999</v>
      </c>
      <c r="D55" s="164" t="s">
        <v>129</v>
      </c>
      <c r="E55" s="203"/>
      <c r="F55" s="203"/>
      <c r="G55" s="203"/>
      <c r="H55" s="203">
        <f>INDEX('3. Budsjett'!$H$16:$L$16,MATCH($C$4,'3. Budsjett'!$H$13:$L$13,0))</f>
        <v>0</v>
      </c>
      <c r="I55" s="204"/>
      <c r="J55" s="88"/>
      <c r="K55" s="94" t="str">
        <f t="shared" si="2"/>
        <v>kun konto</v>
      </c>
      <c r="L55" s="94" t="str">
        <f t="shared" si="0"/>
        <v>Vis tomme</v>
      </c>
      <c r="M55" s="88"/>
    </row>
    <row r="56" spans="1:13" x14ac:dyDescent="0.25">
      <c r="A56" s="88"/>
      <c r="B56" s="139" t="s">
        <v>132</v>
      </c>
      <c r="C56" s="140"/>
      <c r="D56" s="131"/>
      <c r="E56" s="205"/>
      <c r="F56" s="205"/>
      <c r="G56" s="205">
        <f>SUM(G41:G55)</f>
        <v>0</v>
      </c>
      <c r="H56" s="205">
        <f>SUM(H41:H55)</f>
        <v>0</v>
      </c>
      <c r="I56" s="206">
        <f>G56-H56</f>
        <v>0</v>
      </c>
      <c r="J56" s="88"/>
      <c r="K56" s="94" t="str">
        <f t="shared" si="2"/>
        <v>Sammendrag</v>
      </c>
      <c r="L56" s="94" t="str">
        <f t="shared" si="0"/>
        <v>Vis tomme</v>
      </c>
      <c r="M56" s="88"/>
    </row>
    <row r="57" spans="1:13" x14ac:dyDescent="0.25">
      <c r="A57" s="88"/>
      <c r="B57" s="136"/>
      <c r="C57" s="138"/>
      <c r="D57" s="96"/>
      <c r="E57" s="207"/>
      <c r="F57" s="207"/>
      <c r="G57" s="207"/>
      <c r="H57" s="207"/>
      <c r="I57" s="208"/>
      <c r="J57" s="88"/>
      <c r="K57" s="94" t="str">
        <f t="shared" si="2"/>
        <v>Sammendrag</v>
      </c>
      <c r="L57" s="94" t="str">
        <f t="shared" si="0"/>
        <v>Vis tomme</v>
      </c>
      <c r="M57" s="88"/>
    </row>
    <row r="58" spans="1:13" x14ac:dyDescent="0.25">
      <c r="A58" s="88"/>
      <c r="B58" s="165" t="str">
        <f>Kontoplan!C77</f>
        <v>Avskrivninger</v>
      </c>
      <c r="C58" s="166">
        <f>Kontoplan!D77</f>
        <v>6000</v>
      </c>
      <c r="D58" s="167" t="str">
        <f>Kontoplan!E77</f>
        <v>Avskrivninger</v>
      </c>
      <c r="E58" s="209">
        <f>SUMIFS('5. Registrere Transaksjoner'!$Q$8:$Q$1006,'5. Registrere Transaksjoner'!$I$8:$I$1006,C58,'5. Registrere Transaksjoner'!$D$8:$D$1006,"&gt;="&amp;$B$5,'5. Registrere Transaksjoner'!$D$8:$D$1006,"&lt;="&amp;$C$5)</f>
        <v>0</v>
      </c>
      <c r="F58" s="209">
        <f>SUMIFS('5. Registrere Transaksjoner'!$R$8:$R$1006,'5. Registrere Transaksjoner'!$K$8:$K$1006,'6. Resultatrapport Totalt'!C58,'5. Registrere Transaksjoner'!$D$8:$D$1006,"&gt;="&amp;$B$5,'5. Registrere Transaksjoner'!$D$8:$D$1006,"&lt;="&amp;$C$5)</f>
        <v>0</v>
      </c>
      <c r="G58" s="209">
        <f>E58+F58</f>
        <v>0</v>
      </c>
      <c r="H58" s="209"/>
      <c r="I58" s="210"/>
      <c r="J58" s="88"/>
      <c r="K58" s="94" t="str">
        <f t="shared" si="2"/>
        <v>kun konto</v>
      </c>
      <c r="L58" s="94" t="str">
        <f t="shared" si="0"/>
        <v>Vis tomme</v>
      </c>
      <c r="M58" s="88"/>
    </row>
    <row r="59" spans="1:13" x14ac:dyDescent="0.25">
      <c r="A59" s="88"/>
      <c r="B59" s="159" t="str">
        <f>Kontoplan!C78</f>
        <v xml:space="preserve">Frakt og transportkostnad vedrørende salg </v>
      </c>
      <c r="C59" s="160">
        <f>Kontoplan!D78</f>
        <v>6100</v>
      </c>
      <c r="D59" s="161" t="str">
        <f>Kontoplan!E78</f>
        <v>Frakt, transportkostnad, toll og avgifter</v>
      </c>
      <c r="E59" s="201">
        <f>SUMIFS('5. Registrere Transaksjoner'!$Q$8:$Q$1006,'5. Registrere Transaksjoner'!$I$8:$I$1006,C59,'5. Registrere Transaksjoner'!$D$8:$D$1006,"&gt;="&amp;$B$5,'5. Registrere Transaksjoner'!$D$8:$D$1006,"&lt;="&amp;$C$5)</f>
        <v>0</v>
      </c>
      <c r="F59" s="201">
        <f>SUMIFS('5. Registrere Transaksjoner'!$R$8:$R$1006,'5. Registrere Transaksjoner'!$K$8:$K$1006,'6. Resultatrapport Totalt'!C59,'5. Registrere Transaksjoner'!$D$8:$D$1006,"&gt;="&amp;$B$5,'5. Registrere Transaksjoner'!$D$8:$D$1006,"&lt;="&amp;$C$5)</f>
        <v>0</v>
      </c>
      <c r="G59" s="201">
        <f t="shared" ref="G59:G102" si="5">E59+F59</f>
        <v>0</v>
      </c>
      <c r="H59" s="201"/>
      <c r="I59" s="202"/>
      <c r="J59" s="88"/>
      <c r="K59" s="94" t="str">
        <f t="shared" si="2"/>
        <v>kun konto</v>
      </c>
      <c r="L59" s="94" t="str">
        <f t="shared" si="0"/>
        <v>Vis tomme</v>
      </c>
      <c r="M59" s="88"/>
    </row>
    <row r="60" spans="1:13" x14ac:dyDescent="0.25">
      <c r="A60" s="88"/>
      <c r="B60" s="159" t="str">
        <f>Kontoplan!C79</f>
        <v xml:space="preserve">Kostnader lokaler </v>
      </c>
      <c r="C60" s="160">
        <f>Kontoplan!D79</f>
        <v>6300</v>
      </c>
      <c r="D60" s="161" t="str">
        <f>Kontoplan!E79</f>
        <v>Leie lokaler</v>
      </c>
      <c r="E60" s="201">
        <f>SUMIFS('5. Registrere Transaksjoner'!$Q$8:$Q$1006,'5. Registrere Transaksjoner'!$I$8:$I$1006,C60,'5. Registrere Transaksjoner'!$D$8:$D$1006,"&gt;="&amp;$B$5,'5. Registrere Transaksjoner'!$D$8:$D$1006,"&lt;="&amp;$C$5)</f>
        <v>0</v>
      </c>
      <c r="F60" s="201">
        <f>SUMIFS('5. Registrere Transaksjoner'!$R$8:$R$1006,'5. Registrere Transaksjoner'!$K$8:$K$1006,'6. Resultatrapport Totalt'!C60,'5. Registrere Transaksjoner'!$D$8:$D$1006,"&gt;="&amp;$B$5,'5. Registrere Transaksjoner'!$D$8:$D$1006,"&lt;="&amp;$C$5)</f>
        <v>0</v>
      </c>
      <c r="G60" s="201">
        <f t="shared" si="5"/>
        <v>0</v>
      </c>
      <c r="H60" s="201"/>
      <c r="I60" s="202"/>
      <c r="J60" s="88"/>
      <c r="K60" s="94" t="str">
        <f t="shared" si="2"/>
        <v>kun konto</v>
      </c>
      <c r="L60" s="94" t="str">
        <f t="shared" si="0"/>
        <v>Vis tomme</v>
      </c>
      <c r="M60" s="88"/>
    </row>
    <row r="61" spans="1:13" x14ac:dyDescent="0.25">
      <c r="A61" s="88"/>
      <c r="B61" s="159" t="str">
        <f>Kontoplan!C80</f>
        <v xml:space="preserve">Kostnader lokaler </v>
      </c>
      <c r="C61" s="160">
        <f>Kontoplan!D80</f>
        <v>6340</v>
      </c>
      <c r="D61" s="161" t="str">
        <f>Kontoplan!E80</f>
        <v>Lys, varme</v>
      </c>
      <c r="E61" s="201">
        <f>SUMIFS('5. Registrere Transaksjoner'!$Q$8:$Q$1006,'5. Registrere Transaksjoner'!$I$8:$I$1006,C61,'5. Registrere Transaksjoner'!$D$8:$D$1006,"&gt;="&amp;$B$5,'5. Registrere Transaksjoner'!$D$8:$D$1006,"&lt;="&amp;$C$5)</f>
        <v>0</v>
      </c>
      <c r="F61" s="201">
        <f>SUMIFS('5. Registrere Transaksjoner'!$R$8:$R$1006,'5. Registrere Transaksjoner'!$K$8:$K$1006,'6. Resultatrapport Totalt'!C61,'5. Registrere Transaksjoner'!$D$8:$D$1006,"&gt;="&amp;$B$5,'5. Registrere Transaksjoner'!$D$8:$D$1006,"&lt;="&amp;$C$5)</f>
        <v>0</v>
      </c>
      <c r="G61" s="201">
        <f t="shared" si="5"/>
        <v>0</v>
      </c>
      <c r="H61" s="201"/>
      <c r="I61" s="202"/>
      <c r="J61" s="88"/>
      <c r="K61" s="94" t="str">
        <f t="shared" si="2"/>
        <v>kun konto</v>
      </c>
      <c r="L61" s="94" t="str">
        <f t="shared" si="0"/>
        <v>Vis tomme</v>
      </c>
      <c r="M61" s="88"/>
    </row>
    <row r="62" spans="1:13" x14ac:dyDescent="0.25">
      <c r="A62" s="88"/>
      <c r="B62" s="159" t="str">
        <f>Kontoplan!C81</f>
        <v xml:space="preserve">Kostnader lokaler </v>
      </c>
      <c r="C62" s="160">
        <f>Kontoplan!D81</f>
        <v>6360</v>
      </c>
      <c r="D62" s="161" t="str">
        <f>Kontoplan!E81</f>
        <v>Renhold</v>
      </c>
      <c r="E62" s="201">
        <f>SUMIFS('5. Registrere Transaksjoner'!$Q$8:$Q$1006,'5. Registrere Transaksjoner'!$I$8:$I$1006,C62,'5. Registrere Transaksjoner'!$D$8:$D$1006,"&gt;="&amp;$B$5,'5. Registrere Transaksjoner'!$D$8:$D$1006,"&lt;="&amp;$C$5)</f>
        <v>0</v>
      </c>
      <c r="F62" s="201">
        <f>SUMIFS('5. Registrere Transaksjoner'!$R$8:$R$1006,'5. Registrere Transaksjoner'!$K$8:$K$1006,'6. Resultatrapport Totalt'!C62,'5. Registrere Transaksjoner'!$D$8:$D$1006,"&gt;="&amp;$B$5,'5. Registrere Transaksjoner'!$D$8:$D$1006,"&lt;="&amp;$C$5)</f>
        <v>0</v>
      </c>
      <c r="G62" s="201">
        <f t="shared" si="5"/>
        <v>0</v>
      </c>
      <c r="H62" s="201"/>
      <c r="I62" s="202"/>
      <c r="J62" s="88"/>
      <c r="K62" s="94" t="str">
        <f t="shared" si="2"/>
        <v>kun konto</v>
      </c>
      <c r="L62" s="94" t="str">
        <f t="shared" si="0"/>
        <v>Vis tomme</v>
      </c>
      <c r="M62" s="88"/>
    </row>
    <row r="63" spans="1:13" x14ac:dyDescent="0.25">
      <c r="A63" s="88"/>
      <c r="B63" s="159" t="str">
        <f>Kontoplan!C82</f>
        <v xml:space="preserve">Kostnader lokaler </v>
      </c>
      <c r="C63" s="160">
        <f>Kontoplan!D82</f>
        <v>6370</v>
      </c>
      <c r="D63" s="161" t="str">
        <f>Kontoplan!E82</f>
        <v>Vakthold</v>
      </c>
      <c r="E63" s="201">
        <f>SUMIFS('5. Registrere Transaksjoner'!$Q$8:$Q$1006,'5. Registrere Transaksjoner'!$I$8:$I$1006,C63,'5. Registrere Transaksjoner'!$D$8:$D$1006,"&gt;="&amp;$B$5,'5. Registrere Transaksjoner'!$D$8:$D$1006,"&lt;="&amp;$C$5)</f>
        <v>0</v>
      </c>
      <c r="F63" s="201">
        <f>SUMIFS('5. Registrere Transaksjoner'!$R$8:$R$1006,'5. Registrere Transaksjoner'!$K$8:$K$1006,'6. Resultatrapport Totalt'!C63,'5. Registrere Transaksjoner'!$D$8:$D$1006,"&gt;="&amp;$B$5,'5. Registrere Transaksjoner'!$D$8:$D$1006,"&lt;="&amp;$C$5)</f>
        <v>0</v>
      </c>
      <c r="G63" s="201">
        <f t="shared" si="5"/>
        <v>0</v>
      </c>
      <c r="H63" s="201"/>
      <c r="I63" s="202"/>
      <c r="J63" s="88"/>
      <c r="K63" s="94" t="str">
        <f t="shared" si="2"/>
        <v>kun konto</v>
      </c>
      <c r="L63" s="94" t="str">
        <f t="shared" si="0"/>
        <v>Vis tomme</v>
      </c>
      <c r="M63" s="88"/>
    </row>
    <row r="64" spans="1:13" x14ac:dyDescent="0.25">
      <c r="A64" s="88"/>
      <c r="B64" s="159" t="str">
        <f>Kontoplan!C83</f>
        <v>Leie maskiner, inventar, transportmidler etc</v>
      </c>
      <c r="C64" s="160">
        <f>Kontoplan!D83</f>
        <v>6400</v>
      </c>
      <c r="D64" s="161" t="str">
        <f>Kontoplan!E83</f>
        <v>Leie maskiner, inventar, datasystemer mm</v>
      </c>
      <c r="E64" s="201">
        <f>SUMIFS('5. Registrere Transaksjoner'!$Q$8:$Q$1006,'5. Registrere Transaksjoner'!$I$8:$I$1006,C64,'5. Registrere Transaksjoner'!$D$8:$D$1006,"&gt;="&amp;$B$5,'5. Registrere Transaksjoner'!$D$8:$D$1006,"&lt;="&amp;$C$5)</f>
        <v>0</v>
      </c>
      <c r="F64" s="201">
        <f>SUMIFS('5. Registrere Transaksjoner'!$R$8:$R$1006,'5. Registrere Transaksjoner'!$K$8:$K$1006,'6. Resultatrapport Totalt'!C64,'5. Registrere Transaksjoner'!$D$8:$D$1006,"&gt;="&amp;$B$5,'5. Registrere Transaksjoner'!$D$8:$D$1006,"&lt;="&amp;$C$5)</f>
        <v>0</v>
      </c>
      <c r="G64" s="201">
        <f t="shared" si="5"/>
        <v>0</v>
      </c>
      <c r="H64" s="201"/>
      <c r="I64" s="202"/>
      <c r="J64" s="88"/>
      <c r="K64" s="94" t="str">
        <f t="shared" si="2"/>
        <v>kun konto</v>
      </c>
      <c r="L64" s="94" t="str">
        <f t="shared" si="0"/>
        <v>Vis tomme</v>
      </c>
      <c r="M64" s="88"/>
    </row>
    <row r="65" spans="1:13" x14ac:dyDescent="0.25">
      <c r="A65" s="88"/>
      <c r="B65" s="159" t="str">
        <f>Kontoplan!C84</f>
        <v>Leie maskiner, inventar, transportmidler etc</v>
      </c>
      <c r="C65" s="160">
        <f>Kontoplan!D84</f>
        <v>6440</v>
      </c>
      <c r="D65" s="161" t="str">
        <f>Kontoplan!E84</f>
        <v>Leie transportmidler</v>
      </c>
      <c r="E65" s="201">
        <f>SUMIFS('5. Registrere Transaksjoner'!$Q$8:$Q$1006,'5. Registrere Transaksjoner'!$I$8:$I$1006,C65,'5. Registrere Transaksjoner'!$D$8:$D$1006,"&gt;="&amp;$B$5,'5. Registrere Transaksjoner'!$D$8:$D$1006,"&lt;="&amp;$C$5)</f>
        <v>0</v>
      </c>
      <c r="F65" s="201">
        <f>SUMIFS('5. Registrere Transaksjoner'!$R$8:$R$1006,'5. Registrere Transaksjoner'!$K$8:$K$1006,'6. Resultatrapport Totalt'!C65,'5. Registrere Transaksjoner'!$D$8:$D$1006,"&gt;="&amp;$B$5,'5. Registrere Transaksjoner'!$D$8:$D$1006,"&lt;="&amp;$C$5)</f>
        <v>0</v>
      </c>
      <c r="G65" s="201">
        <f t="shared" si="5"/>
        <v>0</v>
      </c>
      <c r="H65" s="201"/>
      <c r="I65" s="202"/>
      <c r="J65" s="88"/>
      <c r="K65" s="94" t="str">
        <f t="shared" si="2"/>
        <v>kun konto</v>
      </c>
      <c r="L65" s="94" t="str">
        <f t="shared" si="0"/>
        <v>Vis tomme</v>
      </c>
      <c r="M65" s="88"/>
    </row>
    <row r="66" spans="1:13" x14ac:dyDescent="0.25">
      <c r="A66" s="88"/>
      <c r="B66" s="159" t="str">
        <f>Kontoplan!C85</f>
        <v>Inventar</v>
      </c>
      <c r="C66" s="160">
        <f>Kontoplan!D85</f>
        <v>6540</v>
      </c>
      <c r="D66" s="161" t="str">
        <f>Kontoplan!E85</f>
        <v>Inventar</v>
      </c>
      <c r="E66" s="201">
        <f>SUMIFS('5. Registrere Transaksjoner'!$Q$8:$Q$1006,'5. Registrere Transaksjoner'!$I$8:$I$1006,C66,'5. Registrere Transaksjoner'!$D$8:$D$1006,"&gt;="&amp;$B$5,'5. Registrere Transaksjoner'!$D$8:$D$1006,"&lt;="&amp;$C$5)</f>
        <v>0</v>
      </c>
      <c r="F66" s="201">
        <f>SUMIFS('5. Registrere Transaksjoner'!$R$8:$R$1006,'5. Registrere Transaksjoner'!$K$8:$K$1006,'6. Resultatrapport Totalt'!C66,'5. Registrere Transaksjoner'!$D$8:$D$1006,"&gt;="&amp;$B$5,'5. Registrere Transaksjoner'!$D$8:$D$1006,"&lt;="&amp;$C$5)</f>
        <v>0</v>
      </c>
      <c r="G66" s="201">
        <f t="shared" si="5"/>
        <v>0</v>
      </c>
      <c r="H66" s="201"/>
      <c r="I66" s="202"/>
      <c r="J66" s="88"/>
      <c r="K66" s="94" t="str">
        <f t="shared" si="2"/>
        <v>kun konto</v>
      </c>
      <c r="L66" s="94" t="str">
        <f t="shared" si="0"/>
        <v>Vis tomme</v>
      </c>
      <c r="M66" s="88"/>
    </row>
    <row r="67" spans="1:13" x14ac:dyDescent="0.25">
      <c r="A67" s="88"/>
      <c r="B67" s="159" t="str">
        <f>Kontoplan!C86</f>
        <v>Inventar</v>
      </c>
      <c r="C67" s="160">
        <f>Kontoplan!D86</f>
        <v>6545</v>
      </c>
      <c r="D67" s="161" t="str">
        <f>Kontoplan!E86</f>
        <v>Datautstyr</v>
      </c>
      <c r="E67" s="201">
        <f>SUMIFS('5. Registrere Transaksjoner'!$Q$8:$Q$1006,'5. Registrere Transaksjoner'!$I$8:$I$1006,C67,'5. Registrere Transaksjoner'!$D$8:$D$1006,"&gt;="&amp;$B$5,'5. Registrere Transaksjoner'!$D$8:$D$1006,"&lt;="&amp;$C$5)</f>
        <v>0</v>
      </c>
      <c r="F67" s="201">
        <f>SUMIFS('5. Registrere Transaksjoner'!$R$8:$R$1006,'5. Registrere Transaksjoner'!$K$8:$K$1006,'6. Resultatrapport Totalt'!C67,'5. Registrere Transaksjoner'!$D$8:$D$1006,"&gt;="&amp;$B$5,'5. Registrere Transaksjoner'!$D$8:$D$1006,"&lt;="&amp;$C$5)</f>
        <v>0</v>
      </c>
      <c r="G67" s="201">
        <f t="shared" si="5"/>
        <v>0</v>
      </c>
      <c r="H67" s="201"/>
      <c r="I67" s="202"/>
      <c r="J67" s="88"/>
      <c r="K67" s="94" t="str">
        <f t="shared" si="2"/>
        <v>kun konto</v>
      </c>
      <c r="L67" s="94" t="str">
        <f t="shared" si="0"/>
        <v>Vis tomme</v>
      </c>
      <c r="M67" s="88"/>
    </row>
    <row r="68" spans="1:13" x14ac:dyDescent="0.25">
      <c r="A68" s="88"/>
      <c r="B68" s="159" t="str">
        <f>Kontoplan!C87</f>
        <v>Inventar</v>
      </c>
      <c r="C68" s="160">
        <f>Kontoplan!D87</f>
        <v>6580</v>
      </c>
      <c r="D68" s="161" t="str">
        <f>Kontoplan!E87</f>
        <v>Idrettsutstyr</v>
      </c>
      <c r="E68" s="201">
        <f>SUMIFS('5. Registrere Transaksjoner'!$Q$8:$Q$1006,'5. Registrere Transaksjoner'!$I$8:$I$1006,C68,'5. Registrere Transaksjoner'!$D$8:$D$1006,"&gt;="&amp;$B$5,'5. Registrere Transaksjoner'!$D$8:$D$1006,"&lt;="&amp;$C$5)</f>
        <v>0</v>
      </c>
      <c r="F68" s="201">
        <f>SUMIFS('5. Registrere Transaksjoner'!$R$8:$R$1006,'5. Registrere Transaksjoner'!$K$8:$K$1006,'6. Resultatrapport Totalt'!C68,'5. Registrere Transaksjoner'!$D$8:$D$1006,"&gt;="&amp;$B$5,'5. Registrere Transaksjoner'!$D$8:$D$1006,"&lt;="&amp;$C$5)</f>
        <v>0</v>
      </c>
      <c r="G68" s="201">
        <f t="shared" si="5"/>
        <v>0</v>
      </c>
      <c r="H68" s="201"/>
      <c r="I68" s="202"/>
      <c r="J68" s="88"/>
      <c r="K68" s="94" t="str">
        <f t="shared" si="2"/>
        <v>kun konto</v>
      </c>
      <c r="L68" s="94" t="str">
        <f t="shared" si="0"/>
        <v>Vis tomme</v>
      </c>
      <c r="M68" s="88"/>
    </row>
    <row r="69" spans="1:13" x14ac:dyDescent="0.25">
      <c r="A69" s="88"/>
      <c r="B69" s="159" t="str">
        <f>Kontoplan!C88</f>
        <v xml:space="preserve">Reparasjon og vedlikehold </v>
      </c>
      <c r="C69" s="160">
        <f>Kontoplan!D88</f>
        <v>6600</v>
      </c>
      <c r="D69" s="161" t="str">
        <f>Kontoplan!E88</f>
        <v>Reparasjon og vedlikehold bygninger</v>
      </c>
      <c r="E69" s="201">
        <f>SUMIFS('5. Registrere Transaksjoner'!$Q$8:$Q$1006,'5. Registrere Transaksjoner'!$I$8:$I$1006,C69,'5. Registrere Transaksjoner'!$D$8:$D$1006,"&gt;="&amp;$B$5,'5. Registrere Transaksjoner'!$D$8:$D$1006,"&lt;="&amp;$C$5)</f>
        <v>0</v>
      </c>
      <c r="F69" s="201">
        <f>SUMIFS('5. Registrere Transaksjoner'!$R$8:$R$1006,'5. Registrere Transaksjoner'!$K$8:$K$1006,'6. Resultatrapport Totalt'!C69,'5. Registrere Transaksjoner'!$D$8:$D$1006,"&gt;="&amp;$B$5,'5. Registrere Transaksjoner'!$D$8:$D$1006,"&lt;="&amp;$C$5)</f>
        <v>0</v>
      </c>
      <c r="G69" s="201">
        <f t="shared" si="5"/>
        <v>0</v>
      </c>
      <c r="H69" s="201"/>
      <c r="I69" s="202"/>
      <c r="J69" s="88"/>
      <c r="K69" s="94" t="str">
        <f t="shared" si="2"/>
        <v>kun konto</v>
      </c>
      <c r="L69" s="94" t="str">
        <f t="shared" si="0"/>
        <v>Vis tomme</v>
      </c>
      <c r="M69" s="88"/>
    </row>
    <row r="70" spans="1:13" x14ac:dyDescent="0.25">
      <c r="A70" s="88"/>
      <c r="B70" s="159" t="str">
        <f>Kontoplan!C89</f>
        <v xml:space="preserve">Reparasjon og vedlikehold </v>
      </c>
      <c r="C70" s="160">
        <f>Kontoplan!D89</f>
        <v>6620</v>
      </c>
      <c r="D70" s="161" t="str">
        <f>Kontoplan!E89</f>
        <v>Reparasjon og vedlikehold anlegg, utstyr etc</v>
      </c>
      <c r="E70" s="201">
        <f>SUMIFS('5. Registrere Transaksjoner'!$Q$8:$Q$1006,'5. Registrere Transaksjoner'!$I$8:$I$1006,C70,'5. Registrere Transaksjoner'!$D$8:$D$1006,"&gt;="&amp;$B$5,'5. Registrere Transaksjoner'!$D$8:$D$1006,"&lt;="&amp;$C$5)</f>
        <v>0</v>
      </c>
      <c r="F70" s="201">
        <f>SUMIFS('5. Registrere Transaksjoner'!$R$8:$R$1006,'5. Registrere Transaksjoner'!$K$8:$K$1006,'6. Resultatrapport Totalt'!C70,'5. Registrere Transaksjoner'!$D$8:$D$1006,"&gt;="&amp;$B$5,'5. Registrere Transaksjoner'!$D$8:$D$1006,"&lt;="&amp;$C$5)</f>
        <v>0</v>
      </c>
      <c r="G70" s="201">
        <f t="shared" si="5"/>
        <v>0</v>
      </c>
      <c r="H70" s="201"/>
      <c r="I70" s="202"/>
      <c r="J70" s="88"/>
      <c r="K70" s="94" t="str">
        <f t="shared" si="2"/>
        <v>kun konto</v>
      </c>
      <c r="L70" s="94" t="str">
        <f t="shared" si="0"/>
        <v>Vis tomme</v>
      </c>
      <c r="M70" s="88"/>
    </row>
    <row r="71" spans="1:13" x14ac:dyDescent="0.25">
      <c r="A71" s="88"/>
      <c r="B71" s="159" t="str">
        <f>Kontoplan!C90</f>
        <v>Fremmede tjenester</v>
      </c>
      <c r="C71" s="160">
        <f>Kontoplan!D90</f>
        <v>6700</v>
      </c>
      <c r="D71" s="161" t="str">
        <f>Kontoplan!E90</f>
        <v>Revisjonshonorar</v>
      </c>
      <c r="E71" s="201">
        <f>SUMIFS('5. Registrere Transaksjoner'!$Q$8:$Q$1006,'5. Registrere Transaksjoner'!$I$8:$I$1006,C71,'5. Registrere Transaksjoner'!$D$8:$D$1006,"&gt;="&amp;$B$5,'5. Registrere Transaksjoner'!$D$8:$D$1006,"&lt;="&amp;$C$5)</f>
        <v>0</v>
      </c>
      <c r="F71" s="201">
        <f>SUMIFS('5. Registrere Transaksjoner'!$R$8:$R$1006,'5. Registrere Transaksjoner'!$K$8:$K$1006,'6. Resultatrapport Totalt'!C71,'5. Registrere Transaksjoner'!$D$8:$D$1006,"&gt;="&amp;$B$5,'5. Registrere Transaksjoner'!$D$8:$D$1006,"&lt;="&amp;$C$5)</f>
        <v>0</v>
      </c>
      <c r="G71" s="201">
        <f t="shared" si="5"/>
        <v>0</v>
      </c>
      <c r="H71" s="201"/>
      <c r="I71" s="202"/>
      <c r="J71" s="88"/>
      <c r="K71" s="94" t="str">
        <f t="shared" si="2"/>
        <v>kun konto</v>
      </c>
      <c r="L71" s="94" t="str">
        <f t="shared" si="0"/>
        <v>Vis tomme</v>
      </c>
      <c r="M71" s="88"/>
    </row>
    <row r="72" spans="1:13" x14ac:dyDescent="0.25">
      <c r="A72" s="88"/>
      <c r="B72" s="159" t="str">
        <f>Kontoplan!C91</f>
        <v>Fremmede tjenester</v>
      </c>
      <c r="C72" s="160">
        <f>Kontoplan!D91</f>
        <v>6720</v>
      </c>
      <c r="D72" s="161" t="str">
        <f>Kontoplan!E91</f>
        <v>Økonomisk og juridisk bistand</v>
      </c>
      <c r="E72" s="201">
        <f>SUMIFS('5. Registrere Transaksjoner'!$Q$8:$Q$1006,'5. Registrere Transaksjoner'!$I$8:$I$1006,C72,'5. Registrere Transaksjoner'!$D$8:$D$1006,"&gt;="&amp;$B$5,'5. Registrere Transaksjoner'!$D$8:$D$1006,"&lt;="&amp;$C$5)</f>
        <v>0</v>
      </c>
      <c r="F72" s="201">
        <f>SUMIFS('5. Registrere Transaksjoner'!$R$8:$R$1006,'5. Registrere Transaksjoner'!$K$8:$K$1006,'6. Resultatrapport Totalt'!C72,'5. Registrere Transaksjoner'!$D$8:$D$1006,"&gt;="&amp;$B$5,'5. Registrere Transaksjoner'!$D$8:$D$1006,"&lt;="&amp;$C$5)</f>
        <v>0</v>
      </c>
      <c r="G72" s="201">
        <f t="shared" si="5"/>
        <v>0</v>
      </c>
      <c r="H72" s="201"/>
      <c r="I72" s="202"/>
      <c r="J72" s="88"/>
      <c r="K72" s="94" t="str">
        <f t="shared" si="2"/>
        <v>kun konto</v>
      </c>
      <c r="L72" s="94" t="str">
        <f t="shared" ref="L72:L112" si="6">IF(OR(G72&lt;&gt;0,H72&lt;&gt;0),"Vis verdier","Vis tomme")</f>
        <v>Vis tomme</v>
      </c>
      <c r="M72" s="88"/>
    </row>
    <row r="73" spans="1:13" x14ac:dyDescent="0.25">
      <c r="A73" s="88"/>
      <c r="B73" s="159" t="str">
        <f>Kontoplan!C92</f>
        <v>Fremmede tjenester</v>
      </c>
      <c r="C73" s="160">
        <f>Kontoplan!D92</f>
        <v>6730</v>
      </c>
      <c r="D73" s="161" t="str">
        <f>Kontoplan!E92</f>
        <v>Idrettsfaglig bistand</v>
      </c>
      <c r="E73" s="201">
        <f>SUMIFS('5. Registrere Transaksjoner'!$Q$8:$Q$1006,'5. Registrere Transaksjoner'!$I$8:$I$1006,C73,'5. Registrere Transaksjoner'!$D$8:$D$1006,"&gt;="&amp;$B$5,'5. Registrere Transaksjoner'!$D$8:$D$1006,"&lt;="&amp;$C$5)</f>
        <v>0</v>
      </c>
      <c r="F73" s="201">
        <f>SUMIFS('5. Registrere Transaksjoner'!$R$8:$R$1006,'5. Registrere Transaksjoner'!$K$8:$K$1006,'6. Resultatrapport Totalt'!C73,'5. Registrere Transaksjoner'!$D$8:$D$1006,"&gt;="&amp;$B$5,'5. Registrere Transaksjoner'!$D$8:$D$1006,"&lt;="&amp;$C$5)</f>
        <v>0</v>
      </c>
      <c r="G73" s="201">
        <f t="shared" si="5"/>
        <v>0</v>
      </c>
      <c r="H73" s="201"/>
      <c r="I73" s="202"/>
      <c r="J73" s="88"/>
      <c r="K73" s="94" t="str">
        <f t="shared" si="2"/>
        <v>kun konto</v>
      </c>
      <c r="L73" s="94" t="str">
        <f t="shared" si="6"/>
        <v>Vis tomme</v>
      </c>
      <c r="M73" s="88"/>
    </row>
    <row r="74" spans="1:13" x14ac:dyDescent="0.25">
      <c r="A74" s="88"/>
      <c r="B74" s="159" t="str">
        <f>Kontoplan!C93</f>
        <v>Fremmede tjenester</v>
      </c>
      <c r="C74" s="160">
        <f>Kontoplan!D93</f>
        <v>6770</v>
      </c>
      <c r="D74" s="161" t="str">
        <f>Kontoplan!E93</f>
        <v>Medisinsk behandling, utstyr etc</v>
      </c>
      <c r="E74" s="201">
        <f>SUMIFS('5. Registrere Transaksjoner'!$Q$8:$Q$1006,'5. Registrere Transaksjoner'!$I$8:$I$1006,C74,'5. Registrere Transaksjoner'!$D$8:$D$1006,"&gt;="&amp;$B$5,'5. Registrere Transaksjoner'!$D$8:$D$1006,"&lt;="&amp;$C$5)</f>
        <v>0</v>
      </c>
      <c r="F74" s="201">
        <f>SUMIFS('5. Registrere Transaksjoner'!$R$8:$R$1006,'5. Registrere Transaksjoner'!$K$8:$K$1006,'6. Resultatrapport Totalt'!C74,'5. Registrere Transaksjoner'!$D$8:$D$1006,"&gt;="&amp;$B$5,'5. Registrere Transaksjoner'!$D$8:$D$1006,"&lt;="&amp;$C$5)</f>
        <v>0</v>
      </c>
      <c r="G74" s="201">
        <f t="shared" si="5"/>
        <v>0</v>
      </c>
      <c r="H74" s="201"/>
      <c r="I74" s="202"/>
      <c r="J74" s="88"/>
      <c r="K74" s="94" t="str">
        <f t="shared" si="2"/>
        <v>kun konto</v>
      </c>
      <c r="L74" s="94" t="str">
        <f t="shared" si="6"/>
        <v>Vis tomme</v>
      </c>
      <c r="M74" s="88"/>
    </row>
    <row r="75" spans="1:13" x14ac:dyDescent="0.25">
      <c r="A75" s="88"/>
      <c r="B75" s="159" t="str">
        <f>Kontoplan!C94</f>
        <v>Fremmede tjenester</v>
      </c>
      <c r="C75" s="160">
        <f>Kontoplan!D94</f>
        <v>6780</v>
      </c>
      <c r="D75" s="161" t="str">
        <f>Kontoplan!E94</f>
        <v>Lønn selvstendig næringsdrivende</v>
      </c>
      <c r="E75" s="201">
        <f>SUMIFS('5. Registrere Transaksjoner'!$Q$8:$Q$1006,'5. Registrere Transaksjoner'!$I$8:$I$1006,C75,'5. Registrere Transaksjoner'!$D$8:$D$1006,"&gt;="&amp;$B$5,'5. Registrere Transaksjoner'!$D$8:$D$1006,"&lt;="&amp;$C$5)</f>
        <v>0</v>
      </c>
      <c r="F75" s="201">
        <f>SUMIFS('5. Registrere Transaksjoner'!$R$8:$R$1006,'5. Registrere Transaksjoner'!$K$8:$K$1006,'6. Resultatrapport Totalt'!C75,'5. Registrere Transaksjoner'!$D$8:$D$1006,"&gt;="&amp;$B$5,'5. Registrere Transaksjoner'!$D$8:$D$1006,"&lt;="&amp;$C$5)</f>
        <v>0</v>
      </c>
      <c r="G75" s="201">
        <f t="shared" si="5"/>
        <v>0</v>
      </c>
      <c r="H75" s="201"/>
      <c r="I75" s="202"/>
      <c r="J75" s="88"/>
      <c r="K75" s="94" t="str">
        <f t="shared" si="2"/>
        <v>kun konto</v>
      </c>
      <c r="L75" s="94" t="str">
        <f t="shared" si="6"/>
        <v>Vis tomme</v>
      </c>
      <c r="M75" s="88"/>
    </row>
    <row r="76" spans="1:13" x14ac:dyDescent="0.25">
      <c r="A76" s="88"/>
      <c r="B76" s="159" t="str">
        <f>Kontoplan!C95</f>
        <v>Kontorkostnader</v>
      </c>
      <c r="C76" s="160">
        <f>Kontoplan!D95</f>
        <v>6800</v>
      </c>
      <c r="D76" s="161" t="str">
        <f>Kontoplan!E95</f>
        <v>Kontorrekvisita</v>
      </c>
      <c r="E76" s="201">
        <f>SUMIFS('5. Registrere Transaksjoner'!$Q$8:$Q$1006,'5. Registrere Transaksjoner'!$I$8:$I$1006,C76,'5. Registrere Transaksjoner'!$D$8:$D$1006,"&gt;="&amp;$B$5,'5. Registrere Transaksjoner'!$D$8:$D$1006,"&lt;="&amp;$C$5)</f>
        <v>0</v>
      </c>
      <c r="F76" s="201">
        <f>SUMIFS('5. Registrere Transaksjoner'!$R$8:$R$1006,'5. Registrere Transaksjoner'!$K$8:$K$1006,'6. Resultatrapport Totalt'!C76,'5. Registrere Transaksjoner'!$D$8:$D$1006,"&gt;="&amp;$B$5,'5. Registrere Transaksjoner'!$D$8:$D$1006,"&lt;="&amp;$C$5)</f>
        <v>0</v>
      </c>
      <c r="G76" s="201">
        <f t="shared" si="5"/>
        <v>0</v>
      </c>
      <c r="H76" s="201"/>
      <c r="I76" s="202"/>
      <c r="J76" s="88"/>
      <c r="K76" s="94" t="str">
        <f t="shared" si="2"/>
        <v>kun konto</v>
      </c>
      <c r="L76" s="94" t="str">
        <f t="shared" si="6"/>
        <v>Vis tomme</v>
      </c>
      <c r="M76" s="88"/>
    </row>
    <row r="77" spans="1:13" x14ac:dyDescent="0.25">
      <c r="A77" s="88"/>
      <c r="B77" s="159" t="str">
        <f>Kontoplan!C96</f>
        <v>Kontorkostnader</v>
      </c>
      <c r="C77" s="160">
        <f>Kontoplan!D96</f>
        <v>6820</v>
      </c>
      <c r="D77" s="161" t="str">
        <f>Kontoplan!E96</f>
        <v>Trykksaker, kopiering, trykking</v>
      </c>
      <c r="E77" s="201">
        <f>SUMIFS('5. Registrere Transaksjoner'!$Q$8:$Q$1006,'5. Registrere Transaksjoner'!$I$8:$I$1006,C77,'5. Registrere Transaksjoner'!$D$8:$D$1006,"&gt;="&amp;$B$5,'5. Registrere Transaksjoner'!$D$8:$D$1006,"&lt;="&amp;$C$5)</f>
        <v>0</v>
      </c>
      <c r="F77" s="201">
        <f>SUMIFS('5. Registrere Transaksjoner'!$R$8:$R$1006,'5. Registrere Transaksjoner'!$K$8:$K$1006,'6. Resultatrapport Totalt'!C77,'5. Registrere Transaksjoner'!$D$8:$D$1006,"&gt;="&amp;$B$5,'5. Registrere Transaksjoner'!$D$8:$D$1006,"&lt;="&amp;$C$5)</f>
        <v>0</v>
      </c>
      <c r="G77" s="201">
        <f t="shared" si="5"/>
        <v>0</v>
      </c>
      <c r="H77" s="201"/>
      <c r="I77" s="202"/>
      <c r="J77" s="88"/>
      <c r="K77" s="94" t="str">
        <f t="shared" si="2"/>
        <v>kun konto</v>
      </c>
      <c r="L77" s="94" t="str">
        <f t="shared" si="6"/>
        <v>Vis tomme</v>
      </c>
      <c r="M77" s="88"/>
    </row>
    <row r="78" spans="1:13" x14ac:dyDescent="0.25">
      <c r="A78" s="88"/>
      <c r="B78" s="159" t="str">
        <f>Kontoplan!C97</f>
        <v>Kontorkostnader</v>
      </c>
      <c r="C78" s="160">
        <f>Kontoplan!D97</f>
        <v>6840</v>
      </c>
      <c r="D78" s="161" t="str">
        <f>Kontoplan!E97</f>
        <v>Aviser og tidsskrifter, bøker etc</v>
      </c>
      <c r="E78" s="201">
        <f>SUMIFS('5. Registrere Transaksjoner'!$Q$8:$Q$1006,'5. Registrere Transaksjoner'!$I$8:$I$1006,C78,'5. Registrere Transaksjoner'!$D$8:$D$1006,"&gt;="&amp;$B$5,'5. Registrere Transaksjoner'!$D$8:$D$1006,"&lt;="&amp;$C$5)</f>
        <v>0</v>
      </c>
      <c r="F78" s="201">
        <f>SUMIFS('5. Registrere Transaksjoner'!$R$8:$R$1006,'5. Registrere Transaksjoner'!$K$8:$K$1006,'6. Resultatrapport Totalt'!C78,'5. Registrere Transaksjoner'!$D$8:$D$1006,"&gt;="&amp;$B$5,'5. Registrere Transaksjoner'!$D$8:$D$1006,"&lt;="&amp;$C$5)</f>
        <v>0</v>
      </c>
      <c r="G78" s="201">
        <f t="shared" si="5"/>
        <v>0</v>
      </c>
      <c r="H78" s="201"/>
      <c r="I78" s="202"/>
      <c r="J78" s="88"/>
      <c r="K78" s="94" t="str">
        <f t="shared" si="2"/>
        <v>kun konto</v>
      </c>
      <c r="L78" s="94" t="str">
        <f t="shared" si="6"/>
        <v>Vis tomme</v>
      </c>
      <c r="M78" s="88"/>
    </row>
    <row r="79" spans="1:13" x14ac:dyDescent="0.25">
      <c r="A79" s="88"/>
      <c r="B79" s="159" t="str">
        <f>Kontoplan!C98</f>
        <v>Kontorkostnader</v>
      </c>
      <c r="C79" s="160">
        <f>Kontoplan!D98</f>
        <v>6860</v>
      </c>
      <c r="D79" s="161" t="str">
        <f>Kontoplan!E98</f>
        <v>Møte, kurs, oppdatering etc</v>
      </c>
      <c r="E79" s="201">
        <f>SUMIFS('5. Registrere Transaksjoner'!$Q$8:$Q$1006,'5. Registrere Transaksjoner'!$I$8:$I$1006,C79,'5. Registrere Transaksjoner'!$D$8:$D$1006,"&gt;="&amp;$B$5,'5. Registrere Transaksjoner'!$D$8:$D$1006,"&lt;="&amp;$C$5)</f>
        <v>0</v>
      </c>
      <c r="F79" s="201">
        <f>SUMIFS('5. Registrere Transaksjoner'!$R$8:$R$1006,'5. Registrere Transaksjoner'!$K$8:$K$1006,'6. Resultatrapport Totalt'!C79,'5. Registrere Transaksjoner'!$D$8:$D$1006,"&gt;="&amp;$B$5,'5. Registrere Transaksjoner'!$D$8:$D$1006,"&lt;="&amp;$C$5)</f>
        <v>0</v>
      </c>
      <c r="G79" s="201">
        <f t="shared" si="5"/>
        <v>0</v>
      </c>
      <c r="H79" s="201"/>
      <c r="I79" s="202"/>
      <c r="J79" s="88"/>
      <c r="K79" s="94" t="str">
        <f t="shared" si="2"/>
        <v>kun konto</v>
      </c>
      <c r="L79" s="94" t="str">
        <f t="shared" si="6"/>
        <v>Vis tomme</v>
      </c>
      <c r="M79" s="88"/>
    </row>
    <row r="80" spans="1:13" x14ac:dyDescent="0.25">
      <c r="A80" s="88"/>
      <c r="B80" s="159" t="str">
        <f>Kontoplan!C99</f>
        <v>Kontorkostnader</v>
      </c>
      <c r="C80" s="160">
        <f>Kontoplan!D99</f>
        <v>6890</v>
      </c>
      <c r="D80" s="161" t="str">
        <f>Kontoplan!E99</f>
        <v>Annen kontorkostnader</v>
      </c>
      <c r="E80" s="201">
        <f>SUMIFS('5. Registrere Transaksjoner'!$Q$8:$Q$1006,'5. Registrere Transaksjoner'!$I$8:$I$1006,C80,'5. Registrere Transaksjoner'!$D$8:$D$1006,"&gt;="&amp;$B$5,'5. Registrere Transaksjoner'!$D$8:$D$1006,"&lt;="&amp;$C$5)</f>
        <v>0</v>
      </c>
      <c r="F80" s="201">
        <f>SUMIFS('5. Registrere Transaksjoner'!$R$8:$R$1006,'5. Registrere Transaksjoner'!$K$8:$K$1006,'6. Resultatrapport Totalt'!C80,'5. Registrere Transaksjoner'!$D$8:$D$1006,"&gt;="&amp;$B$5,'5. Registrere Transaksjoner'!$D$8:$D$1006,"&lt;="&amp;$C$5)</f>
        <v>0</v>
      </c>
      <c r="G80" s="201">
        <f t="shared" si="5"/>
        <v>0</v>
      </c>
      <c r="H80" s="201"/>
      <c r="I80" s="202"/>
      <c r="J80" s="88"/>
      <c r="K80" s="94" t="str">
        <f t="shared" si="2"/>
        <v>kun konto</v>
      </c>
      <c r="L80" s="94" t="str">
        <f t="shared" si="6"/>
        <v>Vis tomme</v>
      </c>
      <c r="M80" s="88"/>
    </row>
    <row r="81" spans="1:13" x14ac:dyDescent="0.25">
      <c r="A81" s="88"/>
      <c r="B81" s="159" t="str">
        <f>Kontoplan!C100</f>
        <v>Telefon, porto etc</v>
      </c>
      <c r="C81" s="160">
        <f>Kontoplan!D100</f>
        <v>6900</v>
      </c>
      <c r="D81" s="161" t="str">
        <f>Kontoplan!E100</f>
        <v>Telefon</v>
      </c>
      <c r="E81" s="201">
        <f>SUMIFS('5. Registrere Transaksjoner'!$Q$8:$Q$1006,'5. Registrere Transaksjoner'!$I$8:$I$1006,C81,'5. Registrere Transaksjoner'!$D$8:$D$1006,"&gt;="&amp;$B$5,'5. Registrere Transaksjoner'!$D$8:$D$1006,"&lt;="&amp;$C$5)</f>
        <v>0</v>
      </c>
      <c r="F81" s="201">
        <f>SUMIFS('5. Registrere Transaksjoner'!$R$8:$R$1006,'5. Registrere Transaksjoner'!$K$8:$K$1006,'6. Resultatrapport Totalt'!C81,'5. Registrere Transaksjoner'!$D$8:$D$1006,"&gt;="&amp;$B$5,'5. Registrere Transaksjoner'!$D$8:$D$1006,"&lt;="&amp;$C$5)</f>
        <v>0</v>
      </c>
      <c r="G81" s="201">
        <f t="shared" si="5"/>
        <v>0</v>
      </c>
      <c r="H81" s="201"/>
      <c r="I81" s="202"/>
      <c r="J81" s="88"/>
      <c r="K81" s="94" t="str">
        <f t="shared" si="2"/>
        <v>kun konto</v>
      </c>
      <c r="L81" s="94" t="str">
        <f t="shared" si="6"/>
        <v>Vis tomme</v>
      </c>
      <c r="M81" s="88"/>
    </row>
    <row r="82" spans="1:13" x14ac:dyDescent="0.25">
      <c r="A82" s="88"/>
      <c r="B82" s="159" t="str">
        <f>Kontoplan!C101</f>
        <v>Telefon, porto etc</v>
      </c>
      <c r="C82" s="160">
        <f>Kontoplan!D101</f>
        <v>6940</v>
      </c>
      <c r="D82" s="161" t="str">
        <f>Kontoplan!E101</f>
        <v>Porto</v>
      </c>
      <c r="E82" s="201">
        <f>SUMIFS('5. Registrere Transaksjoner'!$Q$8:$Q$1006,'5. Registrere Transaksjoner'!$I$8:$I$1006,C82,'5. Registrere Transaksjoner'!$D$8:$D$1006,"&gt;="&amp;$B$5,'5. Registrere Transaksjoner'!$D$8:$D$1006,"&lt;="&amp;$C$5)</f>
        <v>0</v>
      </c>
      <c r="F82" s="201">
        <f>SUMIFS('5. Registrere Transaksjoner'!$R$8:$R$1006,'5. Registrere Transaksjoner'!$K$8:$K$1006,'6. Resultatrapport Totalt'!C82,'5. Registrere Transaksjoner'!$D$8:$D$1006,"&gt;="&amp;$B$5,'5. Registrere Transaksjoner'!$D$8:$D$1006,"&lt;="&amp;$C$5)</f>
        <v>0</v>
      </c>
      <c r="G82" s="201">
        <f t="shared" si="5"/>
        <v>0</v>
      </c>
      <c r="H82" s="201"/>
      <c r="I82" s="202"/>
      <c r="J82" s="88"/>
      <c r="K82" s="94" t="str">
        <f t="shared" si="2"/>
        <v>kun konto</v>
      </c>
      <c r="L82" s="94" t="str">
        <f t="shared" ref="L82" si="7">IF(OR(G82&lt;&gt;0,H82&lt;&gt;0),"Vis verdier","Vis tomme")</f>
        <v>Vis tomme</v>
      </c>
      <c r="M82" s="88"/>
    </row>
    <row r="83" spans="1:13" x14ac:dyDescent="0.25">
      <c r="A83" s="88"/>
      <c r="B83" s="159" t="str">
        <f>Kontoplan!C102</f>
        <v>Kostnad transportmidler</v>
      </c>
      <c r="C83" s="160">
        <f>Kontoplan!D102</f>
        <v>7000</v>
      </c>
      <c r="D83" s="161" t="str">
        <f>Kontoplan!E102</f>
        <v>Drivstoff og andre bilkostnader</v>
      </c>
      <c r="E83" s="201">
        <f>SUMIFS('5. Registrere Transaksjoner'!$Q$8:$Q$1006,'5. Registrere Transaksjoner'!$I$8:$I$1006,C83,'5. Registrere Transaksjoner'!$D$8:$D$1006,"&gt;="&amp;$B$5,'5. Registrere Transaksjoner'!$D$8:$D$1006,"&lt;="&amp;$C$5)</f>
        <v>0</v>
      </c>
      <c r="F83" s="201">
        <f>SUMIFS('5. Registrere Transaksjoner'!$R$8:$R$1006,'5. Registrere Transaksjoner'!$K$8:$K$1006,'6. Resultatrapport Totalt'!C83,'5. Registrere Transaksjoner'!$D$8:$D$1006,"&gt;="&amp;$B$5,'5. Registrere Transaksjoner'!$D$8:$D$1006,"&lt;="&amp;$C$5)</f>
        <v>0</v>
      </c>
      <c r="G83" s="201">
        <f t="shared" si="5"/>
        <v>0</v>
      </c>
      <c r="H83" s="201"/>
      <c r="I83" s="202"/>
      <c r="J83" s="88"/>
      <c r="K83" s="94" t="str">
        <f t="shared" si="2"/>
        <v>kun konto</v>
      </c>
      <c r="L83" s="94" t="str">
        <f t="shared" si="6"/>
        <v>Vis tomme</v>
      </c>
      <c r="M83" s="88"/>
    </row>
    <row r="84" spans="1:13" x14ac:dyDescent="0.25">
      <c r="A84" s="88"/>
      <c r="B84" s="159" t="str">
        <f>Kontoplan!C103</f>
        <v>Kostnad og godtgj. for reiser, diett, bil etc</v>
      </c>
      <c r="C84" s="160">
        <f>Kontoplan!D103</f>
        <v>7100</v>
      </c>
      <c r="D84" s="161" t="str">
        <f>Kontoplan!E103</f>
        <v>Bilgodtgjørelse, oppgavepliktig</v>
      </c>
      <c r="E84" s="201">
        <f>SUMIFS('5. Registrere Transaksjoner'!$Q$8:$Q$1006,'5. Registrere Transaksjoner'!$I$8:$I$1006,C84,'5. Registrere Transaksjoner'!$D$8:$D$1006,"&gt;="&amp;$B$5,'5. Registrere Transaksjoner'!$D$8:$D$1006,"&lt;="&amp;$C$5)</f>
        <v>0</v>
      </c>
      <c r="F84" s="201">
        <f>SUMIFS('5. Registrere Transaksjoner'!$R$8:$R$1006,'5. Registrere Transaksjoner'!$K$8:$K$1006,'6. Resultatrapport Totalt'!C84,'5. Registrere Transaksjoner'!$D$8:$D$1006,"&gt;="&amp;$B$5,'5. Registrere Transaksjoner'!$D$8:$D$1006,"&lt;="&amp;$C$5)</f>
        <v>0</v>
      </c>
      <c r="G84" s="201">
        <f t="shared" si="5"/>
        <v>0</v>
      </c>
      <c r="H84" s="201"/>
      <c r="I84" s="202"/>
      <c r="J84" s="88"/>
      <c r="K84" s="94" t="str">
        <f t="shared" si="2"/>
        <v>kun konto</v>
      </c>
      <c r="L84" s="94" t="str">
        <f t="shared" si="6"/>
        <v>Vis tomme</v>
      </c>
      <c r="M84" s="88"/>
    </row>
    <row r="85" spans="1:13" x14ac:dyDescent="0.25">
      <c r="A85" s="88"/>
      <c r="B85" s="159" t="str">
        <f>Kontoplan!C104</f>
        <v>Kostnad og godtgj. for reiser, diett, bil etc</v>
      </c>
      <c r="C85" s="160">
        <f>Kontoplan!D104</f>
        <v>7110</v>
      </c>
      <c r="D85" s="161" t="str">
        <f>Kontoplan!E104</f>
        <v>Bilgodtgjørelse, ikke oppgavepliktig</v>
      </c>
      <c r="E85" s="201">
        <f>SUMIFS('5. Registrere Transaksjoner'!$Q$8:$Q$1006,'5. Registrere Transaksjoner'!$I$8:$I$1006,C85,'5. Registrere Transaksjoner'!$D$8:$D$1006,"&gt;="&amp;$B$5,'5. Registrere Transaksjoner'!$D$8:$D$1006,"&lt;="&amp;$C$5)</f>
        <v>0</v>
      </c>
      <c r="F85" s="201">
        <f>SUMIFS('5. Registrere Transaksjoner'!$R$8:$R$1006,'5. Registrere Transaksjoner'!$K$8:$K$1006,'6. Resultatrapport Totalt'!C85,'5. Registrere Transaksjoner'!$D$8:$D$1006,"&gt;="&amp;$B$5,'5. Registrere Transaksjoner'!$D$8:$D$1006,"&lt;="&amp;$C$5)</f>
        <v>0</v>
      </c>
      <c r="G85" s="201">
        <f t="shared" si="5"/>
        <v>0</v>
      </c>
      <c r="H85" s="201"/>
      <c r="I85" s="202"/>
      <c r="J85" s="88"/>
      <c r="K85" s="94" t="str">
        <f t="shared" si="2"/>
        <v>kun konto</v>
      </c>
      <c r="L85" s="94" t="str">
        <f t="shared" si="6"/>
        <v>Vis tomme</v>
      </c>
      <c r="M85" s="88"/>
    </row>
    <row r="86" spans="1:13" x14ac:dyDescent="0.25">
      <c r="A86" s="88"/>
      <c r="B86" s="159" t="str">
        <f>Kontoplan!C105</f>
        <v>Kostnad og godtgj. for reiser, diett, bil etc</v>
      </c>
      <c r="C86" s="160">
        <f>Kontoplan!D105</f>
        <v>7141</v>
      </c>
      <c r="D86" s="161" t="str">
        <f>Kontoplan!E105</f>
        <v>Fly</v>
      </c>
      <c r="E86" s="201">
        <f>SUMIFS('5. Registrere Transaksjoner'!$Q$8:$Q$1006,'5. Registrere Transaksjoner'!$I$8:$I$1006,C86,'5. Registrere Transaksjoner'!$D$8:$D$1006,"&gt;="&amp;$B$5,'5. Registrere Transaksjoner'!$D$8:$D$1006,"&lt;="&amp;$C$5)</f>
        <v>0</v>
      </c>
      <c r="F86" s="201">
        <f>SUMIFS('5. Registrere Transaksjoner'!$R$8:$R$1006,'5. Registrere Transaksjoner'!$K$8:$K$1006,'6. Resultatrapport Totalt'!C86,'5. Registrere Transaksjoner'!$D$8:$D$1006,"&gt;="&amp;$B$5,'5. Registrere Transaksjoner'!$D$8:$D$1006,"&lt;="&amp;$C$5)</f>
        <v>0</v>
      </c>
      <c r="G86" s="201">
        <f t="shared" si="5"/>
        <v>0</v>
      </c>
      <c r="H86" s="201"/>
      <c r="I86" s="202"/>
      <c r="J86" s="88"/>
      <c r="K86" s="94" t="str">
        <f t="shared" si="2"/>
        <v>kun konto</v>
      </c>
      <c r="L86" s="94" t="str">
        <f t="shared" si="6"/>
        <v>Vis tomme</v>
      </c>
      <c r="M86" s="88"/>
    </row>
    <row r="87" spans="1:13" x14ac:dyDescent="0.25">
      <c r="A87" s="88"/>
      <c r="B87" s="159" t="str">
        <f>Kontoplan!C106</f>
        <v>Kostnad og godtgj. for reiser, diett, bil etc</v>
      </c>
      <c r="C87" s="160">
        <f>Kontoplan!D106</f>
        <v>7144</v>
      </c>
      <c r="D87" s="161" t="str">
        <f>Kontoplan!E106</f>
        <v>Hotell</v>
      </c>
      <c r="E87" s="201">
        <f>SUMIFS('5. Registrere Transaksjoner'!$Q$8:$Q$1006,'5. Registrere Transaksjoner'!$I$8:$I$1006,C87,'5. Registrere Transaksjoner'!$D$8:$D$1006,"&gt;="&amp;$B$5,'5. Registrere Transaksjoner'!$D$8:$D$1006,"&lt;="&amp;$C$5)</f>
        <v>0</v>
      </c>
      <c r="F87" s="201">
        <f>SUMIFS('5. Registrere Transaksjoner'!$R$8:$R$1006,'5. Registrere Transaksjoner'!$K$8:$K$1006,'6. Resultatrapport Totalt'!C87,'5. Registrere Transaksjoner'!$D$8:$D$1006,"&gt;="&amp;$B$5,'5. Registrere Transaksjoner'!$D$8:$D$1006,"&lt;="&amp;$C$5)</f>
        <v>0</v>
      </c>
      <c r="G87" s="201">
        <f t="shared" si="5"/>
        <v>0</v>
      </c>
      <c r="H87" s="201"/>
      <c r="I87" s="202"/>
      <c r="J87" s="88"/>
      <c r="K87" s="94" t="str">
        <f t="shared" si="2"/>
        <v>kun konto</v>
      </c>
      <c r="L87" s="94" t="str">
        <f t="shared" si="6"/>
        <v>Vis tomme</v>
      </c>
      <c r="M87" s="88"/>
    </row>
    <row r="88" spans="1:13" x14ac:dyDescent="0.25">
      <c r="A88" s="88"/>
      <c r="B88" s="159" t="str">
        <f>Kontoplan!C107</f>
        <v>Kostnad og godtgj. for reiser, diett, bil etc</v>
      </c>
      <c r="C88" s="160">
        <f>Kontoplan!D107</f>
        <v>7145</v>
      </c>
      <c r="D88" s="161" t="str">
        <f>Kontoplan!E107</f>
        <v>Andre reisekostnader</v>
      </c>
      <c r="E88" s="201">
        <f>SUMIFS('5. Registrere Transaksjoner'!$Q$8:$Q$1006,'5. Registrere Transaksjoner'!$I$8:$I$1006,C88,'5. Registrere Transaksjoner'!$D$8:$D$1006,"&gt;="&amp;$B$5,'5. Registrere Transaksjoner'!$D$8:$D$1006,"&lt;="&amp;$C$5)</f>
        <v>0</v>
      </c>
      <c r="F88" s="201">
        <f>SUMIFS('5. Registrere Transaksjoner'!$R$8:$R$1006,'5. Registrere Transaksjoner'!$K$8:$K$1006,'6. Resultatrapport Totalt'!C88,'5. Registrere Transaksjoner'!$D$8:$D$1006,"&gt;="&amp;$B$5,'5. Registrere Transaksjoner'!$D$8:$D$1006,"&lt;="&amp;$C$5)</f>
        <v>0</v>
      </c>
      <c r="G88" s="201">
        <f t="shared" si="5"/>
        <v>0</v>
      </c>
      <c r="H88" s="201"/>
      <c r="I88" s="202"/>
      <c r="J88" s="88"/>
      <c r="K88" s="94" t="str">
        <f t="shared" si="2"/>
        <v>kun konto</v>
      </c>
      <c r="L88" s="94" t="str">
        <f t="shared" si="6"/>
        <v>Vis tomme</v>
      </c>
      <c r="M88" s="88"/>
    </row>
    <row r="89" spans="1:13" x14ac:dyDescent="0.25">
      <c r="A89" s="88"/>
      <c r="B89" s="159" t="str">
        <f>Kontoplan!C108</f>
        <v>Kostnad og godtgj. for reiser, diett, bil etc</v>
      </c>
      <c r="C89" s="160">
        <f>Kontoplan!D108</f>
        <v>7150</v>
      </c>
      <c r="D89" s="161" t="str">
        <f>Kontoplan!E108</f>
        <v>Diettkostnader, oppgavepliktig</v>
      </c>
      <c r="E89" s="201">
        <f>SUMIFS('5. Registrere Transaksjoner'!$Q$8:$Q$1006,'5. Registrere Transaksjoner'!$I$8:$I$1006,C89,'5. Registrere Transaksjoner'!$D$8:$D$1006,"&gt;="&amp;$B$5,'5. Registrere Transaksjoner'!$D$8:$D$1006,"&lt;="&amp;$C$5)</f>
        <v>0</v>
      </c>
      <c r="F89" s="201">
        <f>SUMIFS('5. Registrere Transaksjoner'!$R$8:$R$1006,'5. Registrere Transaksjoner'!$K$8:$K$1006,'6. Resultatrapport Totalt'!C89,'5. Registrere Transaksjoner'!$D$8:$D$1006,"&gt;="&amp;$B$5,'5. Registrere Transaksjoner'!$D$8:$D$1006,"&lt;="&amp;$C$5)</f>
        <v>0</v>
      </c>
      <c r="G89" s="201">
        <f t="shared" si="5"/>
        <v>0</v>
      </c>
      <c r="H89" s="201"/>
      <c r="I89" s="202"/>
      <c r="J89" s="88"/>
      <c r="K89" s="94" t="str">
        <f t="shared" si="2"/>
        <v>kun konto</v>
      </c>
      <c r="L89" s="94" t="str">
        <f t="shared" si="6"/>
        <v>Vis tomme</v>
      </c>
      <c r="M89" s="88"/>
    </row>
    <row r="90" spans="1:13" x14ac:dyDescent="0.25">
      <c r="A90" s="88"/>
      <c r="B90" s="159" t="str">
        <f>Kontoplan!C109</f>
        <v>Kostnad og godtgj. for reiser, diett, bil etc</v>
      </c>
      <c r="C90" s="160">
        <f>Kontoplan!D109</f>
        <v>7162</v>
      </c>
      <c r="D90" s="161" t="str">
        <f>Kontoplan!E109</f>
        <v>Bevertning</v>
      </c>
      <c r="E90" s="201">
        <f>SUMIFS('5. Registrere Transaksjoner'!$Q$8:$Q$1006,'5. Registrere Transaksjoner'!$I$8:$I$1006,C90,'5. Registrere Transaksjoner'!$D$8:$D$1006,"&gt;="&amp;$B$5,'5. Registrere Transaksjoner'!$D$8:$D$1006,"&lt;="&amp;$C$5)</f>
        <v>0</v>
      </c>
      <c r="F90" s="201">
        <f>SUMIFS('5. Registrere Transaksjoner'!$R$8:$R$1006,'5. Registrere Transaksjoner'!$K$8:$K$1006,'6. Resultatrapport Totalt'!C90,'5. Registrere Transaksjoner'!$D$8:$D$1006,"&gt;="&amp;$B$5,'5. Registrere Transaksjoner'!$D$8:$D$1006,"&lt;="&amp;$C$5)</f>
        <v>0</v>
      </c>
      <c r="G90" s="201">
        <f t="shared" si="5"/>
        <v>0</v>
      </c>
      <c r="H90" s="201"/>
      <c r="I90" s="202"/>
      <c r="J90" s="88"/>
      <c r="K90" s="94" t="str">
        <f t="shared" si="2"/>
        <v>kun konto</v>
      </c>
      <c r="L90" s="94" t="str">
        <f t="shared" si="6"/>
        <v>Vis tomme</v>
      </c>
      <c r="M90" s="88"/>
    </row>
    <row r="91" spans="1:13" x14ac:dyDescent="0.25">
      <c r="A91" s="88"/>
      <c r="B91" s="159" t="str">
        <f>Kontoplan!C110</f>
        <v xml:space="preserve">Provisjonskostnad </v>
      </c>
      <c r="C91" s="160">
        <f>Kontoplan!D110</f>
        <v>7210</v>
      </c>
      <c r="D91" s="161" t="str">
        <f>Kontoplan!E110</f>
        <v>Sponsorkostnader</v>
      </c>
      <c r="E91" s="201">
        <f>SUMIFS('5. Registrere Transaksjoner'!$Q$8:$Q$1006,'5. Registrere Transaksjoner'!$I$8:$I$1006,C91,'5. Registrere Transaksjoner'!$D$8:$D$1006,"&gt;="&amp;$B$5,'5. Registrere Transaksjoner'!$D$8:$D$1006,"&lt;="&amp;$C$5)</f>
        <v>0</v>
      </c>
      <c r="F91" s="201">
        <f>SUMIFS('5. Registrere Transaksjoner'!$R$8:$R$1006,'5. Registrere Transaksjoner'!$K$8:$K$1006,'6. Resultatrapport Totalt'!C91,'5. Registrere Transaksjoner'!$D$8:$D$1006,"&gt;="&amp;$B$5,'5. Registrere Transaksjoner'!$D$8:$D$1006,"&lt;="&amp;$C$5)</f>
        <v>0</v>
      </c>
      <c r="G91" s="201">
        <f t="shared" si="5"/>
        <v>0</v>
      </c>
      <c r="H91" s="201"/>
      <c r="I91" s="202"/>
      <c r="J91" s="88"/>
      <c r="K91" s="94" t="str">
        <f t="shared" si="2"/>
        <v>kun konto</v>
      </c>
      <c r="L91" s="94" t="str">
        <f t="shared" si="6"/>
        <v>Vis tomme</v>
      </c>
      <c r="M91" s="88"/>
    </row>
    <row r="92" spans="1:13" x14ac:dyDescent="0.25">
      <c r="A92" s="88"/>
      <c r="B92" s="159" t="str">
        <f>Kontoplan!C111</f>
        <v xml:space="preserve">Salgs-, reklame- og representasjonskostn. </v>
      </c>
      <c r="C92" s="160">
        <f>Kontoplan!D111</f>
        <v>7320</v>
      </c>
      <c r="D92" s="161" t="str">
        <f>Kontoplan!E111</f>
        <v>Reklame og annonser</v>
      </c>
      <c r="E92" s="201">
        <f>SUMIFS('5. Registrere Transaksjoner'!$Q$8:$Q$1006,'5. Registrere Transaksjoner'!$I$8:$I$1006,C92,'5. Registrere Transaksjoner'!$D$8:$D$1006,"&gt;="&amp;$B$5,'5. Registrere Transaksjoner'!$D$8:$D$1006,"&lt;="&amp;$C$5)</f>
        <v>0</v>
      </c>
      <c r="F92" s="201">
        <f>SUMIFS('5. Registrere Transaksjoner'!$R$8:$R$1006,'5. Registrere Transaksjoner'!$K$8:$K$1006,'6. Resultatrapport Totalt'!C92,'5. Registrere Transaksjoner'!$D$8:$D$1006,"&gt;="&amp;$B$5,'5. Registrere Transaksjoner'!$D$8:$D$1006,"&lt;="&amp;$C$5)</f>
        <v>0</v>
      </c>
      <c r="G92" s="201">
        <f t="shared" si="5"/>
        <v>0</v>
      </c>
      <c r="H92" s="201"/>
      <c r="I92" s="202"/>
      <c r="J92" s="88"/>
      <c r="K92" s="94" t="str">
        <f t="shared" si="2"/>
        <v>kun konto</v>
      </c>
      <c r="L92" s="94" t="str">
        <f t="shared" si="6"/>
        <v>Vis tomme</v>
      </c>
      <c r="M92" s="88"/>
    </row>
    <row r="93" spans="1:13" x14ac:dyDescent="0.25">
      <c r="A93" s="88"/>
      <c r="B93" s="159" t="str">
        <f>Kontoplan!C112</f>
        <v xml:space="preserve">Kontingent og gave </v>
      </c>
      <c r="C93" s="160">
        <f>Kontoplan!D112</f>
        <v>7400</v>
      </c>
      <c r="D93" s="161" t="str">
        <f>Kontoplan!E112</f>
        <v>Medlemskontingenter</v>
      </c>
      <c r="E93" s="201">
        <f>SUMIFS('5. Registrere Transaksjoner'!$Q$8:$Q$1006,'5. Registrere Transaksjoner'!$I$8:$I$1006,C93,'5. Registrere Transaksjoner'!$D$8:$D$1006,"&gt;="&amp;$B$5,'5. Registrere Transaksjoner'!$D$8:$D$1006,"&lt;="&amp;$C$5)</f>
        <v>0</v>
      </c>
      <c r="F93" s="201">
        <f>SUMIFS('5. Registrere Transaksjoner'!$R$8:$R$1006,'5. Registrere Transaksjoner'!$K$8:$K$1006,'6. Resultatrapport Totalt'!C93,'5. Registrere Transaksjoner'!$D$8:$D$1006,"&gt;="&amp;$B$5,'5. Registrere Transaksjoner'!$D$8:$D$1006,"&lt;="&amp;$C$5)</f>
        <v>0</v>
      </c>
      <c r="G93" s="201">
        <f t="shared" si="5"/>
        <v>0</v>
      </c>
      <c r="H93" s="201"/>
      <c r="I93" s="202"/>
      <c r="J93" s="88"/>
      <c r="K93" s="94" t="str">
        <f t="shared" si="2"/>
        <v>kun konto</v>
      </c>
      <c r="L93" s="94" t="str">
        <f t="shared" si="6"/>
        <v>Vis tomme</v>
      </c>
      <c r="M93" s="88"/>
    </row>
    <row r="94" spans="1:13" x14ac:dyDescent="0.25">
      <c r="A94" s="88"/>
      <c r="B94" s="159" t="str">
        <f>Kontoplan!C113</f>
        <v xml:space="preserve">Kontingent og gave </v>
      </c>
      <c r="C94" s="160">
        <f>Kontoplan!D113</f>
        <v>7410</v>
      </c>
      <c r="D94" s="161" t="str">
        <f>Kontoplan!E113</f>
        <v>Påmelding serier, turneringer etc</v>
      </c>
      <c r="E94" s="201">
        <f>SUMIFS('5. Registrere Transaksjoner'!$Q$8:$Q$1006,'5. Registrere Transaksjoner'!$I$8:$I$1006,C94,'5. Registrere Transaksjoner'!$D$8:$D$1006,"&gt;="&amp;$B$5,'5. Registrere Transaksjoner'!$D$8:$D$1006,"&lt;="&amp;$C$5)</f>
        <v>0</v>
      </c>
      <c r="F94" s="201">
        <f>SUMIFS('5. Registrere Transaksjoner'!$R$8:$R$1006,'5. Registrere Transaksjoner'!$K$8:$K$1006,'6. Resultatrapport Totalt'!C94,'5. Registrere Transaksjoner'!$D$8:$D$1006,"&gt;="&amp;$B$5,'5. Registrere Transaksjoner'!$D$8:$D$1006,"&lt;="&amp;$C$5)</f>
        <v>0</v>
      </c>
      <c r="G94" s="201">
        <f t="shared" si="5"/>
        <v>0</v>
      </c>
      <c r="H94" s="201"/>
      <c r="I94" s="202"/>
      <c r="J94" s="88"/>
      <c r="K94" s="94" t="str">
        <f t="shared" si="2"/>
        <v>kun konto</v>
      </c>
      <c r="L94" s="94" t="str">
        <f t="shared" si="6"/>
        <v>Vis tomme</v>
      </c>
      <c r="M94" s="88"/>
    </row>
    <row r="95" spans="1:13" x14ac:dyDescent="0.25">
      <c r="A95" s="88"/>
      <c r="B95" s="159" t="str">
        <f>Kontoplan!C114</f>
        <v xml:space="preserve">Kontingent og gave </v>
      </c>
      <c r="C95" s="160">
        <f>Kontoplan!D114</f>
        <v>7420</v>
      </c>
      <c r="D95" s="161" t="str">
        <f>Kontoplan!E114</f>
        <v>Gaver og premier</v>
      </c>
      <c r="E95" s="201">
        <f>SUMIFS('5. Registrere Transaksjoner'!$Q$8:$Q$1006,'5. Registrere Transaksjoner'!$I$8:$I$1006,C95,'5. Registrere Transaksjoner'!$D$8:$D$1006,"&gt;="&amp;$B$5,'5. Registrere Transaksjoner'!$D$8:$D$1006,"&lt;="&amp;$C$5)</f>
        <v>0</v>
      </c>
      <c r="F95" s="201">
        <f>SUMIFS('5. Registrere Transaksjoner'!$R$8:$R$1006,'5. Registrere Transaksjoner'!$K$8:$K$1006,'6. Resultatrapport Totalt'!C95,'5. Registrere Transaksjoner'!$D$8:$D$1006,"&gt;="&amp;$B$5,'5. Registrere Transaksjoner'!$D$8:$D$1006,"&lt;="&amp;$C$5)</f>
        <v>0</v>
      </c>
      <c r="G95" s="201">
        <f t="shared" si="5"/>
        <v>0</v>
      </c>
      <c r="H95" s="201"/>
      <c r="I95" s="202"/>
      <c r="J95" s="88"/>
      <c r="K95" s="94" t="str">
        <f t="shared" si="2"/>
        <v>kun konto</v>
      </c>
      <c r="L95" s="94" t="str">
        <f t="shared" si="6"/>
        <v>Vis tomme</v>
      </c>
      <c r="M95" s="88"/>
    </row>
    <row r="96" spans="1:13" x14ac:dyDescent="0.25">
      <c r="A96" s="88"/>
      <c r="B96" s="159" t="str">
        <f>Kontoplan!C115</f>
        <v>Forsikringspremier</v>
      </c>
      <c r="C96" s="160">
        <f>Kontoplan!D115</f>
        <v>7500</v>
      </c>
      <c r="D96" s="161" t="str">
        <f>Kontoplan!E115</f>
        <v>Forsikringspremier</v>
      </c>
      <c r="E96" s="201">
        <f>SUMIFS('5. Registrere Transaksjoner'!$Q$8:$Q$1006,'5. Registrere Transaksjoner'!$I$8:$I$1006,C96,'5. Registrere Transaksjoner'!$D$8:$D$1006,"&gt;="&amp;$B$5,'5. Registrere Transaksjoner'!$D$8:$D$1006,"&lt;="&amp;$C$5)</f>
        <v>0</v>
      </c>
      <c r="F96" s="201">
        <f>SUMIFS('5. Registrere Transaksjoner'!$R$8:$R$1006,'5. Registrere Transaksjoner'!$K$8:$K$1006,'6. Resultatrapport Totalt'!C96,'5. Registrere Transaksjoner'!$D$8:$D$1006,"&gt;="&amp;$B$5,'5. Registrere Transaksjoner'!$D$8:$D$1006,"&lt;="&amp;$C$5)</f>
        <v>0</v>
      </c>
      <c r="G96" s="201">
        <f t="shared" si="5"/>
        <v>0</v>
      </c>
      <c r="H96" s="201"/>
      <c r="I96" s="202"/>
      <c r="J96" s="88"/>
      <c r="K96" s="94" t="str">
        <f t="shared" si="2"/>
        <v>kun konto</v>
      </c>
      <c r="L96" s="94" t="str">
        <f t="shared" si="6"/>
        <v>Vis tomme</v>
      </c>
      <c r="M96" s="88"/>
    </row>
    <row r="97" spans="1:13" x14ac:dyDescent="0.25">
      <c r="A97" s="88"/>
      <c r="B97" s="159" t="str">
        <f>Kontoplan!C116</f>
        <v xml:space="preserve">Annen kostnad </v>
      </c>
      <c r="C97" s="160">
        <f>Kontoplan!D116</f>
        <v>7746</v>
      </c>
      <c r="D97" s="161" t="str">
        <f>Kontoplan!E116</f>
        <v>Øreavrunding</v>
      </c>
      <c r="E97" s="201">
        <f>SUMIFS('5. Registrere Transaksjoner'!$Q$8:$Q$1006,'5. Registrere Transaksjoner'!$I$8:$I$1006,C97,'5. Registrere Transaksjoner'!$D$8:$D$1006,"&gt;="&amp;$B$5,'5. Registrere Transaksjoner'!$D$8:$D$1006,"&lt;="&amp;$C$5)</f>
        <v>0</v>
      </c>
      <c r="F97" s="201">
        <f>SUMIFS('5. Registrere Transaksjoner'!$R$8:$R$1006,'5. Registrere Transaksjoner'!$K$8:$K$1006,'6. Resultatrapport Totalt'!C97,'5. Registrere Transaksjoner'!$D$8:$D$1006,"&gt;="&amp;$B$5,'5. Registrere Transaksjoner'!$D$8:$D$1006,"&lt;="&amp;$C$5)</f>
        <v>0</v>
      </c>
      <c r="G97" s="201">
        <f t="shared" si="5"/>
        <v>0</v>
      </c>
      <c r="H97" s="201"/>
      <c r="I97" s="202"/>
      <c r="J97" s="88"/>
      <c r="K97" s="94" t="str">
        <f t="shared" si="2"/>
        <v>kun konto</v>
      </c>
      <c r="L97" s="94" t="str">
        <f t="shared" si="6"/>
        <v>Vis tomme</v>
      </c>
      <c r="M97" s="88"/>
    </row>
    <row r="98" spans="1:13" x14ac:dyDescent="0.25">
      <c r="A98" s="88"/>
      <c r="B98" s="159" t="str">
        <f>Kontoplan!C117</f>
        <v xml:space="preserve">Annen kostnad </v>
      </c>
      <c r="C98" s="160">
        <f>Kontoplan!D117</f>
        <v>7770</v>
      </c>
      <c r="D98" s="161" t="str">
        <f>Kontoplan!E117</f>
        <v>Bank og kortgebyrer</v>
      </c>
      <c r="E98" s="201">
        <f>SUMIFS('5. Registrere Transaksjoner'!$Q$8:$Q$1006,'5. Registrere Transaksjoner'!$I$8:$I$1006,C98,'5. Registrere Transaksjoner'!$D$8:$D$1006,"&gt;="&amp;$B$5,'5. Registrere Transaksjoner'!$D$8:$D$1006,"&lt;="&amp;$C$5)</f>
        <v>0</v>
      </c>
      <c r="F98" s="201">
        <f>SUMIFS('5. Registrere Transaksjoner'!$R$8:$R$1006,'5. Registrere Transaksjoner'!$K$8:$K$1006,'6. Resultatrapport Totalt'!C98,'5. Registrere Transaksjoner'!$D$8:$D$1006,"&gt;="&amp;$B$5,'5. Registrere Transaksjoner'!$D$8:$D$1006,"&lt;="&amp;$C$5)</f>
        <v>0</v>
      </c>
      <c r="G98" s="201">
        <f t="shared" si="5"/>
        <v>0</v>
      </c>
      <c r="H98" s="201"/>
      <c r="I98" s="202"/>
      <c r="J98" s="88"/>
      <c r="K98" s="94" t="str">
        <f t="shared" si="2"/>
        <v>kun konto</v>
      </c>
      <c r="L98" s="94" t="str">
        <f t="shared" si="6"/>
        <v>Vis tomme</v>
      </c>
      <c r="M98" s="88"/>
    </row>
    <row r="99" spans="1:13" x14ac:dyDescent="0.25">
      <c r="A99" s="88"/>
      <c r="B99" s="159" t="str">
        <f>Kontoplan!C118</f>
        <v xml:space="preserve">Annen kostnad </v>
      </c>
      <c r="C99" s="160">
        <f>Kontoplan!D118</f>
        <v>7790</v>
      </c>
      <c r="D99" s="161" t="str">
        <f>Kontoplan!E118</f>
        <v>Diverse kostnader</v>
      </c>
      <c r="E99" s="201">
        <f>SUMIFS('5. Registrere Transaksjoner'!$Q$8:$Q$1006,'5. Registrere Transaksjoner'!$I$8:$I$1006,C99,'5. Registrere Transaksjoner'!$D$8:$D$1006,"&gt;="&amp;$B$5,'5. Registrere Transaksjoner'!$D$8:$D$1006,"&lt;="&amp;$C$5)</f>
        <v>0</v>
      </c>
      <c r="F99" s="201">
        <f>SUMIFS('5. Registrere Transaksjoner'!$R$8:$R$1006,'5. Registrere Transaksjoner'!$K$8:$K$1006,'6. Resultatrapport Totalt'!C99,'5. Registrere Transaksjoner'!$D$8:$D$1006,"&gt;="&amp;$B$5,'5. Registrere Transaksjoner'!$D$8:$D$1006,"&lt;="&amp;$C$5)</f>
        <v>0</v>
      </c>
      <c r="G99" s="201">
        <f t="shared" si="5"/>
        <v>0</v>
      </c>
      <c r="H99" s="201"/>
      <c r="I99" s="202"/>
      <c r="J99" s="88"/>
      <c r="K99" s="94" t="str">
        <f t="shared" si="2"/>
        <v>kun konto</v>
      </c>
      <c r="L99" s="94" t="str">
        <f t="shared" si="6"/>
        <v>Vis tomme</v>
      </c>
      <c r="M99" s="88"/>
    </row>
    <row r="100" spans="1:13" x14ac:dyDescent="0.25">
      <c r="A100" s="88"/>
      <c r="B100" s="159" t="str">
        <f>Kontoplan!C119</f>
        <v xml:space="preserve">Tap </v>
      </c>
      <c r="C100" s="160">
        <f>Kontoplan!D119</f>
        <v>7830</v>
      </c>
      <c r="D100" s="161" t="str">
        <f>Kontoplan!E119</f>
        <v>Tap på fordringer</v>
      </c>
      <c r="E100" s="201">
        <f>SUMIFS('5. Registrere Transaksjoner'!$Q$8:$Q$1006,'5. Registrere Transaksjoner'!$I$8:$I$1006,C100,'5. Registrere Transaksjoner'!$D$8:$D$1006,"&gt;="&amp;$B$5,'5. Registrere Transaksjoner'!$D$8:$D$1006,"&lt;="&amp;$C$5)</f>
        <v>0</v>
      </c>
      <c r="F100" s="201">
        <f>SUMIFS('5. Registrere Transaksjoner'!$R$8:$R$1006,'5. Registrere Transaksjoner'!$K$8:$K$1006,'6. Resultatrapport Totalt'!C100,'5. Registrere Transaksjoner'!$D$8:$D$1006,"&gt;="&amp;$B$5,'5. Registrere Transaksjoner'!$D$8:$D$1006,"&lt;="&amp;$C$5)</f>
        <v>0</v>
      </c>
      <c r="G100" s="201">
        <f t="shared" si="5"/>
        <v>0</v>
      </c>
      <c r="H100" s="201"/>
      <c r="I100" s="202"/>
      <c r="J100" s="88"/>
      <c r="K100" s="94" t="str">
        <f t="shared" si="2"/>
        <v>kun konto</v>
      </c>
      <c r="L100" s="94" t="str">
        <f t="shared" si="6"/>
        <v>Vis tomme</v>
      </c>
      <c r="M100" s="88"/>
    </row>
    <row r="101" spans="1:13" x14ac:dyDescent="0.25">
      <c r="A101" s="88"/>
      <c r="B101" s="159" t="str">
        <f>Kontoplan!C120</f>
        <v>driftskostnader</v>
      </c>
      <c r="C101" s="160">
        <f>Kontoplan!D120</f>
        <v>7997</v>
      </c>
      <c r="D101" s="161">
        <f>Kontoplan!E120</f>
        <v>0</v>
      </c>
      <c r="E101" s="201">
        <f>SUMIFS('5. Registrere Transaksjoner'!$Q$8:$Q$1006,'5. Registrere Transaksjoner'!$I$8:$I$1006,C101,'5. Registrere Transaksjoner'!$D$8:$D$1006,"&gt;="&amp;$B$5,'5. Registrere Transaksjoner'!$D$8:$D$1006,"&lt;="&amp;$C$5)</f>
        <v>0</v>
      </c>
      <c r="F101" s="201">
        <f>SUMIFS('5. Registrere Transaksjoner'!$R$8:$R$1006,'5. Registrere Transaksjoner'!$K$8:$K$1006,'6. Resultatrapport Totalt'!C101,'5. Registrere Transaksjoner'!$D$8:$D$1006,"&gt;="&amp;$B$5,'5. Registrere Transaksjoner'!$D$8:$D$1006,"&lt;="&amp;$C$5)</f>
        <v>0</v>
      </c>
      <c r="G101" s="201">
        <f t="shared" si="5"/>
        <v>0</v>
      </c>
      <c r="H101" s="201"/>
      <c r="I101" s="202"/>
      <c r="J101" s="88"/>
      <c r="K101" s="94" t="str">
        <f t="shared" si="2"/>
        <v>kun konto</v>
      </c>
      <c r="L101" s="94" t="str">
        <f t="shared" si="6"/>
        <v>Vis tomme</v>
      </c>
      <c r="M101" s="88"/>
    </row>
    <row r="102" spans="1:13" x14ac:dyDescent="0.25">
      <c r="A102" s="88"/>
      <c r="B102" s="159" t="str">
        <f>Kontoplan!C121</f>
        <v>driftskostnader</v>
      </c>
      <c r="C102" s="160">
        <f>Kontoplan!D121</f>
        <v>7998</v>
      </c>
      <c r="D102" s="161">
        <f>Kontoplan!E121</f>
        <v>0</v>
      </c>
      <c r="E102" s="201">
        <f>SUMIFS('5. Registrere Transaksjoner'!$Q$8:$Q$1006,'5. Registrere Transaksjoner'!$I$8:$I$1006,C102,'5. Registrere Transaksjoner'!$D$8:$D$1006,"&gt;="&amp;$B$5,'5. Registrere Transaksjoner'!$D$8:$D$1006,"&lt;="&amp;$C$5)</f>
        <v>0</v>
      </c>
      <c r="F102" s="201">
        <f>SUMIFS('5. Registrere Transaksjoner'!$R$8:$R$1006,'5. Registrere Transaksjoner'!$K$8:$K$1006,'6. Resultatrapport Totalt'!C102,'5. Registrere Transaksjoner'!$D$8:$D$1006,"&gt;="&amp;$B$5,'5. Registrere Transaksjoner'!$D$8:$D$1006,"&lt;="&amp;$C$5)</f>
        <v>0</v>
      </c>
      <c r="G102" s="201">
        <f t="shared" si="5"/>
        <v>0</v>
      </c>
      <c r="H102" s="201"/>
      <c r="I102" s="202"/>
      <c r="J102" s="88"/>
      <c r="K102" s="94" t="str">
        <f t="shared" ref="K102:K112" si="8">IF(C102&gt;0,"kun konto","Sammendrag")</f>
        <v>kun konto</v>
      </c>
      <c r="L102" s="94" t="str">
        <f t="shared" si="6"/>
        <v>Vis tomme</v>
      </c>
      <c r="M102" s="88"/>
    </row>
    <row r="103" spans="1:13" x14ac:dyDescent="0.25">
      <c r="A103" s="88"/>
      <c r="B103" s="162" t="s">
        <v>133</v>
      </c>
      <c r="C103" s="163">
        <v>7999</v>
      </c>
      <c r="D103" s="164" t="s">
        <v>134</v>
      </c>
      <c r="E103" s="203"/>
      <c r="F103" s="203"/>
      <c r="G103" s="203"/>
      <c r="H103" s="203">
        <f>INDEX('3. Budsjett'!$H$17:$L$17,MATCH($C$4,'3. Budsjett'!$H$13:$L$13,0))</f>
        <v>0</v>
      </c>
      <c r="I103" s="204"/>
      <c r="J103" s="88"/>
      <c r="K103" s="94" t="str">
        <f t="shared" si="8"/>
        <v>kun konto</v>
      </c>
      <c r="L103" s="94" t="str">
        <f t="shared" si="6"/>
        <v>Vis tomme</v>
      </c>
      <c r="M103" s="88"/>
    </row>
    <row r="104" spans="1:13" x14ac:dyDescent="0.25">
      <c r="A104" s="88"/>
      <c r="B104" s="139" t="s">
        <v>135</v>
      </c>
      <c r="C104" s="140"/>
      <c r="D104" s="131"/>
      <c r="E104" s="205"/>
      <c r="F104" s="205"/>
      <c r="G104" s="205">
        <f>SUM(G58:G103)</f>
        <v>0</v>
      </c>
      <c r="H104" s="205">
        <f>SUM(H58:H103)</f>
        <v>0</v>
      </c>
      <c r="I104" s="206">
        <f>G104-H104</f>
        <v>0</v>
      </c>
      <c r="J104" s="88"/>
      <c r="K104" s="94" t="str">
        <f t="shared" si="8"/>
        <v>Sammendrag</v>
      </c>
      <c r="L104" s="94" t="str">
        <f t="shared" si="6"/>
        <v>Vis tomme</v>
      </c>
      <c r="M104" s="88"/>
    </row>
    <row r="105" spans="1:13" x14ac:dyDescent="0.25">
      <c r="A105" s="88"/>
      <c r="B105" s="136"/>
      <c r="C105" s="138"/>
      <c r="D105" s="96"/>
      <c r="E105" s="207"/>
      <c r="F105" s="207"/>
      <c r="G105" s="207"/>
      <c r="H105" s="207"/>
      <c r="I105" s="208"/>
      <c r="J105" s="88"/>
      <c r="K105" s="94" t="str">
        <f t="shared" si="8"/>
        <v>Sammendrag</v>
      </c>
      <c r="L105" s="94" t="str">
        <f t="shared" si="6"/>
        <v>Vis tomme</v>
      </c>
      <c r="M105" s="88"/>
    </row>
    <row r="106" spans="1:13" x14ac:dyDescent="0.25">
      <c r="A106" s="88"/>
      <c r="B106" s="165" t="str">
        <f>Kontoplan!C122</f>
        <v xml:space="preserve">Finansinntekt </v>
      </c>
      <c r="C106" s="166">
        <f>Kontoplan!D122</f>
        <v>8040</v>
      </c>
      <c r="D106" s="167" t="str">
        <f>Kontoplan!E122</f>
        <v>Renteinntekter</v>
      </c>
      <c r="E106" s="209">
        <f>SUMIFS('5. Registrere Transaksjoner'!$Q$8:$Q$1006,'5. Registrere Transaksjoner'!$I$8:$I$1006,C106,'5. Registrere Transaksjoner'!$D$8:$D$1006,"&gt;="&amp;$B$5,'5. Registrere Transaksjoner'!$D$8:$D$1006,"&lt;="&amp;$C$5)</f>
        <v>0</v>
      </c>
      <c r="F106" s="209">
        <f>SUMIFS('5. Registrere Transaksjoner'!$R$8:$R$1006,'5. Registrere Transaksjoner'!$K$8:$K$1006,'6. Resultatrapport Totalt'!C106,'5. Registrere Transaksjoner'!$D$8:$D$1006,"&gt;="&amp;$B$5,'5. Registrere Transaksjoner'!$D$8:$D$1006,"&lt;="&amp;$C$5)</f>
        <v>0</v>
      </c>
      <c r="G106" s="209">
        <f>E106+F106</f>
        <v>0</v>
      </c>
      <c r="H106" s="209"/>
      <c r="I106" s="210"/>
      <c r="J106" s="88"/>
      <c r="K106" s="94" t="str">
        <f t="shared" si="8"/>
        <v>kun konto</v>
      </c>
      <c r="L106" s="94" t="str">
        <f t="shared" si="6"/>
        <v>Vis tomme</v>
      </c>
      <c r="M106" s="88"/>
    </row>
    <row r="107" spans="1:13" x14ac:dyDescent="0.25">
      <c r="A107" s="88"/>
      <c r="B107" s="159" t="str">
        <f>Kontoplan!C123</f>
        <v xml:space="preserve">Finansinntekt </v>
      </c>
      <c r="C107" s="160">
        <f>Kontoplan!D123</f>
        <v>8070</v>
      </c>
      <c r="D107" s="161" t="str">
        <f>Kontoplan!E123</f>
        <v>Annen finansinntekt</v>
      </c>
      <c r="E107" s="201">
        <f>SUMIFS('5. Registrere Transaksjoner'!$Q$8:$Q$1006,'5. Registrere Transaksjoner'!$I$8:$I$1006,C107,'5. Registrere Transaksjoner'!$D$8:$D$1006,"&gt;="&amp;$B$5,'5. Registrere Transaksjoner'!$D$8:$D$1006,"&lt;="&amp;$C$5)</f>
        <v>0</v>
      </c>
      <c r="F107" s="201">
        <f>SUMIFS('5. Registrere Transaksjoner'!$R$8:$R$1006,'5. Registrere Transaksjoner'!$K$8:$K$1006,'6. Resultatrapport Totalt'!C107,'5. Registrere Transaksjoner'!$D$8:$D$1006,"&gt;="&amp;$B$5,'5. Registrere Transaksjoner'!$D$8:$D$1006,"&lt;="&amp;$C$5)</f>
        <v>0</v>
      </c>
      <c r="G107" s="201">
        <f>E107+F107</f>
        <v>0</v>
      </c>
      <c r="H107" s="201"/>
      <c r="I107" s="202"/>
      <c r="J107" s="88"/>
      <c r="K107" s="94" t="str">
        <f t="shared" si="8"/>
        <v>kun konto</v>
      </c>
      <c r="L107" s="94" t="str">
        <f t="shared" si="6"/>
        <v>Vis tomme</v>
      </c>
      <c r="M107" s="88"/>
    </row>
    <row r="108" spans="1:13" x14ac:dyDescent="0.25">
      <c r="A108" s="88"/>
      <c r="B108" s="159" t="str">
        <f>Kontoplan!C124</f>
        <v xml:space="preserve">Finanskostnad </v>
      </c>
      <c r="C108" s="160">
        <f>Kontoplan!D124</f>
        <v>8140</v>
      </c>
      <c r="D108" s="161" t="str">
        <f>Kontoplan!E124</f>
        <v>Rentekostnader</v>
      </c>
      <c r="E108" s="201">
        <f>SUMIFS('5. Registrere Transaksjoner'!$Q$8:$Q$1006,'5. Registrere Transaksjoner'!$I$8:$I$1006,C108,'5. Registrere Transaksjoner'!$D$8:$D$1006,"&gt;="&amp;$B$5,'5. Registrere Transaksjoner'!$D$8:$D$1006,"&lt;="&amp;$C$5)</f>
        <v>0</v>
      </c>
      <c r="F108" s="201">
        <f>SUMIFS('5. Registrere Transaksjoner'!$R$8:$R$1006,'5. Registrere Transaksjoner'!$K$8:$K$1006,'6. Resultatrapport Totalt'!C108,'5. Registrere Transaksjoner'!$D$8:$D$1006,"&gt;="&amp;$B$5,'5. Registrere Transaksjoner'!$D$8:$D$1006,"&lt;="&amp;$C$5)</f>
        <v>0</v>
      </c>
      <c r="G108" s="201">
        <f>E108+F108</f>
        <v>0</v>
      </c>
      <c r="H108" s="201"/>
      <c r="I108" s="202"/>
      <c r="J108" s="88"/>
      <c r="K108" s="94" t="str">
        <f t="shared" si="8"/>
        <v>kun konto</v>
      </c>
      <c r="L108" s="94" t="str">
        <f t="shared" si="6"/>
        <v>Vis tomme</v>
      </c>
      <c r="M108" s="88"/>
    </row>
    <row r="109" spans="1:13" x14ac:dyDescent="0.25">
      <c r="A109" s="88"/>
      <c r="B109" s="162" t="str">
        <f>Kontoplan!C125</f>
        <v xml:space="preserve">Finanskostnad </v>
      </c>
      <c r="C109" s="163">
        <f>Kontoplan!D125</f>
        <v>8170</v>
      </c>
      <c r="D109" s="164" t="str">
        <f>Kontoplan!E125</f>
        <v>Annen finanskostnad</v>
      </c>
      <c r="E109" s="203">
        <f>SUMIFS('5. Registrere Transaksjoner'!$Q$8:$Q$1006,'5. Registrere Transaksjoner'!$I$8:$I$1006,C109,'5. Registrere Transaksjoner'!$D$8:$D$1006,"&gt;="&amp;$B$5,'5. Registrere Transaksjoner'!$D$8:$D$1006,"&lt;="&amp;$C$5)</f>
        <v>0</v>
      </c>
      <c r="F109" s="203">
        <f>SUMIFS('5. Registrere Transaksjoner'!$R$8:$R$1006,'5. Registrere Transaksjoner'!$K$8:$K$1006,'6. Resultatrapport Totalt'!C109,'5. Registrere Transaksjoner'!$D$8:$D$1006,"&gt;="&amp;$B$5,'5. Registrere Transaksjoner'!$D$8:$D$1006,"&lt;="&amp;$C$5)</f>
        <v>0</v>
      </c>
      <c r="G109" s="203">
        <f>E109+F109</f>
        <v>0</v>
      </c>
      <c r="H109" s="203"/>
      <c r="I109" s="204"/>
      <c r="J109" s="88"/>
      <c r="K109" s="94" t="str">
        <f t="shared" si="8"/>
        <v>kun konto</v>
      </c>
      <c r="L109" s="94" t="str">
        <f t="shared" si="6"/>
        <v>Vis tomme</v>
      </c>
      <c r="M109" s="88"/>
    </row>
    <row r="110" spans="1:13" x14ac:dyDescent="0.25">
      <c r="A110" s="88"/>
      <c r="B110" s="139" t="s">
        <v>136</v>
      </c>
      <c r="C110" s="140"/>
      <c r="D110" s="131"/>
      <c r="E110" s="205"/>
      <c r="F110" s="205"/>
      <c r="G110" s="205">
        <f>SUM(G106:G109)</f>
        <v>0</v>
      </c>
      <c r="H110" s="205">
        <f>SUM(H106:H109)</f>
        <v>0</v>
      </c>
      <c r="I110" s="206">
        <f>G110-H110</f>
        <v>0</v>
      </c>
      <c r="J110" s="88"/>
      <c r="K110" s="94" t="str">
        <f t="shared" si="8"/>
        <v>Sammendrag</v>
      </c>
      <c r="L110" s="94" t="str">
        <f t="shared" si="6"/>
        <v>Vis tomme</v>
      </c>
      <c r="M110" s="88"/>
    </row>
    <row r="111" spans="1:13" x14ac:dyDescent="0.25">
      <c r="A111" s="88"/>
      <c r="B111" s="136"/>
      <c r="C111" s="138"/>
      <c r="D111" s="96"/>
      <c r="E111" s="207"/>
      <c r="F111" s="207"/>
      <c r="G111" s="207"/>
      <c r="H111" s="207"/>
      <c r="I111" s="208"/>
      <c r="J111" s="88"/>
      <c r="K111" s="94" t="str">
        <f t="shared" si="8"/>
        <v>Sammendrag</v>
      </c>
      <c r="L111" s="94" t="str">
        <f t="shared" si="6"/>
        <v>Vis tomme</v>
      </c>
      <c r="M111" s="88"/>
    </row>
    <row r="112" spans="1:13" x14ac:dyDescent="0.25">
      <c r="A112" s="88"/>
      <c r="B112" s="139" t="s">
        <v>137</v>
      </c>
      <c r="C112" s="140"/>
      <c r="D112" s="131"/>
      <c r="E112" s="205"/>
      <c r="F112" s="205"/>
      <c r="G112" s="205">
        <f>+G32+G39+G56+G104+G110</f>
        <v>0</v>
      </c>
      <c r="H112" s="205">
        <f>+H32+H39+H56+H104+H110</f>
        <v>0</v>
      </c>
      <c r="I112" s="206">
        <f>G112-H112</f>
        <v>0</v>
      </c>
      <c r="J112" s="88"/>
      <c r="K112" s="94" t="str">
        <f t="shared" si="8"/>
        <v>Sammendrag</v>
      </c>
      <c r="L112" s="94" t="str">
        <f t="shared" si="6"/>
        <v>Vis tomme</v>
      </c>
      <c r="M112" s="88"/>
    </row>
    <row r="113" spans="1:13" x14ac:dyDescent="0.25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</row>
    <row r="114" spans="1:13" hidden="1" x14ac:dyDescent="0.25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</row>
  </sheetData>
  <sheetProtection sheet="1" objects="1" scenarios="1" autoFilter="0"/>
  <autoFilter ref="K7:L112" xr:uid="{00000000-0009-0000-0000-000007000000}"/>
  <hyperlinks>
    <hyperlink ref="I2" location="Start" display="&lt;--  Start" xr:uid="{00000000-0004-0000-0700-000000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700-000000000000}">
          <x14:formula1>
            <xm:f>Valideringer!$B$11:$B$15</xm:f>
          </x14:formula1>
          <xm:sqref>C4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8">
    <tabColor theme="9"/>
  </sheetPr>
  <dimension ref="A1:M114"/>
  <sheetViews>
    <sheetView zoomScale="80" zoomScaleNormal="80" workbookViewId="0">
      <pane ySplit="7" topLeftCell="A8" activePane="bottomLeft" state="frozen"/>
      <selection pane="bottomLeft" activeCell="K26" sqref="K26"/>
    </sheetView>
  </sheetViews>
  <sheetFormatPr baseColWidth="10" defaultColWidth="0" defaultRowHeight="15" zeroHeight="1" x14ac:dyDescent="0.25"/>
  <cols>
    <col min="1" max="1" width="4.42578125" style="89" customWidth="1"/>
    <col min="2" max="2" width="42.28515625" style="89" customWidth="1"/>
    <col min="3" max="3" width="17.28515625" style="89" customWidth="1"/>
    <col min="4" max="4" width="50.7109375" style="89" customWidth="1"/>
    <col min="5" max="5" width="16.7109375" style="89" customWidth="1"/>
    <col min="6" max="7" width="15" style="89" customWidth="1"/>
    <col min="8" max="8" width="22.5703125" style="89" customWidth="1"/>
    <col min="9" max="9" width="19.28515625" style="89" customWidth="1"/>
    <col min="10" max="10" width="9.28515625" style="89" customWidth="1"/>
    <col min="11" max="11" width="15.28515625" style="89" customWidth="1"/>
    <col min="12" max="12" width="13.42578125" style="89" customWidth="1"/>
    <col min="13" max="13" width="29.5703125" style="89" customWidth="1"/>
    <col min="14" max="16384" width="1.28515625" style="89" hidden="1"/>
  </cols>
  <sheetData>
    <row r="1" spans="1:13" x14ac:dyDescent="0.25">
      <c r="A1" s="88"/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</row>
    <row r="2" spans="1:13" ht="15.75" thickBot="1" x14ac:dyDescent="0.3">
      <c r="A2" s="88"/>
      <c r="B2" s="90" t="s">
        <v>116</v>
      </c>
      <c r="C2" s="93" t="s">
        <v>117</v>
      </c>
      <c r="D2" s="88"/>
      <c r="E2" s="88"/>
      <c r="F2" s="88"/>
      <c r="G2" s="88"/>
      <c r="H2" s="88"/>
      <c r="I2" s="276" t="s">
        <v>57</v>
      </c>
      <c r="J2" s="88"/>
      <c r="K2" s="88"/>
      <c r="L2" s="88"/>
      <c r="M2" s="88"/>
    </row>
    <row r="3" spans="1:13" ht="27" thickTop="1" x14ac:dyDescent="0.4">
      <c r="A3" s="88"/>
      <c r="B3" s="141" t="s">
        <v>26</v>
      </c>
      <c r="C3" s="247" t="s">
        <v>138</v>
      </c>
      <c r="D3" s="88"/>
      <c r="E3" s="91" t="str">
        <f>CONCATENATE(C3,"     Periode: ",C4)</f>
        <v>1.       Periode: Totalt</v>
      </c>
      <c r="F3" s="88"/>
      <c r="G3" s="88"/>
      <c r="H3" s="88"/>
      <c r="I3" s="88"/>
      <c r="J3" s="88"/>
      <c r="K3" s="88"/>
      <c r="L3" s="88"/>
      <c r="M3" s="88"/>
    </row>
    <row r="4" spans="1:13" x14ac:dyDescent="0.25">
      <c r="A4" s="88"/>
      <c r="B4" s="137" t="s">
        <v>118</v>
      </c>
      <c r="C4" s="248" t="s">
        <v>21</v>
      </c>
      <c r="D4" s="88"/>
      <c r="E4" s="88"/>
      <c r="F4" s="88"/>
      <c r="G4" s="88"/>
      <c r="H4" s="88"/>
      <c r="I4" s="88"/>
      <c r="J4" s="88"/>
      <c r="K4" s="88"/>
      <c r="L4" s="88"/>
      <c r="M4" s="88"/>
    </row>
    <row r="5" spans="1:13" x14ac:dyDescent="0.25">
      <c r="A5" s="88"/>
      <c r="B5" s="95">
        <f>INDEX(Valideringer!$C$11:$C$15,MATCH(C4,Valideringer!$B$11:$B$15,0))</f>
        <v>46023</v>
      </c>
      <c r="C5" s="95">
        <f>INDEX(Valideringer!$D$11:$D$15,MATCH(C4,Valideringer!$B$11:$B$15,0))</f>
        <v>46387</v>
      </c>
      <c r="D5" s="88"/>
      <c r="E5" s="88"/>
      <c r="F5" s="88"/>
      <c r="G5" s="88"/>
      <c r="H5" s="88"/>
      <c r="I5" s="88"/>
      <c r="J5" s="88"/>
      <c r="K5" s="88"/>
      <c r="L5" s="88"/>
      <c r="M5" s="88"/>
    </row>
    <row r="6" spans="1:13" x14ac:dyDescent="0.25">
      <c r="A6" s="88"/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</row>
    <row r="7" spans="1:13" x14ac:dyDescent="0.25">
      <c r="A7" s="88"/>
      <c r="B7" s="90" t="s">
        <v>119</v>
      </c>
      <c r="C7" s="92" t="s">
        <v>60</v>
      </c>
      <c r="D7" s="92" t="s">
        <v>61</v>
      </c>
      <c r="E7" s="92" t="s">
        <v>120</v>
      </c>
      <c r="F7" s="92" t="s">
        <v>121</v>
      </c>
      <c r="G7" s="92" t="s">
        <v>122</v>
      </c>
      <c r="H7" s="92" t="s">
        <v>36</v>
      </c>
      <c r="I7" s="93" t="s">
        <v>123</v>
      </c>
      <c r="J7" s="88"/>
      <c r="K7" s="90" t="s">
        <v>124</v>
      </c>
      <c r="L7" s="93" t="s">
        <v>125</v>
      </c>
      <c r="M7" s="88"/>
    </row>
    <row r="8" spans="1:13" x14ac:dyDescent="0.25">
      <c r="A8" s="88"/>
      <c r="B8" s="156" t="str">
        <f>Kontoplan!C36</f>
        <v>Salgsinntekter, avgiftspliktig</v>
      </c>
      <c r="C8" s="157">
        <f>Kontoplan!D36</f>
        <v>3010</v>
      </c>
      <c r="D8" s="158" t="str">
        <f>Kontoplan!E36</f>
        <v>Salgsinntekter, avgiftspliktig</v>
      </c>
      <c r="E8" s="199">
        <f>SUMIFS('5. Registrere Transaksjoner'!$Q$8:$Q$1006,'5. Registrere Transaksjoner'!$I$8:$I$1006,C8,'5. Registrere Transaksjoner'!$E$8:$E$1006,$C$3,'5. Registrere Transaksjoner'!$D$8:$D$1006,"&gt;="&amp;$B$5,'5. Registrere Transaksjoner'!$D$8:$D$1006,"&lt;="&amp;$C$5)</f>
        <v>0</v>
      </c>
      <c r="F8" s="199">
        <f>SUMIFS('5. Registrere Transaksjoner'!$R$8:$R$1006,'5. Registrere Transaksjoner'!$K$8:$K$1006,C8,'5. Registrere Transaksjoner'!$E$8:$E$1006,$C$3,'5. Registrere Transaksjoner'!$D$8:$D$1006,"&gt;="&amp;$B$5,'5. Registrere Transaksjoner'!$D$8:$D$1006,"&lt;="&amp;$C$5)</f>
        <v>0</v>
      </c>
      <c r="G8" s="199">
        <f>E8+F8</f>
        <v>0</v>
      </c>
      <c r="H8" s="199"/>
      <c r="I8" s="200"/>
      <c r="J8" s="88"/>
      <c r="K8" s="94" t="str">
        <f>IF(C8&gt;0,"kun konto","Sammendrag")</f>
        <v>kun konto</v>
      </c>
      <c r="L8" s="94" t="str">
        <f t="shared" ref="L8:L71" si="0">IF(OR(G8&lt;&gt;0,H8&lt;&gt;0),"Vis verdier","Vis tomme")</f>
        <v>Vis tomme</v>
      </c>
      <c r="M8" s="88"/>
    </row>
    <row r="9" spans="1:13" x14ac:dyDescent="0.25">
      <c r="A9" s="88"/>
      <c r="B9" s="159" t="str">
        <f>Kontoplan!C37</f>
        <v>Salgsinntekter, avgiftspliktig</v>
      </c>
      <c r="C9" s="160">
        <f>Kontoplan!D37</f>
        <v>3020</v>
      </c>
      <c r="D9" s="161" t="str">
        <f>Kontoplan!E37</f>
        <v>Sponsorinntekter, avgiftspliktig</v>
      </c>
      <c r="E9" s="201">
        <f>SUMIFS('5. Registrere Transaksjoner'!$Q$8:$Q$1006,'5. Registrere Transaksjoner'!$I$8:$I$1006,C9,'5. Registrere Transaksjoner'!$E$8:$E$1006,$C$3,'5. Registrere Transaksjoner'!$D$8:$D$1006,"&gt;="&amp;$B$5,'5. Registrere Transaksjoner'!$D$8:$D$1006,"&lt;="&amp;$C$5)</f>
        <v>0</v>
      </c>
      <c r="F9" s="201">
        <f>SUMIFS('5. Registrere Transaksjoner'!$R$8:$R$1006,'5. Registrere Transaksjoner'!$K$8:$K$1006,C9,'5. Registrere Transaksjoner'!$E$8:$E$1006,$C$3,'5. Registrere Transaksjoner'!$D$8:$D$1006,"&gt;="&amp;$B$5,'5. Registrere Transaksjoner'!$D$8:$D$1006,"&lt;="&amp;$C$5)</f>
        <v>0</v>
      </c>
      <c r="G9" s="201">
        <f t="shared" ref="G9:G30" si="1">E9+F9</f>
        <v>0</v>
      </c>
      <c r="H9" s="201"/>
      <c r="I9" s="202"/>
      <c r="J9" s="88"/>
      <c r="K9" s="94" t="str">
        <f t="shared" ref="K9:K103" si="2">IF(C9&gt;0,"kun konto","Sammendrag")</f>
        <v>kun konto</v>
      </c>
      <c r="L9" s="94" t="str">
        <f t="shared" si="0"/>
        <v>Vis tomme</v>
      </c>
      <c r="M9" s="88"/>
    </row>
    <row r="10" spans="1:13" x14ac:dyDescent="0.25">
      <c r="A10" s="88"/>
      <c r="B10" s="159" t="str">
        <f>Kontoplan!C38</f>
        <v>Salgsinntekter, avgiftspliktig</v>
      </c>
      <c r="C10" s="160">
        <f>Kontoplan!D38</f>
        <v>3021</v>
      </c>
      <c r="D10" s="161" t="str">
        <f>Kontoplan!E38</f>
        <v>Barteravtaler, avgiftspliktig</v>
      </c>
      <c r="E10" s="201">
        <f>SUMIFS('5. Registrere Transaksjoner'!$Q$8:$Q$1006,'5. Registrere Transaksjoner'!$I$8:$I$1006,C10,'5. Registrere Transaksjoner'!$E$8:$E$1006,$C$3,'5. Registrere Transaksjoner'!$D$8:$D$1006,"&gt;="&amp;$B$5,'5. Registrere Transaksjoner'!$D$8:$D$1006,"&lt;="&amp;$C$5)</f>
        <v>0</v>
      </c>
      <c r="F10" s="201">
        <f>SUMIFS('5. Registrere Transaksjoner'!$R$8:$R$1006,'5. Registrere Transaksjoner'!$K$8:$K$1006,C10,'5. Registrere Transaksjoner'!$E$8:$E$1006,$C$3,'5. Registrere Transaksjoner'!$D$8:$D$1006,"&gt;="&amp;$B$5,'5. Registrere Transaksjoner'!$D$8:$D$1006,"&lt;="&amp;$C$5)</f>
        <v>0</v>
      </c>
      <c r="G10" s="201">
        <f t="shared" si="1"/>
        <v>0</v>
      </c>
      <c r="H10" s="201"/>
      <c r="I10" s="202"/>
      <c r="J10" s="88"/>
      <c r="K10" s="94" t="str">
        <f t="shared" si="2"/>
        <v>kun konto</v>
      </c>
      <c r="L10" s="94" t="str">
        <f t="shared" si="0"/>
        <v>Vis tomme</v>
      </c>
      <c r="M10" s="88"/>
    </row>
    <row r="11" spans="1:13" x14ac:dyDescent="0.25">
      <c r="A11" s="88"/>
      <c r="B11" s="159" t="str">
        <f>Kontoplan!C39</f>
        <v>Salgsinntekter, avgiftspliktig</v>
      </c>
      <c r="C11" s="160">
        <f>Kontoplan!D39</f>
        <v>3030</v>
      </c>
      <c r="D11" s="161" t="str">
        <f>Kontoplan!E39</f>
        <v>Salg av annonser, avgiftspiktig</v>
      </c>
      <c r="E11" s="201">
        <f>SUMIFS('5. Registrere Transaksjoner'!$Q$8:$Q$1006,'5. Registrere Transaksjoner'!$I$8:$I$1006,C11,'5. Registrere Transaksjoner'!$E$8:$E$1006,$C$3,'5. Registrere Transaksjoner'!$D$8:$D$1006,"&gt;="&amp;$B$5,'5. Registrere Transaksjoner'!$D$8:$D$1006,"&lt;="&amp;$C$5)</f>
        <v>0</v>
      </c>
      <c r="F11" s="201">
        <f>SUMIFS('5. Registrere Transaksjoner'!$R$8:$R$1006,'5. Registrere Transaksjoner'!$K$8:$K$1006,C11,'5. Registrere Transaksjoner'!$E$8:$E$1006,$C$3,'5. Registrere Transaksjoner'!$D$8:$D$1006,"&gt;="&amp;$B$5,'5. Registrere Transaksjoner'!$D$8:$D$1006,"&lt;="&amp;$C$5)</f>
        <v>0</v>
      </c>
      <c r="G11" s="201">
        <f t="shared" si="1"/>
        <v>0</v>
      </c>
      <c r="H11" s="201"/>
      <c r="I11" s="202"/>
      <c r="J11" s="88"/>
      <c r="K11" s="94" t="str">
        <f t="shared" si="2"/>
        <v>kun konto</v>
      </c>
      <c r="L11" s="94" t="str">
        <f t="shared" si="0"/>
        <v>Vis tomme</v>
      </c>
      <c r="M11" s="88"/>
    </row>
    <row r="12" spans="1:13" x14ac:dyDescent="0.25">
      <c r="A12" s="88"/>
      <c r="B12" s="159" t="str">
        <f>Kontoplan!C40</f>
        <v>Salgsinntekter, avgiftsfri</v>
      </c>
      <c r="C12" s="160">
        <f>Kontoplan!D40</f>
        <v>3110</v>
      </c>
      <c r="D12" s="161" t="str">
        <f>Kontoplan!E40</f>
        <v>Salgsinntekter, avgiftsfri</v>
      </c>
      <c r="E12" s="201">
        <f>SUMIFS('5. Registrere Transaksjoner'!$Q$8:$Q$1006,'5. Registrere Transaksjoner'!$I$8:$I$1006,C12,'5. Registrere Transaksjoner'!$E$8:$E$1006,$C$3,'5. Registrere Transaksjoner'!$D$8:$D$1006,"&gt;="&amp;$B$5,'5. Registrere Transaksjoner'!$D$8:$D$1006,"&lt;="&amp;$C$5)</f>
        <v>0</v>
      </c>
      <c r="F12" s="201">
        <f>SUMIFS('5. Registrere Transaksjoner'!$R$8:$R$1006,'5. Registrere Transaksjoner'!$K$8:$K$1006,C12,'5. Registrere Transaksjoner'!$E$8:$E$1006,$C$3,'5. Registrere Transaksjoner'!$D$8:$D$1006,"&gt;="&amp;$B$5,'5. Registrere Transaksjoner'!$D$8:$D$1006,"&lt;="&amp;$C$5)</f>
        <v>0</v>
      </c>
      <c r="G12" s="201">
        <f t="shared" si="1"/>
        <v>0</v>
      </c>
      <c r="H12" s="201"/>
      <c r="I12" s="202"/>
      <c r="J12" s="88"/>
      <c r="K12" s="94" t="str">
        <f t="shared" si="2"/>
        <v>kun konto</v>
      </c>
      <c r="L12" s="94" t="str">
        <f t="shared" si="0"/>
        <v>Vis tomme</v>
      </c>
      <c r="M12" s="88"/>
    </row>
    <row r="13" spans="1:13" x14ac:dyDescent="0.25">
      <c r="A13" s="88"/>
      <c r="B13" s="159" t="str">
        <f>Kontoplan!C41</f>
        <v>Salgsinntekter, avgiftsfri</v>
      </c>
      <c r="C13" s="160">
        <f>Kontoplan!D41</f>
        <v>3120</v>
      </c>
      <c r="D13" s="161" t="str">
        <f>Kontoplan!E41</f>
        <v>Sponsorinntekter, avgiftsfri</v>
      </c>
      <c r="E13" s="201">
        <f>SUMIFS('5. Registrere Transaksjoner'!$Q$8:$Q$1006,'5. Registrere Transaksjoner'!$I$8:$I$1006,C13,'5. Registrere Transaksjoner'!$E$8:$E$1006,$C$3,'5. Registrere Transaksjoner'!$D$8:$D$1006,"&gt;="&amp;$B$5,'5. Registrere Transaksjoner'!$D$8:$D$1006,"&lt;="&amp;$C$5)</f>
        <v>0</v>
      </c>
      <c r="F13" s="201">
        <f>SUMIFS('5. Registrere Transaksjoner'!$R$8:$R$1006,'5. Registrere Transaksjoner'!$K$8:$K$1006,C13,'5. Registrere Transaksjoner'!$E$8:$E$1006,$C$3,'5. Registrere Transaksjoner'!$D$8:$D$1006,"&gt;="&amp;$B$5,'5. Registrere Transaksjoner'!$D$8:$D$1006,"&lt;="&amp;$C$5)</f>
        <v>0</v>
      </c>
      <c r="G13" s="201">
        <f t="shared" si="1"/>
        <v>0</v>
      </c>
      <c r="H13" s="201"/>
      <c r="I13" s="202"/>
      <c r="J13" s="88"/>
      <c r="K13" s="94" t="str">
        <f t="shared" si="2"/>
        <v>kun konto</v>
      </c>
      <c r="L13" s="94" t="str">
        <f t="shared" si="0"/>
        <v>Vis tomme</v>
      </c>
      <c r="M13" s="88"/>
    </row>
    <row r="14" spans="1:13" x14ac:dyDescent="0.25">
      <c r="A14" s="88"/>
      <c r="B14" s="159" t="str">
        <f>Kontoplan!C42</f>
        <v>Salgsinntekter, avgiftsfri</v>
      </c>
      <c r="C14" s="160">
        <f>Kontoplan!D42</f>
        <v>3121</v>
      </c>
      <c r="D14" s="161" t="str">
        <f>Kontoplan!E42</f>
        <v>Barteravtaler, avgiftsfri</v>
      </c>
      <c r="E14" s="201">
        <f>SUMIFS('5. Registrere Transaksjoner'!$Q$8:$Q$1006,'5. Registrere Transaksjoner'!$I$8:$I$1006,C14,'5. Registrere Transaksjoner'!$E$8:$E$1006,$C$3,'5. Registrere Transaksjoner'!$D$8:$D$1006,"&gt;="&amp;$B$5,'5. Registrere Transaksjoner'!$D$8:$D$1006,"&lt;="&amp;$C$5)</f>
        <v>0</v>
      </c>
      <c r="F14" s="201">
        <f>SUMIFS('5. Registrere Transaksjoner'!$R$8:$R$1006,'5. Registrere Transaksjoner'!$K$8:$K$1006,C14,'5. Registrere Transaksjoner'!$E$8:$E$1006,$C$3,'5. Registrere Transaksjoner'!$D$8:$D$1006,"&gt;="&amp;$B$5,'5. Registrere Transaksjoner'!$D$8:$D$1006,"&lt;="&amp;$C$5)</f>
        <v>0</v>
      </c>
      <c r="G14" s="201">
        <f t="shared" si="1"/>
        <v>0</v>
      </c>
      <c r="H14" s="201"/>
      <c r="I14" s="202"/>
      <c r="J14" s="88"/>
      <c r="K14" s="94" t="str">
        <f t="shared" si="2"/>
        <v>kun konto</v>
      </c>
      <c r="L14" s="94" t="str">
        <f t="shared" si="0"/>
        <v>Vis tomme</v>
      </c>
      <c r="M14" s="88"/>
    </row>
    <row r="15" spans="1:13" x14ac:dyDescent="0.25">
      <c r="A15" s="88"/>
      <c r="B15" s="159" t="str">
        <f>Kontoplan!C43</f>
        <v>Salgsinntekter, avgiftsfri</v>
      </c>
      <c r="C15" s="160">
        <f>Kontoplan!D43</f>
        <v>3130</v>
      </c>
      <c r="D15" s="161" t="str">
        <f>Kontoplan!E43</f>
        <v>Salg av annonser, avgiftsfri</v>
      </c>
      <c r="E15" s="201">
        <f>SUMIFS('5. Registrere Transaksjoner'!$Q$8:$Q$1006,'5. Registrere Transaksjoner'!$I$8:$I$1006,C15,'5. Registrere Transaksjoner'!$E$8:$E$1006,$C$3,'5. Registrere Transaksjoner'!$D$8:$D$1006,"&gt;="&amp;$B$5,'5. Registrere Transaksjoner'!$D$8:$D$1006,"&lt;="&amp;$C$5)</f>
        <v>0</v>
      </c>
      <c r="F15" s="201">
        <f>SUMIFS('5. Registrere Transaksjoner'!$R$8:$R$1006,'5. Registrere Transaksjoner'!$K$8:$K$1006,C15,'5. Registrere Transaksjoner'!$E$8:$E$1006,$C$3,'5. Registrere Transaksjoner'!$D$8:$D$1006,"&gt;="&amp;$B$5,'5. Registrere Transaksjoner'!$D$8:$D$1006,"&lt;="&amp;$C$5)</f>
        <v>0</v>
      </c>
      <c r="G15" s="201">
        <f t="shared" si="1"/>
        <v>0</v>
      </c>
      <c r="H15" s="201"/>
      <c r="I15" s="202"/>
      <c r="J15" s="88"/>
      <c r="K15" s="94" t="str">
        <f t="shared" si="2"/>
        <v>kun konto</v>
      </c>
      <c r="L15" s="94" t="str">
        <f t="shared" si="0"/>
        <v>Vis tomme</v>
      </c>
      <c r="M15" s="88"/>
    </row>
    <row r="16" spans="1:13" x14ac:dyDescent="0.25">
      <c r="A16" s="88"/>
      <c r="B16" s="159" t="str">
        <f>Kontoplan!C44</f>
        <v>Salgsinntekter, utenfor avgiftsområdet</v>
      </c>
      <c r="C16" s="160">
        <f>Kontoplan!D44</f>
        <v>3210</v>
      </c>
      <c r="D16" s="161" t="str">
        <f>Kontoplan!E44</f>
        <v>Kiosksalg etc</v>
      </c>
      <c r="E16" s="201">
        <f>SUMIFS('5. Registrere Transaksjoner'!$Q$8:$Q$1006,'5. Registrere Transaksjoner'!$I$8:$I$1006,C16,'5. Registrere Transaksjoner'!$E$8:$E$1006,$C$3,'5. Registrere Transaksjoner'!$D$8:$D$1006,"&gt;="&amp;$B$5,'5. Registrere Transaksjoner'!$D$8:$D$1006,"&lt;="&amp;$C$5)</f>
        <v>0</v>
      </c>
      <c r="F16" s="201">
        <f>SUMIFS('5. Registrere Transaksjoner'!$R$8:$R$1006,'5. Registrere Transaksjoner'!$K$8:$K$1006,C16,'5. Registrere Transaksjoner'!$E$8:$E$1006,$C$3,'5. Registrere Transaksjoner'!$D$8:$D$1006,"&gt;="&amp;$B$5,'5. Registrere Transaksjoner'!$D$8:$D$1006,"&lt;="&amp;$C$5)</f>
        <v>0</v>
      </c>
      <c r="G16" s="201">
        <f t="shared" si="1"/>
        <v>0</v>
      </c>
      <c r="H16" s="201"/>
      <c r="I16" s="202"/>
      <c r="J16" s="88"/>
      <c r="K16" s="94" t="str">
        <f t="shared" si="2"/>
        <v>kun konto</v>
      </c>
      <c r="L16" s="94" t="str">
        <f t="shared" si="0"/>
        <v>Vis tomme</v>
      </c>
      <c r="M16" s="88"/>
    </row>
    <row r="17" spans="1:13" x14ac:dyDescent="0.25">
      <c r="A17" s="88"/>
      <c r="B17" s="159" t="str">
        <f>Kontoplan!C45</f>
        <v>Salgsinntekter, utenfor avgiftsområdet</v>
      </c>
      <c r="C17" s="160">
        <f>Kontoplan!D45</f>
        <v>3211</v>
      </c>
      <c r="D17" s="161" t="str">
        <f>Kontoplan!E45</f>
        <v>Andre interne salg</v>
      </c>
      <c r="E17" s="201">
        <f>SUMIFS('5. Registrere Transaksjoner'!$Q$8:$Q$1006,'5. Registrere Transaksjoner'!$I$8:$I$1006,C17,'5. Registrere Transaksjoner'!$E$8:$E$1006,$C$3,'5. Registrere Transaksjoner'!$D$8:$D$1006,"&gt;="&amp;$B$5,'5. Registrere Transaksjoner'!$D$8:$D$1006,"&lt;="&amp;$C$5)</f>
        <v>0</v>
      </c>
      <c r="F17" s="201">
        <f>SUMIFS('5. Registrere Transaksjoner'!$R$8:$R$1006,'5. Registrere Transaksjoner'!$K$8:$K$1006,C17,'5. Registrere Transaksjoner'!$E$8:$E$1006,$C$3,'5. Registrere Transaksjoner'!$D$8:$D$1006,"&gt;="&amp;$B$5,'5. Registrere Transaksjoner'!$D$8:$D$1006,"&lt;="&amp;$C$5)</f>
        <v>0</v>
      </c>
      <c r="G17" s="201">
        <f t="shared" si="1"/>
        <v>0</v>
      </c>
      <c r="H17" s="201"/>
      <c r="I17" s="202"/>
      <c r="J17" s="88"/>
      <c r="K17" s="94" t="str">
        <f t="shared" si="2"/>
        <v>kun konto</v>
      </c>
      <c r="L17" s="94" t="str">
        <f t="shared" si="0"/>
        <v>Vis tomme</v>
      </c>
      <c r="M17" s="88"/>
    </row>
    <row r="18" spans="1:13" x14ac:dyDescent="0.25">
      <c r="A18" s="88"/>
      <c r="B18" s="159" t="str">
        <f>Kontoplan!C46</f>
        <v>Salgsinntekter, utenfor avgiftsområdet</v>
      </c>
      <c r="C18" s="160">
        <f>Kontoplan!D46</f>
        <v>3250</v>
      </c>
      <c r="D18" s="161" t="str">
        <f>Kontoplan!E46</f>
        <v>Inntekter fra egne arrangementer</v>
      </c>
      <c r="E18" s="201">
        <f>SUMIFS('5. Registrere Transaksjoner'!$Q$8:$Q$1006,'5. Registrere Transaksjoner'!$I$8:$I$1006,C18,'5. Registrere Transaksjoner'!$E$8:$E$1006,$C$3,'5. Registrere Transaksjoner'!$D$8:$D$1006,"&gt;="&amp;$B$5,'5. Registrere Transaksjoner'!$D$8:$D$1006,"&lt;="&amp;$C$5)</f>
        <v>0</v>
      </c>
      <c r="F18" s="201">
        <f>SUMIFS('5. Registrere Transaksjoner'!$R$8:$R$1006,'5. Registrere Transaksjoner'!$K$8:$K$1006,C18,'5. Registrere Transaksjoner'!$E$8:$E$1006,$C$3,'5. Registrere Transaksjoner'!$D$8:$D$1006,"&gt;="&amp;$B$5,'5. Registrere Transaksjoner'!$D$8:$D$1006,"&lt;="&amp;$C$5)</f>
        <v>0</v>
      </c>
      <c r="G18" s="201">
        <f t="shared" ref="G18:G25" si="3">E18+F18</f>
        <v>0</v>
      </c>
      <c r="H18" s="201"/>
      <c r="I18" s="202"/>
      <c r="J18" s="88"/>
      <c r="K18" s="94" t="str">
        <f t="shared" si="2"/>
        <v>kun konto</v>
      </c>
      <c r="L18" s="94" t="str">
        <f t="shared" si="0"/>
        <v>Vis tomme</v>
      </c>
      <c r="M18" s="88"/>
    </row>
    <row r="19" spans="1:13" x14ac:dyDescent="0.25">
      <c r="A19" s="88"/>
      <c r="B19" s="159" t="str">
        <f>Kontoplan!C47</f>
        <v>Offentlige tilskudd</v>
      </c>
      <c r="C19" s="160">
        <f>Kontoplan!D47</f>
        <v>3400</v>
      </c>
      <c r="D19" s="161" t="str">
        <f>Kontoplan!E47</f>
        <v>Offentlige tilskudd</v>
      </c>
      <c r="E19" s="201">
        <f>SUMIFS('5. Registrere Transaksjoner'!$Q$8:$Q$1006,'5. Registrere Transaksjoner'!$I$8:$I$1006,C19,'5. Registrere Transaksjoner'!$E$8:$E$1006,$C$3,'5. Registrere Transaksjoner'!$D$8:$D$1006,"&gt;="&amp;$B$5,'5. Registrere Transaksjoner'!$D$8:$D$1006,"&lt;="&amp;$C$5)</f>
        <v>0</v>
      </c>
      <c r="F19" s="201">
        <f>SUMIFS('5. Registrere Transaksjoner'!$R$8:$R$1006,'5. Registrere Transaksjoner'!$K$8:$K$1006,C19,'5. Registrere Transaksjoner'!$E$8:$E$1006,$C$3,'5. Registrere Transaksjoner'!$D$8:$D$1006,"&gt;="&amp;$B$5,'5. Registrere Transaksjoner'!$D$8:$D$1006,"&lt;="&amp;$C$5)</f>
        <v>0</v>
      </c>
      <c r="G19" s="201">
        <f t="shared" si="3"/>
        <v>0</v>
      </c>
      <c r="H19" s="201"/>
      <c r="I19" s="202"/>
      <c r="J19" s="88"/>
      <c r="K19" s="94" t="str">
        <f t="shared" si="2"/>
        <v>kun konto</v>
      </c>
      <c r="L19" s="94" t="str">
        <f t="shared" si="0"/>
        <v>Vis tomme</v>
      </c>
      <c r="M19" s="88"/>
    </row>
    <row r="20" spans="1:13" x14ac:dyDescent="0.25">
      <c r="A20" s="88"/>
      <c r="B20" s="159" t="str">
        <f>Kontoplan!C48</f>
        <v>Offentlige tilskudd</v>
      </c>
      <c r="C20" s="160">
        <f>Kontoplan!D48</f>
        <v>3440</v>
      </c>
      <c r="D20" s="161" t="str">
        <f>Kontoplan!E48</f>
        <v>Andre tilskudd</v>
      </c>
      <c r="E20" s="201">
        <f>SUMIFS('5. Registrere Transaksjoner'!$Q$8:$Q$1006,'5. Registrere Transaksjoner'!$I$8:$I$1006,C20,'5. Registrere Transaksjoner'!$E$8:$E$1006,$C$3,'5. Registrere Transaksjoner'!$D$8:$D$1006,"&gt;="&amp;$B$5,'5. Registrere Transaksjoner'!$D$8:$D$1006,"&lt;="&amp;$C$5)</f>
        <v>0</v>
      </c>
      <c r="F20" s="201">
        <f>SUMIFS('5. Registrere Transaksjoner'!$R$8:$R$1006,'5. Registrere Transaksjoner'!$K$8:$K$1006,C20,'5. Registrere Transaksjoner'!$E$8:$E$1006,$C$3,'5. Registrere Transaksjoner'!$D$8:$D$1006,"&gt;="&amp;$B$5,'5. Registrere Transaksjoner'!$D$8:$D$1006,"&lt;="&amp;$C$5)</f>
        <v>0</v>
      </c>
      <c r="G20" s="201">
        <f t="shared" si="3"/>
        <v>0</v>
      </c>
      <c r="H20" s="201"/>
      <c r="I20" s="202"/>
      <c r="J20" s="88"/>
      <c r="K20" s="94" t="str">
        <f t="shared" si="2"/>
        <v>kun konto</v>
      </c>
      <c r="L20" s="94" t="str">
        <f t="shared" si="0"/>
        <v>Vis tomme</v>
      </c>
      <c r="M20" s="88"/>
    </row>
    <row r="21" spans="1:13" x14ac:dyDescent="0.25">
      <c r="A21" s="88"/>
      <c r="B21" s="159" t="str">
        <f>Kontoplan!C49</f>
        <v>Leieinntekter</v>
      </c>
      <c r="C21" s="160">
        <f>Kontoplan!D49</f>
        <v>3600</v>
      </c>
      <c r="D21" s="161" t="str">
        <f>Kontoplan!E49</f>
        <v>Leieinntekter</v>
      </c>
      <c r="E21" s="201">
        <f>SUMIFS('5. Registrere Transaksjoner'!$Q$8:$Q$1006,'5. Registrere Transaksjoner'!$I$8:$I$1006,C21,'5. Registrere Transaksjoner'!$E$8:$E$1006,$C$3,'5. Registrere Transaksjoner'!$D$8:$D$1006,"&gt;="&amp;$B$5,'5. Registrere Transaksjoner'!$D$8:$D$1006,"&lt;="&amp;$C$5)</f>
        <v>0</v>
      </c>
      <c r="F21" s="201">
        <f>SUMIFS('5. Registrere Transaksjoner'!$R$8:$R$1006,'5. Registrere Transaksjoner'!$K$8:$K$1006,C21,'5. Registrere Transaksjoner'!$E$8:$E$1006,$C$3,'5. Registrere Transaksjoner'!$D$8:$D$1006,"&gt;="&amp;$B$5,'5. Registrere Transaksjoner'!$D$8:$D$1006,"&lt;="&amp;$C$5)</f>
        <v>0</v>
      </c>
      <c r="G21" s="201">
        <f t="shared" si="3"/>
        <v>0</v>
      </c>
      <c r="H21" s="201"/>
      <c r="I21" s="202"/>
      <c r="J21" s="88"/>
      <c r="K21" s="94" t="str">
        <f t="shared" si="2"/>
        <v>kun konto</v>
      </c>
      <c r="L21" s="94" t="str">
        <f t="shared" si="0"/>
        <v>Vis tomme</v>
      </c>
      <c r="M21" s="88"/>
    </row>
    <row r="22" spans="1:13" x14ac:dyDescent="0.25">
      <c r="A22" s="88"/>
      <c r="B22" s="159" t="str">
        <f>Kontoplan!C50</f>
        <v xml:space="preserve">Annen driftsrelatert inntekt </v>
      </c>
      <c r="C22" s="160">
        <f>Kontoplan!D50</f>
        <v>3910</v>
      </c>
      <c r="D22" s="161" t="str">
        <f>Kontoplan!E50</f>
        <v>Kursinntekter</v>
      </c>
      <c r="E22" s="201">
        <f>SUMIFS('5. Registrere Transaksjoner'!$Q$8:$Q$1006,'5. Registrere Transaksjoner'!$I$8:$I$1006,C22,'5. Registrere Transaksjoner'!$E$8:$E$1006,$C$3,'5. Registrere Transaksjoner'!$D$8:$D$1006,"&gt;="&amp;$B$5,'5. Registrere Transaksjoner'!$D$8:$D$1006,"&lt;="&amp;$C$5)</f>
        <v>0</v>
      </c>
      <c r="F22" s="201">
        <f>SUMIFS('5. Registrere Transaksjoner'!$R$8:$R$1006,'5. Registrere Transaksjoner'!$K$8:$K$1006,C22,'5. Registrere Transaksjoner'!$E$8:$E$1006,$C$3,'5. Registrere Transaksjoner'!$D$8:$D$1006,"&gt;="&amp;$B$5,'5. Registrere Transaksjoner'!$D$8:$D$1006,"&lt;="&amp;$C$5)</f>
        <v>0</v>
      </c>
      <c r="G22" s="201">
        <f t="shared" si="3"/>
        <v>0</v>
      </c>
      <c r="H22" s="201"/>
      <c r="I22" s="202"/>
      <c r="J22" s="88"/>
      <c r="K22" s="94" t="str">
        <f t="shared" si="2"/>
        <v>kun konto</v>
      </c>
      <c r="L22" s="94" t="str">
        <f t="shared" si="0"/>
        <v>Vis tomme</v>
      </c>
      <c r="M22" s="88"/>
    </row>
    <row r="23" spans="1:13" x14ac:dyDescent="0.25">
      <c r="A23" s="88"/>
      <c r="B23" s="159" t="str">
        <f>Kontoplan!C51</f>
        <v xml:space="preserve">Annen driftsrelatert inntekt </v>
      </c>
      <c r="C23" s="160">
        <f>Kontoplan!D51</f>
        <v>3920</v>
      </c>
      <c r="D23" s="161" t="str">
        <f>Kontoplan!E51</f>
        <v>Medlemskontingenter</v>
      </c>
      <c r="E23" s="201">
        <f>SUMIFS('5. Registrere Transaksjoner'!$Q$8:$Q$1006,'5. Registrere Transaksjoner'!$I$8:$I$1006,C23,'5. Registrere Transaksjoner'!$E$8:$E$1006,$C$3,'5. Registrere Transaksjoner'!$D$8:$D$1006,"&gt;="&amp;$B$5,'5. Registrere Transaksjoner'!$D$8:$D$1006,"&lt;="&amp;$C$5)</f>
        <v>0</v>
      </c>
      <c r="F23" s="201">
        <f>SUMIFS('5. Registrere Transaksjoner'!$R$8:$R$1006,'5. Registrere Transaksjoner'!$K$8:$K$1006,C23,'5. Registrere Transaksjoner'!$E$8:$E$1006,$C$3,'5. Registrere Transaksjoner'!$D$8:$D$1006,"&gt;="&amp;$B$5,'5. Registrere Transaksjoner'!$D$8:$D$1006,"&lt;="&amp;$C$5)</f>
        <v>0</v>
      </c>
      <c r="G23" s="201">
        <f t="shared" si="3"/>
        <v>0</v>
      </c>
      <c r="H23" s="201"/>
      <c r="I23" s="202"/>
      <c r="J23" s="88"/>
      <c r="K23" s="94" t="str">
        <f t="shared" si="2"/>
        <v>kun konto</v>
      </c>
      <c r="L23" s="94" t="str">
        <f t="shared" si="0"/>
        <v>Vis tomme</v>
      </c>
      <c r="M23" s="88"/>
    </row>
    <row r="24" spans="1:13" x14ac:dyDescent="0.25">
      <c r="A24" s="88"/>
      <c r="B24" s="159" t="str">
        <f>Kontoplan!C52</f>
        <v xml:space="preserve">Annen driftsrelatert inntekt </v>
      </c>
      <c r="C24" s="160">
        <f>Kontoplan!D52</f>
        <v>3930</v>
      </c>
      <c r="D24" s="161" t="str">
        <f>Kontoplan!E52</f>
        <v>Treningsavgifter</v>
      </c>
      <c r="E24" s="201">
        <f>SUMIFS('5. Registrere Transaksjoner'!$Q$8:$Q$1006,'5. Registrere Transaksjoner'!$I$8:$I$1006,C24,'5. Registrere Transaksjoner'!$E$8:$E$1006,$C$3,'5. Registrere Transaksjoner'!$D$8:$D$1006,"&gt;="&amp;$B$5,'5. Registrere Transaksjoner'!$D$8:$D$1006,"&lt;="&amp;$C$5)</f>
        <v>0</v>
      </c>
      <c r="F24" s="201">
        <f>SUMIFS('5. Registrere Transaksjoner'!$R$8:$R$1006,'5. Registrere Transaksjoner'!$K$8:$K$1006,C24,'5. Registrere Transaksjoner'!$E$8:$E$1006,$C$3,'5. Registrere Transaksjoner'!$D$8:$D$1006,"&gt;="&amp;$B$5,'5. Registrere Transaksjoner'!$D$8:$D$1006,"&lt;="&amp;$C$5)</f>
        <v>0</v>
      </c>
      <c r="G24" s="201">
        <f t="shared" si="3"/>
        <v>0</v>
      </c>
      <c r="H24" s="201"/>
      <c r="I24" s="202"/>
      <c r="J24" s="88"/>
      <c r="K24" s="94" t="str">
        <f t="shared" si="2"/>
        <v>kun konto</v>
      </c>
      <c r="L24" s="94" t="str">
        <f t="shared" si="0"/>
        <v>Vis tomme</v>
      </c>
      <c r="M24" s="88"/>
    </row>
    <row r="25" spans="1:13" x14ac:dyDescent="0.25">
      <c r="A25" s="88"/>
      <c r="B25" s="159" t="str">
        <f>Kontoplan!C53</f>
        <v xml:space="preserve">Annen driftsrelatert inntekt </v>
      </c>
      <c r="C25" s="160">
        <f>Kontoplan!D53</f>
        <v>3940</v>
      </c>
      <c r="D25" s="161" t="str">
        <f>Kontoplan!E53</f>
        <v>Egenandeler</v>
      </c>
      <c r="E25" s="201">
        <f>SUMIFS('5. Registrere Transaksjoner'!$Q$8:$Q$1006,'5. Registrere Transaksjoner'!$I$8:$I$1006,C25,'5. Registrere Transaksjoner'!$E$8:$E$1006,$C$3,'5. Registrere Transaksjoner'!$D$8:$D$1006,"&gt;="&amp;$B$5,'5. Registrere Transaksjoner'!$D$8:$D$1006,"&lt;="&amp;$C$5)</f>
        <v>0</v>
      </c>
      <c r="F25" s="201">
        <f>SUMIFS('5. Registrere Transaksjoner'!$R$8:$R$1006,'5. Registrere Transaksjoner'!$K$8:$K$1006,C25,'5. Registrere Transaksjoner'!$E$8:$E$1006,$C$3,'5. Registrere Transaksjoner'!$D$8:$D$1006,"&gt;="&amp;$B$5,'5. Registrere Transaksjoner'!$D$8:$D$1006,"&lt;="&amp;$C$5)</f>
        <v>0</v>
      </c>
      <c r="G25" s="201">
        <f t="shared" si="3"/>
        <v>0</v>
      </c>
      <c r="H25" s="201"/>
      <c r="I25" s="202"/>
      <c r="J25" s="88"/>
      <c r="K25" s="94" t="str">
        <f t="shared" si="2"/>
        <v>kun konto</v>
      </c>
      <c r="L25" s="94" t="str">
        <f t="shared" si="0"/>
        <v>Vis tomme</v>
      </c>
      <c r="M25" s="88"/>
    </row>
    <row r="26" spans="1:13" x14ac:dyDescent="0.25">
      <c r="A26" s="88"/>
      <c r="B26" s="159" t="str">
        <f>Kontoplan!C54</f>
        <v xml:space="preserve">Annen driftsrelatert inntekt </v>
      </c>
      <c r="C26" s="160">
        <f>Kontoplan!D54</f>
        <v>3950</v>
      </c>
      <c r="D26" s="161" t="str">
        <f>Kontoplan!E54</f>
        <v>Turneringsinntekter etc</v>
      </c>
      <c r="E26" s="201">
        <f>SUMIFS('5. Registrere Transaksjoner'!$Q$8:$Q$1006,'5. Registrere Transaksjoner'!$I$8:$I$1006,C26,'5. Registrere Transaksjoner'!$E$8:$E$1006,$C$3,'5. Registrere Transaksjoner'!$D$8:$D$1006,"&gt;="&amp;$B$5,'5. Registrere Transaksjoner'!$D$8:$D$1006,"&lt;="&amp;$C$5)</f>
        <v>0</v>
      </c>
      <c r="F26" s="201">
        <f>SUMIFS('5. Registrere Transaksjoner'!$R$8:$R$1006,'5. Registrere Transaksjoner'!$K$8:$K$1006,C26,'5. Registrere Transaksjoner'!$E$8:$E$1006,$C$3,'5. Registrere Transaksjoner'!$D$8:$D$1006,"&gt;="&amp;$B$5,'5. Registrere Transaksjoner'!$D$8:$D$1006,"&lt;="&amp;$C$5)</f>
        <v>0</v>
      </c>
      <c r="G26" s="201">
        <f t="shared" si="1"/>
        <v>0</v>
      </c>
      <c r="H26" s="201"/>
      <c r="I26" s="202"/>
      <c r="J26" s="88"/>
      <c r="K26" s="94" t="str">
        <f t="shared" si="2"/>
        <v>kun konto</v>
      </c>
      <c r="L26" s="94" t="str">
        <f t="shared" si="0"/>
        <v>Vis tomme</v>
      </c>
      <c r="M26" s="88"/>
    </row>
    <row r="27" spans="1:13" x14ac:dyDescent="0.25">
      <c r="A27" s="88"/>
      <c r="B27" s="159" t="str">
        <f>Kontoplan!C55</f>
        <v xml:space="preserve">Annen driftsrelatert inntekt </v>
      </c>
      <c r="C27" s="160">
        <f>Kontoplan!D55</f>
        <v>3960</v>
      </c>
      <c r="D27" s="161" t="str">
        <f>Kontoplan!E55</f>
        <v>Lotterier, bingo etc</v>
      </c>
      <c r="E27" s="201">
        <f>SUMIFS('5. Registrere Transaksjoner'!$Q$8:$Q$1006,'5. Registrere Transaksjoner'!$I$8:$I$1006,C27,'5. Registrere Transaksjoner'!$E$8:$E$1006,$C$3,'5. Registrere Transaksjoner'!$D$8:$D$1006,"&gt;="&amp;$B$5,'5. Registrere Transaksjoner'!$D$8:$D$1006,"&lt;="&amp;$C$5)</f>
        <v>0</v>
      </c>
      <c r="F27" s="201">
        <f>SUMIFS('5. Registrere Transaksjoner'!$R$8:$R$1006,'5. Registrere Transaksjoner'!$K$8:$K$1006,C27,'5. Registrere Transaksjoner'!$E$8:$E$1006,$C$3,'5. Registrere Transaksjoner'!$D$8:$D$1006,"&gt;="&amp;$B$5,'5. Registrere Transaksjoner'!$D$8:$D$1006,"&lt;="&amp;$C$5)</f>
        <v>0</v>
      </c>
      <c r="G27" s="201">
        <f t="shared" si="1"/>
        <v>0</v>
      </c>
      <c r="H27" s="201"/>
      <c r="I27" s="202"/>
      <c r="J27" s="88"/>
      <c r="K27" s="94" t="str">
        <f t="shared" si="2"/>
        <v>kun konto</v>
      </c>
      <c r="L27" s="94" t="str">
        <f t="shared" si="0"/>
        <v>Vis tomme</v>
      </c>
      <c r="M27" s="88"/>
    </row>
    <row r="28" spans="1:13" x14ac:dyDescent="0.25">
      <c r="A28" s="88"/>
      <c r="B28" s="159" t="str">
        <f>Kontoplan!C56</f>
        <v xml:space="preserve">Annen driftsrelatert inntekt </v>
      </c>
      <c r="C28" s="160">
        <f>Kontoplan!D56</f>
        <v>3990</v>
      </c>
      <c r="D28" s="161" t="str">
        <f>Kontoplan!E56</f>
        <v>Andre inntekter</v>
      </c>
      <c r="E28" s="201">
        <f>SUMIFS('5. Registrere Transaksjoner'!$Q$8:$Q$1006,'5. Registrere Transaksjoner'!$I$8:$I$1006,C28,'5. Registrere Transaksjoner'!$E$8:$E$1006,$C$3,'5. Registrere Transaksjoner'!$D$8:$D$1006,"&gt;="&amp;$B$5,'5. Registrere Transaksjoner'!$D$8:$D$1006,"&lt;="&amp;$C$5)</f>
        <v>0</v>
      </c>
      <c r="F28" s="201">
        <f>SUMIFS('5. Registrere Transaksjoner'!$R$8:$R$1006,'5. Registrere Transaksjoner'!$K$8:$K$1006,C28,'5. Registrere Transaksjoner'!$E$8:$E$1006,$C$3,'5. Registrere Transaksjoner'!$D$8:$D$1006,"&gt;="&amp;$B$5,'5. Registrere Transaksjoner'!$D$8:$D$1006,"&lt;="&amp;$C$5)</f>
        <v>0</v>
      </c>
      <c r="G28" s="201">
        <f t="shared" si="1"/>
        <v>0</v>
      </c>
      <c r="H28" s="201"/>
      <c r="I28" s="202"/>
      <c r="J28" s="88"/>
      <c r="K28" s="94" t="str">
        <f t="shared" si="2"/>
        <v>kun konto</v>
      </c>
      <c r="L28" s="94" t="str">
        <f t="shared" si="0"/>
        <v>Vis tomme</v>
      </c>
      <c r="M28" s="88"/>
    </row>
    <row r="29" spans="1:13" x14ac:dyDescent="0.25">
      <c r="A29" s="88"/>
      <c r="B29" s="159" t="str">
        <f>Kontoplan!C57</f>
        <v xml:space="preserve">Annen driftsrelatert inntekt </v>
      </c>
      <c r="C29" s="160">
        <f>Kontoplan!D57</f>
        <v>3997</v>
      </c>
      <c r="D29" s="161">
        <f>Kontoplan!E57</f>
        <v>0</v>
      </c>
      <c r="E29" s="201">
        <f>SUMIFS('5. Registrere Transaksjoner'!$Q$8:$Q$1006,'5. Registrere Transaksjoner'!$I$8:$I$1006,C29,'5. Registrere Transaksjoner'!$E$8:$E$1006,$C$3,'5. Registrere Transaksjoner'!$D$8:$D$1006,"&gt;="&amp;$B$5,'5. Registrere Transaksjoner'!$D$8:$D$1006,"&lt;="&amp;$C$5)</f>
        <v>0</v>
      </c>
      <c r="F29" s="201">
        <f>SUMIFS('5. Registrere Transaksjoner'!$R$8:$R$1006,'5. Registrere Transaksjoner'!$K$8:$K$1006,C29,'5. Registrere Transaksjoner'!$E$8:$E$1006,$C$3,'5. Registrere Transaksjoner'!$D$8:$D$1006,"&gt;="&amp;$B$5,'5. Registrere Transaksjoner'!$D$8:$D$1006,"&lt;="&amp;$C$5)</f>
        <v>0</v>
      </c>
      <c r="G29" s="201">
        <f t="shared" si="1"/>
        <v>0</v>
      </c>
      <c r="H29" s="201"/>
      <c r="I29" s="202"/>
      <c r="J29" s="88"/>
      <c r="K29" s="94" t="str">
        <f t="shared" si="2"/>
        <v>kun konto</v>
      </c>
      <c r="L29" s="94" t="str">
        <f t="shared" si="0"/>
        <v>Vis tomme</v>
      </c>
      <c r="M29" s="88"/>
    </row>
    <row r="30" spans="1:13" x14ac:dyDescent="0.25">
      <c r="A30" s="88"/>
      <c r="B30" s="159" t="str">
        <f>Kontoplan!C58</f>
        <v xml:space="preserve">Annen driftsrelatert inntekt </v>
      </c>
      <c r="C30" s="160">
        <f>Kontoplan!D58</f>
        <v>3998</v>
      </c>
      <c r="D30" s="161">
        <f>Kontoplan!E58</f>
        <v>0</v>
      </c>
      <c r="E30" s="201">
        <f>SUMIFS('5. Registrere Transaksjoner'!$Q$8:$Q$1006,'5. Registrere Transaksjoner'!$I$8:$I$1006,C30,'5. Registrere Transaksjoner'!$E$8:$E$1006,$C$3,'5. Registrere Transaksjoner'!$D$8:$D$1006,"&gt;="&amp;$B$5,'5. Registrere Transaksjoner'!$D$8:$D$1006,"&lt;="&amp;$C$5)</f>
        <v>0</v>
      </c>
      <c r="F30" s="201">
        <f>SUMIFS('5. Registrere Transaksjoner'!$R$8:$R$1006,'5. Registrere Transaksjoner'!$K$8:$K$1006,C30,'5. Registrere Transaksjoner'!$E$8:$E$1006,$C$3,'5. Registrere Transaksjoner'!$D$8:$D$1006,"&gt;="&amp;$B$5,'5. Registrere Transaksjoner'!$D$8:$D$1006,"&lt;="&amp;$C$5)</f>
        <v>0</v>
      </c>
      <c r="G30" s="201">
        <f t="shared" si="1"/>
        <v>0</v>
      </c>
      <c r="H30" s="201"/>
      <c r="I30" s="202"/>
      <c r="J30" s="88"/>
      <c r="K30" s="94" t="str">
        <f t="shared" si="2"/>
        <v>kun konto</v>
      </c>
      <c r="L30" s="94" t="str">
        <f t="shared" si="0"/>
        <v>Vis tomme</v>
      </c>
      <c r="M30" s="88"/>
    </row>
    <row r="31" spans="1:13" x14ac:dyDescent="0.25">
      <c r="A31" s="88"/>
      <c r="B31" s="162" t="s">
        <v>126</v>
      </c>
      <c r="C31" s="163">
        <v>3999</v>
      </c>
      <c r="D31" s="164" t="s">
        <v>126</v>
      </c>
      <c r="E31" s="203"/>
      <c r="F31" s="203"/>
      <c r="G31" s="203"/>
      <c r="H31" s="203">
        <f t="array" ref="H31">IFERROR(INDEX('3. Budsjett'!C33:M136,MATCH(C3&amp;C31,'3. Budsjett'!C33:C136&amp;'3. Budsjett'!D33:D136,0),MATCH(C4,'3. Budsjett'!C33:M33,0)),0)</f>
        <v>0</v>
      </c>
      <c r="I31" s="204"/>
      <c r="J31" s="88"/>
      <c r="K31" s="94" t="str">
        <f t="shared" si="2"/>
        <v>kun konto</v>
      </c>
      <c r="L31" s="94" t="str">
        <f t="shared" si="0"/>
        <v>Vis tomme</v>
      </c>
      <c r="M31" s="88"/>
    </row>
    <row r="32" spans="1:13" x14ac:dyDescent="0.25">
      <c r="A32" s="88"/>
      <c r="B32" s="139" t="s">
        <v>127</v>
      </c>
      <c r="C32" s="140"/>
      <c r="D32" s="131"/>
      <c r="E32" s="205"/>
      <c r="F32" s="205"/>
      <c r="G32" s="205">
        <f>SUM(G8:G31)</f>
        <v>0</v>
      </c>
      <c r="H32" s="205">
        <f>SUM(H8:H31)</f>
        <v>0</v>
      </c>
      <c r="I32" s="206">
        <f>G32-H32</f>
        <v>0</v>
      </c>
      <c r="J32" s="88"/>
      <c r="K32" s="94" t="str">
        <f t="shared" si="2"/>
        <v>Sammendrag</v>
      </c>
      <c r="L32" s="94" t="str">
        <f t="shared" si="0"/>
        <v>Vis tomme</v>
      </c>
      <c r="M32" s="88"/>
    </row>
    <row r="33" spans="1:13" x14ac:dyDescent="0.25">
      <c r="A33" s="88"/>
      <c r="B33" s="136"/>
      <c r="C33" s="138"/>
      <c r="D33" s="96"/>
      <c r="E33" s="207"/>
      <c r="F33" s="207"/>
      <c r="G33" s="207"/>
      <c r="H33" s="207"/>
      <c r="I33" s="208"/>
      <c r="J33" s="88"/>
      <c r="K33" s="94" t="str">
        <f t="shared" si="2"/>
        <v>Sammendrag</v>
      </c>
      <c r="L33" s="94" t="str">
        <f t="shared" si="0"/>
        <v>Vis tomme</v>
      </c>
      <c r="M33" s="88"/>
    </row>
    <row r="34" spans="1:13" x14ac:dyDescent="0.25">
      <c r="A34" s="88"/>
      <c r="B34" s="165" t="str">
        <f>Kontoplan!C59</f>
        <v xml:space="preserve">Varekostnader, varer for videresalg </v>
      </c>
      <c r="C34" s="166">
        <f>Kontoplan!D59</f>
        <v>4300</v>
      </c>
      <c r="D34" s="167" t="str">
        <f>Kontoplan!E59</f>
        <v>Varekostnad, varer for videresalg</v>
      </c>
      <c r="E34" s="209">
        <f>SUMIFS('5. Registrere Transaksjoner'!$Q$8:$Q$1006,'5. Registrere Transaksjoner'!$I$8:$I$1006,C34,'5. Registrere Transaksjoner'!$E$8:$E$1006,$C$3,'5. Registrere Transaksjoner'!$D$8:$D$1006,"&gt;="&amp;$B$5,'5. Registrere Transaksjoner'!$D$8:$D$1006,"&lt;="&amp;$C$5)</f>
        <v>0</v>
      </c>
      <c r="F34" s="209">
        <f>SUMIFS('5. Registrere Transaksjoner'!$R$8:$R$1006,'5. Registrere Transaksjoner'!$K$8:$K$1006,C34,'5. Registrere Transaksjoner'!$E$8:$E$1006,$C$3,'5. Registrere Transaksjoner'!$D$8:$D$1006,"&gt;="&amp;$B$5,'5. Registrere Transaksjoner'!$D$8:$D$1006,"&lt;="&amp;$C$5)</f>
        <v>0</v>
      </c>
      <c r="G34" s="209">
        <f>E34+F34</f>
        <v>0</v>
      </c>
      <c r="H34" s="209"/>
      <c r="I34" s="210"/>
      <c r="J34" s="88"/>
      <c r="K34" s="94" t="str">
        <f t="shared" si="2"/>
        <v>kun konto</v>
      </c>
      <c r="L34" s="94" t="str">
        <f t="shared" si="0"/>
        <v>Vis tomme</v>
      </c>
      <c r="M34" s="88"/>
    </row>
    <row r="35" spans="1:13" x14ac:dyDescent="0.25">
      <c r="A35" s="88"/>
      <c r="B35" s="159" t="str">
        <f>Kontoplan!C60</f>
        <v xml:space="preserve">Varekostnader, varer for videresalg </v>
      </c>
      <c r="C35" s="160">
        <f>Kontoplan!D60</f>
        <v>4390</v>
      </c>
      <c r="D35" s="161" t="str">
        <f>Kontoplan!E60</f>
        <v>Beholdningsendring varelager</v>
      </c>
      <c r="E35" s="201">
        <f>SUMIFS('5. Registrere Transaksjoner'!$Q$8:$Q$1006,'5. Registrere Transaksjoner'!$I$8:$I$1006,C35,'5. Registrere Transaksjoner'!$E$8:$E$1006,$C$3,'5. Registrere Transaksjoner'!$D$8:$D$1006,"&gt;="&amp;$B$5,'5. Registrere Transaksjoner'!$D$8:$D$1006,"&lt;="&amp;$C$5)</f>
        <v>0</v>
      </c>
      <c r="F35" s="201">
        <f>SUMIFS('5. Registrere Transaksjoner'!$R$8:$R$1006,'5. Registrere Transaksjoner'!$K$8:$K$1006,C35,'5. Registrere Transaksjoner'!$E$8:$E$1006,$C$3,'5. Registrere Transaksjoner'!$D$8:$D$1006,"&gt;="&amp;$B$5,'5. Registrere Transaksjoner'!$D$8:$D$1006,"&lt;="&amp;$C$5)</f>
        <v>0</v>
      </c>
      <c r="G35" s="201">
        <f>E35+F35</f>
        <v>0</v>
      </c>
      <c r="H35" s="201"/>
      <c r="I35" s="202"/>
      <c r="J35" s="88"/>
      <c r="K35" s="94" t="str">
        <f t="shared" si="2"/>
        <v>kun konto</v>
      </c>
      <c r="L35" s="94" t="str">
        <f t="shared" si="0"/>
        <v>Vis tomme</v>
      </c>
      <c r="M35" s="88"/>
    </row>
    <row r="36" spans="1:13" x14ac:dyDescent="0.25">
      <c r="A36" s="88"/>
      <c r="B36" s="159" t="str">
        <f>Kontoplan!C61</f>
        <v>Annen varekostnad</v>
      </c>
      <c r="C36" s="160">
        <f>Kontoplan!D61</f>
        <v>4997</v>
      </c>
      <c r="D36" s="161">
        <f>Kontoplan!E61</f>
        <v>0</v>
      </c>
      <c r="E36" s="201">
        <f>SUMIFS('5. Registrere Transaksjoner'!$Q$8:$Q$1006,'5. Registrere Transaksjoner'!$I$8:$I$1006,C36,'5. Registrere Transaksjoner'!$E$8:$E$1006,$C$3,'5. Registrere Transaksjoner'!$D$8:$D$1006,"&gt;="&amp;$B$5,'5. Registrere Transaksjoner'!$D$8:$D$1006,"&lt;="&amp;$C$5)</f>
        <v>0</v>
      </c>
      <c r="F36" s="201">
        <f>SUMIFS('5. Registrere Transaksjoner'!$R$8:$R$1006,'5. Registrere Transaksjoner'!$K$8:$K$1006,C36,'5. Registrere Transaksjoner'!$E$8:$E$1006,$C$3,'5. Registrere Transaksjoner'!$D$8:$D$1006,"&gt;="&amp;$B$5,'5. Registrere Transaksjoner'!$D$8:$D$1006,"&lt;="&amp;$C$5)</f>
        <v>0</v>
      </c>
      <c r="G36" s="201">
        <f>E36+F36</f>
        <v>0</v>
      </c>
      <c r="H36" s="201"/>
      <c r="I36" s="202"/>
      <c r="J36" s="88"/>
      <c r="K36" s="94" t="str">
        <f t="shared" si="2"/>
        <v>kun konto</v>
      </c>
      <c r="L36" s="94" t="str">
        <f t="shared" si="0"/>
        <v>Vis tomme</v>
      </c>
      <c r="M36" s="88"/>
    </row>
    <row r="37" spans="1:13" x14ac:dyDescent="0.25">
      <c r="A37" s="88"/>
      <c r="B37" s="159" t="str">
        <f>Kontoplan!C62</f>
        <v>Annen varekostnad</v>
      </c>
      <c r="C37" s="160">
        <f>Kontoplan!D62</f>
        <v>4998</v>
      </c>
      <c r="D37" s="161">
        <f>Kontoplan!E62</f>
        <v>0</v>
      </c>
      <c r="E37" s="201">
        <f>SUMIFS('5. Registrere Transaksjoner'!$Q$8:$Q$1006,'5. Registrere Transaksjoner'!$I$8:$I$1006,C37,'5. Registrere Transaksjoner'!$E$8:$E$1006,$C$3,'5. Registrere Transaksjoner'!$D$8:$D$1006,"&gt;="&amp;$B$5,'5. Registrere Transaksjoner'!$D$8:$D$1006,"&lt;="&amp;$C$5)</f>
        <v>0</v>
      </c>
      <c r="F37" s="201">
        <f>SUMIFS('5. Registrere Transaksjoner'!$R$8:$R$1006,'5. Registrere Transaksjoner'!$K$8:$K$1006,C37,'5. Registrere Transaksjoner'!$E$8:$E$1006,$C$3,'5. Registrere Transaksjoner'!$D$8:$D$1006,"&gt;="&amp;$B$5,'5. Registrere Transaksjoner'!$D$8:$D$1006,"&lt;="&amp;$C$5)</f>
        <v>0</v>
      </c>
      <c r="G37" s="201">
        <f>E37+F37</f>
        <v>0</v>
      </c>
      <c r="H37" s="201"/>
      <c r="I37" s="202"/>
      <c r="J37" s="88"/>
      <c r="K37" s="94" t="str">
        <f t="shared" si="2"/>
        <v>kun konto</v>
      </c>
      <c r="L37" s="94" t="str">
        <f t="shared" si="0"/>
        <v>Vis tomme</v>
      </c>
      <c r="M37" s="88"/>
    </row>
    <row r="38" spans="1:13" x14ac:dyDescent="0.25">
      <c r="A38" s="88"/>
      <c r="B38" s="162" t="s">
        <v>128</v>
      </c>
      <c r="C38" s="163">
        <v>4999</v>
      </c>
      <c r="D38" s="164" t="s">
        <v>129</v>
      </c>
      <c r="E38" s="203"/>
      <c r="F38" s="203"/>
      <c r="G38" s="203"/>
      <c r="H38" s="203">
        <f t="array" ref="H38">IFERROR(INDEX('3. Budsjett'!C33:M136,MATCH(C3&amp;C38,'3. Budsjett'!C33:C136&amp;'3. Budsjett'!D33:D136,0),MATCH(C4,'3. Budsjett'!C33:M33,0)),0)</f>
        <v>0</v>
      </c>
      <c r="I38" s="204"/>
      <c r="J38" s="88"/>
      <c r="K38" s="94" t="str">
        <f t="shared" si="2"/>
        <v>kun konto</v>
      </c>
      <c r="L38" s="94" t="str">
        <f t="shared" si="0"/>
        <v>Vis tomme</v>
      </c>
      <c r="M38" s="88"/>
    </row>
    <row r="39" spans="1:13" x14ac:dyDescent="0.25">
      <c r="A39" s="88"/>
      <c r="B39" s="139" t="s">
        <v>130</v>
      </c>
      <c r="C39" s="140"/>
      <c r="D39" s="131"/>
      <c r="E39" s="205"/>
      <c r="F39" s="205"/>
      <c r="G39" s="205">
        <f>SUM(G34:G38)</f>
        <v>0</v>
      </c>
      <c r="H39" s="205">
        <f>SUM(H34:H38)</f>
        <v>0</v>
      </c>
      <c r="I39" s="206">
        <f>G39-H39</f>
        <v>0</v>
      </c>
      <c r="J39" s="88"/>
      <c r="K39" s="94" t="str">
        <f t="shared" si="2"/>
        <v>Sammendrag</v>
      </c>
      <c r="L39" s="94" t="str">
        <f t="shared" si="0"/>
        <v>Vis tomme</v>
      </c>
      <c r="M39" s="88"/>
    </row>
    <row r="40" spans="1:13" x14ac:dyDescent="0.25">
      <c r="A40" s="88"/>
      <c r="B40" s="136"/>
      <c r="C40" s="138"/>
      <c r="D40" s="96"/>
      <c r="E40" s="207"/>
      <c r="F40" s="207"/>
      <c r="G40" s="207"/>
      <c r="H40" s="207"/>
      <c r="I40" s="208"/>
      <c r="J40" s="88"/>
      <c r="K40" s="94" t="str">
        <f t="shared" si="2"/>
        <v>Sammendrag</v>
      </c>
      <c r="L40" s="94" t="str">
        <f t="shared" si="0"/>
        <v>Vis tomme</v>
      </c>
      <c r="M40" s="88"/>
    </row>
    <row r="41" spans="1:13" x14ac:dyDescent="0.25">
      <c r="A41" s="88"/>
      <c r="B41" s="165" t="str">
        <f>Kontoplan!C63</f>
        <v>Lønn til ansatte</v>
      </c>
      <c r="C41" s="166">
        <f>Kontoplan!D63</f>
        <v>5000</v>
      </c>
      <c r="D41" s="167" t="str">
        <f>Kontoplan!E63</f>
        <v>Lønn, honorar etc</v>
      </c>
      <c r="E41" s="209">
        <f>SUMIFS('5. Registrere Transaksjoner'!$Q$8:$Q$1006,'5. Registrere Transaksjoner'!$I$8:$I$1006,C41,'5. Registrere Transaksjoner'!$E$8:$E$1006,$C$3,'5. Registrere Transaksjoner'!$D$8:$D$1006,"&gt;="&amp;$B$5,'5. Registrere Transaksjoner'!$D$8:$D$1006,"&lt;="&amp;$C$5)</f>
        <v>0</v>
      </c>
      <c r="F41" s="209">
        <f>SUMIFS('5. Registrere Transaksjoner'!$R$8:$R$1006,'5. Registrere Transaksjoner'!$K$8:$K$1006,C41,'5. Registrere Transaksjoner'!$E$8:$E$1006,$C$3,'5. Registrere Transaksjoner'!$D$8:$D$1006,"&gt;="&amp;$B$5,'5. Registrere Transaksjoner'!$D$8:$D$1006,"&lt;="&amp;$C$5)</f>
        <v>0</v>
      </c>
      <c r="G41" s="209">
        <f>E41+F41</f>
        <v>0</v>
      </c>
      <c r="H41" s="209"/>
      <c r="I41" s="210"/>
      <c r="J41" s="88"/>
      <c r="K41" s="94" t="str">
        <f t="shared" si="2"/>
        <v>kun konto</v>
      </c>
      <c r="L41" s="94" t="str">
        <f t="shared" si="0"/>
        <v>Vis tomme</v>
      </c>
      <c r="M41" s="88"/>
    </row>
    <row r="42" spans="1:13" x14ac:dyDescent="0.25">
      <c r="A42" s="88"/>
      <c r="B42" s="159" t="str">
        <f>Kontoplan!C64</f>
        <v>Lønn til ansatte</v>
      </c>
      <c r="C42" s="160">
        <f>Kontoplan!D64</f>
        <v>5180</v>
      </c>
      <c r="D42" s="161" t="str">
        <f>Kontoplan!E64</f>
        <v>Feriepenger beregnet</v>
      </c>
      <c r="E42" s="201">
        <f>SUMIFS('5. Registrere Transaksjoner'!$Q$8:$Q$1006,'5. Registrere Transaksjoner'!$I$8:$I$1006,C42,'5. Registrere Transaksjoner'!$E$8:$E$1006,$C$3,'5. Registrere Transaksjoner'!$D$8:$D$1006,"&gt;="&amp;$B$5,'5. Registrere Transaksjoner'!$D$8:$D$1006,"&lt;="&amp;$C$5)</f>
        <v>0</v>
      </c>
      <c r="F42" s="201">
        <f>SUMIFS('5. Registrere Transaksjoner'!$R$8:$R$1006,'5. Registrere Transaksjoner'!$K$8:$K$1006,C42,'5. Registrere Transaksjoner'!$E$8:$E$1006,$C$3,'5. Registrere Transaksjoner'!$D$8:$D$1006,"&gt;="&amp;$B$5,'5. Registrere Transaksjoner'!$D$8:$D$1006,"&lt;="&amp;$C$5)</f>
        <v>0</v>
      </c>
      <c r="G42" s="201">
        <f t="shared" ref="G42:G54" si="4">E42+F42</f>
        <v>0</v>
      </c>
      <c r="H42" s="201"/>
      <c r="I42" s="202"/>
      <c r="J42" s="88"/>
      <c r="K42" s="94" t="str">
        <f t="shared" si="2"/>
        <v>kun konto</v>
      </c>
      <c r="L42" s="94" t="str">
        <f t="shared" si="0"/>
        <v>Vis tomme</v>
      </c>
      <c r="M42" s="88"/>
    </row>
    <row r="43" spans="1:13" x14ac:dyDescent="0.25">
      <c r="A43" s="88"/>
      <c r="B43" s="159" t="str">
        <f>Kontoplan!C65</f>
        <v>Lønn til ansatte</v>
      </c>
      <c r="C43" s="160">
        <f>Kontoplan!D65</f>
        <v>5182</v>
      </c>
      <c r="D43" s="161" t="str">
        <f>Kontoplan!E65</f>
        <v>Arbeidsgiveravgift påløpte feriepenger</v>
      </c>
      <c r="E43" s="201">
        <f>SUMIFS('5. Registrere Transaksjoner'!$Q$8:$Q$1006,'5. Registrere Transaksjoner'!$I$8:$I$1006,C43,'5. Registrere Transaksjoner'!$E$8:$E$1006,$C$3,'5. Registrere Transaksjoner'!$D$8:$D$1006,"&gt;="&amp;$B$5,'5. Registrere Transaksjoner'!$D$8:$D$1006,"&lt;="&amp;$C$5)</f>
        <v>0</v>
      </c>
      <c r="F43" s="201">
        <f>SUMIFS('5. Registrere Transaksjoner'!$R$8:$R$1006,'5. Registrere Transaksjoner'!$K$8:$K$1006,C43,'5. Registrere Transaksjoner'!$E$8:$E$1006,$C$3,'5. Registrere Transaksjoner'!$D$8:$D$1006,"&gt;="&amp;$B$5,'5. Registrere Transaksjoner'!$D$8:$D$1006,"&lt;="&amp;$C$5)</f>
        <v>0</v>
      </c>
      <c r="G43" s="201">
        <f t="shared" si="4"/>
        <v>0</v>
      </c>
      <c r="H43" s="201"/>
      <c r="I43" s="202"/>
      <c r="J43" s="88"/>
      <c r="K43" s="94" t="str">
        <f t="shared" si="2"/>
        <v>kun konto</v>
      </c>
      <c r="L43" s="94" t="str">
        <f t="shared" si="0"/>
        <v>Vis tomme</v>
      </c>
      <c r="M43" s="88"/>
    </row>
    <row r="44" spans="1:13" x14ac:dyDescent="0.25">
      <c r="A44" s="88"/>
      <c r="B44" s="159" t="str">
        <f>Kontoplan!C66</f>
        <v>Fordel i arbeidsforholdet</v>
      </c>
      <c r="C44" s="160">
        <f>Kontoplan!D66</f>
        <v>5210</v>
      </c>
      <c r="D44" s="161" t="str">
        <f>Kontoplan!E66</f>
        <v>Fri telefon mm</v>
      </c>
      <c r="E44" s="201">
        <f>SUMIFS('5. Registrere Transaksjoner'!$Q$8:$Q$1006,'5. Registrere Transaksjoner'!$I$8:$I$1006,C44,'5. Registrere Transaksjoner'!$E$8:$E$1006,$C$3,'5. Registrere Transaksjoner'!$D$8:$D$1006,"&gt;="&amp;$B$5,'5. Registrere Transaksjoner'!$D$8:$D$1006,"&lt;="&amp;$C$5)</f>
        <v>0</v>
      </c>
      <c r="F44" s="201">
        <f>SUMIFS('5. Registrere Transaksjoner'!$R$8:$R$1006,'5. Registrere Transaksjoner'!$K$8:$K$1006,C44,'5. Registrere Transaksjoner'!$E$8:$E$1006,$C$3,'5. Registrere Transaksjoner'!$D$8:$D$1006,"&gt;="&amp;$B$5,'5. Registrere Transaksjoner'!$D$8:$D$1006,"&lt;="&amp;$C$5)</f>
        <v>0</v>
      </c>
      <c r="G44" s="201">
        <f t="shared" si="4"/>
        <v>0</v>
      </c>
      <c r="H44" s="201"/>
      <c r="I44" s="202"/>
      <c r="J44" s="88"/>
      <c r="K44" s="94" t="str">
        <f t="shared" si="2"/>
        <v>kun konto</v>
      </c>
      <c r="L44" s="94" t="str">
        <f t="shared" si="0"/>
        <v>Vis tomme</v>
      </c>
      <c r="M44" s="88"/>
    </row>
    <row r="45" spans="1:13" x14ac:dyDescent="0.25">
      <c r="A45" s="88"/>
      <c r="B45" s="159" t="str">
        <f>Kontoplan!C67</f>
        <v>Fordel i arbeidsforholdet</v>
      </c>
      <c r="C45" s="160">
        <f>Kontoplan!D67</f>
        <v>5290</v>
      </c>
      <c r="D45" s="161" t="str">
        <f>Kontoplan!E67</f>
        <v>Motkonto for gruppe 52</v>
      </c>
      <c r="E45" s="201">
        <f>SUMIFS('5. Registrere Transaksjoner'!$Q$8:$Q$1006,'5. Registrere Transaksjoner'!$I$8:$I$1006,C45,'5. Registrere Transaksjoner'!$E$8:$E$1006,$C$3,'5. Registrere Transaksjoner'!$D$8:$D$1006,"&gt;="&amp;$B$5,'5. Registrere Transaksjoner'!$D$8:$D$1006,"&lt;="&amp;$C$5)</f>
        <v>0</v>
      </c>
      <c r="F45" s="201">
        <f>SUMIFS('5. Registrere Transaksjoner'!$R$8:$R$1006,'5. Registrere Transaksjoner'!$K$8:$K$1006,C45,'5. Registrere Transaksjoner'!$E$8:$E$1006,$C$3,'5. Registrere Transaksjoner'!$D$8:$D$1006,"&gt;="&amp;$B$5,'5. Registrere Transaksjoner'!$D$8:$D$1006,"&lt;="&amp;$C$5)</f>
        <v>0</v>
      </c>
      <c r="G45" s="201">
        <f t="shared" si="4"/>
        <v>0</v>
      </c>
      <c r="H45" s="201"/>
      <c r="I45" s="202"/>
      <c r="J45" s="88"/>
      <c r="K45" s="94" t="str">
        <f t="shared" si="2"/>
        <v>kun konto</v>
      </c>
      <c r="L45" s="94" t="str">
        <f t="shared" si="0"/>
        <v>Vis tomme</v>
      </c>
      <c r="M45" s="88"/>
    </row>
    <row r="46" spans="1:13" x14ac:dyDescent="0.25">
      <c r="A46" s="88"/>
      <c r="B46" s="159" t="str">
        <f>Kontoplan!C68</f>
        <v>Annen oppgavepliktig godtgjørelse</v>
      </c>
      <c r="C46" s="160">
        <f>Kontoplan!D68</f>
        <v>5330</v>
      </c>
      <c r="D46" s="161" t="str">
        <f>Kontoplan!E68</f>
        <v>Godtgjørelse til styret</v>
      </c>
      <c r="E46" s="201">
        <f>SUMIFS('5. Registrere Transaksjoner'!$Q$8:$Q$1006,'5. Registrere Transaksjoner'!$I$8:$I$1006,C46,'5. Registrere Transaksjoner'!$E$8:$E$1006,$C$3,'5. Registrere Transaksjoner'!$D$8:$D$1006,"&gt;="&amp;$B$5,'5. Registrere Transaksjoner'!$D$8:$D$1006,"&lt;="&amp;$C$5)</f>
        <v>0</v>
      </c>
      <c r="F46" s="201">
        <f>SUMIFS('5. Registrere Transaksjoner'!$R$8:$R$1006,'5. Registrere Transaksjoner'!$K$8:$K$1006,C46,'5. Registrere Transaksjoner'!$E$8:$E$1006,$C$3,'5. Registrere Transaksjoner'!$D$8:$D$1006,"&gt;="&amp;$B$5,'5. Registrere Transaksjoner'!$D$8:$D$1006,"&lt;="&amp;$C$5)</f>
        <v>0</v>
      </c>
      <c r="G46" s="201">
        <f t="shared" si="4"/>
        <v>0</v>
      </c>
      <c r="H46" s="201"/>
      <c r="I46" s="202"/>
      <c r="J46" s="88"/>
      <c r="K46" s="94" t="str">
        <f t="shared" si="2"/>
        <v>kun konto</v>
      </c>
      <c r="L46" s="94" t="str">
        <f t="shared" si="0"/>
        <v>Vis tomme</v>
      </c>
      <c r="M46" s="88"/>
    </row>
    <row r="47" spans="1:13" x14ac:dyDescent="0.25">
      <c r="A47" s="88"/>
      <c r="B47" s="159" t="str">
        <f>Kontoplan!C69</f>
        <v>Arbeidsgiveravgift og pensjonskostnad</v>
      </c>
      <c r="C47" s="160">
        <f>Kontoplan!D69</f>
        <v>5400</v>
      </c>
      <c r="D47" s="161" t="str">
        <f>Kontoplan!E69</f>
        <v>Arbeidsgiveravgift</v>
      </c>
      <c r="E47" s="201">
        <f>SUMIFS('5. Registrere Transaksjoner'!$Q$8:$Q$1006,'5. Registrere Transaksjoner'!$I$8:$I$1006,C47,'5. Registrere Transaksjoner'!$E$8:$E$1006,$C$3,'5. Registrere Transaksjoner'!$D$8:$D$1006,"&gt;="&amp;$B$5,'5. Registrere Transaksjoner'!$D$8:$D$1006,"&lt;="&amp;$C$5)</f>
        <v>0</v>
      </c>
      <c r="F47" s="201">
        <f>SUMIFS('5. Registrere Transaksjoner'!$R$8:$R$1006,'5. Registrere Transaksjoner'!$K$8:$K$1006,C47,'5. Registrere Transaksjoner'!$E$8:$E$1006,$C$3,'5. Registrere Transaksjoner'!$D$8:$D$1006,"&gt;="&amp;$B$5,'5. Registrere Transaksjoner'!$D$8:$D$1006,"&lt;="&amp;$C$5)</f>
        <v>0</v>
      </c>
      <c r="G47" s="201">
        <f t="shared" si="4"/>
        <v>0</v>
      </c>
      <c r="H47" s="201"/>
      <c r="I47" s="202"/>
      <c r="J47" s="88"/>
      <c r="K47" s="94" t="str">
        <f t="shared" si="2"/>
        <v>kun konto</v>
      </c>
      <c r="L47" s="94" t="str">
        <f t="shared" si="0"/>
        <v>Vis tomme</v>
      </c>
      <c r="M47" s="88"/>
    </row>
    <row r="48" spans="1:13" x14ac:dyDescent="0.25">
      <c r="A48" s="88"/>
      <c r="B48" s="159" t="str">
        <f>Kontoplan!C70</f>
        <v>Arbeidsgiveravgift og pensjonskostnad</v>
      </c>
      <c r="C48" s="160">
        <f>Kontoplan!D70</f>
        <v>5420</v>
      </c>
      <c r="D48" s="161" t="str">
        <f>Kontoplan!E70</f>
        <v>Innberetningspliktig pensjonskostnad</v>
      </c>
      <c r="E48" s="201">
        <f>SUMIFS('5. Registrere Transaksjoner'!$Q$8:$Q$1006,'5. Registrere Transaksjoner'!$I$8:$I$1006,C48,'5. Registrere Transaksjoner'!$E$8:$E$1006,$C$3,'5. Registrere Transaksjoner'!$D$8:$D$1006,"&gt;="&amp;$B$5,'5. Registrere Transaksjoner'!$D$8:$D$1006,"&lt;="&amp;$C$5)</f>
        <v>0</v>
      </c>
      <c r="F48" s="201">
        <f>SUMIFS('5. Registrere Transaksjoner'!$R$8:$R$1006,'5. Registrere Transaksjoner'!$K$8:$K$1006,C48,'5. Registrere Transaksjoner'!$E$8:$E$1006,$C$3,'5. Registrere Transaksjoner'!$D$8:$D$1006,"&gt;="&amp;$B$5,'5. Registrere Transaksjoner'!$D$8:$D$1006,"&lt;="&amp;$C$5)</f>
        <v>0</v>
      </c>
      <c r="G48" s="201">
        <f t="shared" si="4"/>
        <v>0</v>
      </c>
      <c r="H48" s="201"/>
      <c r="I48" s="202"/>
      <c r="J48" s="88"/>
      <c r="K48" s="94" t="str">
        <f t="shared" si="2"/>
        <v>kun konto</v>
      </c>
      <c r="L48" s="94" t="str">
        <f t="shared" si="0"/>
        <v>Vis tomme</v>
      </c>
      <c r="M48" s="88"/>
    </row>
    <row r="49" spans="1:13" x14ac:dyDescent="0.25">
      <c r="A49" s="88"/>
      <c r="B49" s="159" t="str">
        <f>Kontoplan!C71</f>
        <v>Annen kostnadsgodtgjørelse</v>
      </c>
      <c r="C49" s="160">
        <f>Kontoplan!D71</f>
        <v>5560</v>
      </c>
      <c r="D49" s="161" t="str">
        <f>Kontoplan!E71</f>
        <v>Utstyrsgodtgjørelse dommere</v>
      </c>
      <c r="E49" s="201">
        <f>SUMIFS('5. Registrere Transaksjoner'!$Q$8:$Q$1006,'5. Registrere Transaksjoner'!$I$8:$I$1006,C49,'5. Registrere Transaksjoner'!$E$8:$E$1006,$C$3,'5. Registrere Transaksjoner'!$D$8:$D$1006,"&gt;="&amp;$B$5,'5. Registrere Transaksjoner'!$D$8:$D$1006,"&lt;="&amp;$C$5)</f>
        <v>0</v>
      </c>
      <c r="F49" s="201">
        <f>SUMIFS('5. Registrere Transaksjoner'!$R$8:$R$1006,'5. Registrere Transaksjoner'!$K$8:$K$1006,C49,'5. Registrere Transaksjoner'!$E$8:$E$1006,$C$3,'5. Registrere Transaksjoner'!$D$8:$D$1006,"&gt;="&amp;$B$5,'5. Registrere Transaksjoner'!$D$8:$D$1006,"&lt;="&amp;$C$5)</f>
        <v>0</v>
      </c>
      <c r="G49" s="201">
        <f t="shared" si="4"/>
        <v>0</v>
      </c>
      <c r="H49" s="201"/>
      <c r="I49" s="202"/>
      <c r="J49" s="88"/>
      <c r="K49" s="94" t="str">
        <f t="shared" si="2"/>
        <v>kun konto</v>
      </c>
      <c r="L49" s="94" t="str">
        <f t="shared" si="0"/>
        <v>Vis tomme</v>
      </c>
      <c r="M49" s="88"/>
    </row>
    <row r="50" spans="1:13" x14ac:dyDescent="0.25">
      <c r="A50" s="88"/>
      <c r="B50" s="159" t="str">
        <f>Kontoplan!C72</f>
        <v>Offentlig refusjon vedr, arbeidskraft</v>
      </c>
      <c r="C50" s="160">
        <f>Kontoplan!D72</f>
        <v>5800</v>
      </c>
      <c r="D50" s="161" t="str">
        <f>Kontoplan!E72</f>
        <v>Refusjon av syke- og fødselspenger</v>
      </c>
      <c r="E50" s="201">
        <f>SUMIFS('5. Registrere Transaksjoner'!$Q$8:$Q$1006,'5. Registrere Transaksjoner'!$I$8:$I$1006,C50,'5. Registrere Transaksjoner'!$E$8:$E$1006,$C$3,'5. Registrere Transaksjoner'!$D$8:$D$1006,"&gt;="&amp;$B$5,'5. Registrere Transaksjoner'!$D$8:$D$1006,"&lt;="&amp;$C$5)</f>
        <v>0</v>
      </c>
      <c r="F50" s="201">
        <f>SUMIFS('5. Registrere Transaksjoner'!$R$8:$R$1006,'5. Registrere Transaksjoner'!$K$8:$K$1006,C50,'5. Registrere Transaksjoner'!$E$8:$E$1006,$C$3,'5. Registrere Transaksjoner'!$D$8:$D$1006,"&gt;="&amp;$B$5,'5. Registrere Transaksjoner'!$D$8:$D$1006,"&lt;="&amp;$C$5)</f>
        <v>0</v>
      </c>
      <c r="G50" s="201">
        <f t="shared" si="4"/>
        <v>0</v>
      </c>
      <c r="H50" s="201"/>
      <c r="I50" s="202"/>
      <c r="J50" s="88"/>
      <c r="K50" s="94" t="str">
        <f t="shared" si="2"/>
        <v>kun konto</v>
      </c>
      <c r="L50" s="94" t="str">
        <f t="shared" si="0"/>
        <v>Vis tomme</v>
      </c>
      <c r="M50" s="88"/>
    </row>
    <row r="51" spans="1:13" x14ac:dyDescent="0.25">
      <c r="A51" s="88"/>
      <c r="B51" s="159" t="str">
        <f>Kontoplan!C73</f>
        <v xml:space="preserve">Annen personalkostnad </v>
      </c>
      <c r="C51" s="160">
        <f>Kontoplan!D73</f>
        <v>5920</v>
      </c>
      <c r="D51" s="161" t="str">
        <f>Kontoplan!E73</f>
        <v>Yrkesskadeforsikring og andre personalforsikringer</v>
      </c>
      <c r="E51" s="201">
        <f>SUMIFS('5. Registrere Transaksjoner'!$Q$8:$Q$1006,'5. Registrere Transaksjoner'!$I$8:$I$1006,C51,'5. Registrere Transaksjoner'!$E$8:$E$1006,$C$3,'5. Registrere Transaksjoner'!$D$8:$D$1006,"&gt;="&amp;$B$5,'5. Registrere Transaksjoner'!$D$8:$D$1006,"&lt;="&amp;$C$5)</f>
        <v>0</v>
      </c>
      <c r="F51" s="201">
        <f>SUMIFS('5. Registrere Transaksjoner'!$R$8:$R$1006,'5. Registrere Transaksjoner'!$K$8:$K$1006,C51,'5. Registrere Transaksjoner'!$E$8:$E$1006,$C$3,'5. Registrere Transaksjoner'!$D$8:$D$1006,"&gt;="&amp;$B$5,'5. Registrere Transaksjoner'!$D$8:$D$1006,"&lt;="&amp;$C$5)</f>
        <v>0</v>
      </c>
      <c r="G51" s="201">
        <f t="shared" si="4"/>
        <v>0</v>
      </c>
      <c r="H51" s="201"/>
      <c r="I51" s="202"/>
      <c r="J51" s="88"/>
      <c r="K51" s="94" t="str">
        <f t="shared" si="2"/>
        <v>kun konto</v>
      </c>
      <c r="L51" s="94" t="str">
        <f t="shared" si="0"/>
        <v>Vis tomme</v>
      </c>
      <c r="M51" s="88"/>
    </row>
    <row r="52" spans="1:13" x14ac:dyDescent="0.25">
      <c r="A52" s="88"/>
      <c r="B52" s="159" t="str">
        <f>Kontoplan!C74</f>
        <v xml:space="preserve">Annen personalkostnad </v>
      </c>
      <c r="C52" s="160">
        <f>Kontoplan!D74</f>
        <v>5990</v>
      </c>
      <c r="D52" s="161" t="str">
        <f>Kontoplan!E74</f>
        <v>Andre personalkostnader</v>
      </c>
      <c r="E52" s="201">
        <f>SUMIFS('5. Registrere Transaksjoner'!$Q$8:$Q$1006,'5. Registrere Transaksjoner'!$I$8:$I$1006,C52,'5. Registrere Transaksjoner'!$E$8:$E$1006,$C$3,'5. Registrere Transaksjoner'!$D$8:$D$1006,"&gt;="&amp;$B$5,'5. Registrere Transaksjoner'!$D$8:$D$1006,"&lt;="&amp;$C$5)</f>
        <v>0</v>
      </c>
      <c r="F52" s="201">
        <f>SUMIFS('5. Registrere Transaksjoner'!$R$8:$R$1006,'5. Registrere Transaksjoner'!$K$8:$K$1006,C52,'5. Registrere Transaksjoner'!$E$8:$E$1006,$C$3,'5. Registrere Transaksjoner'!$D$8:$D$1006,"&gt;="&amp;$B$5,'5. Registrere Transaksjoner'!$D$8:$D$1006,"&lt;="&amp;$C$5)</f>
        <v>0</v>
      </c>
      <c r="G52" s="201">
        <f t="shared" si="4"/>
        <v>0</v>
      </c>
      <c r="H52" s="201"/>
      <c r="I52" s="202"/>
      <c r="J52" s="88"/>
      <c r="K52" s="94" t="str">
        <f t="shared" si="2"/>
        <v>kun konto</v>
      </c>
      <c r="L52" s="94" t="str">
        <f t="shared" si="0"/>
        <v>Vis tomme</v>
      </c>
      <c r="M52" s="88"/>
    </row>
    <row r="53" spans="1:13" x14ac:dyDescent="0.25">
      <c r="A53" s="88"/>
      <c r="B53" s="159" t="str">
        <f>Kontoplan!C75</f>
        <v xml:space="preserve">Annen personalkostnad </v>
      </c>
      <c r="C53" s="160">
        <f>Kontoplan!D75</f>
        <v>5997</v>
      </c>
      <c r="D53" s="161">
        <f>Kontoplan!E75</f>
        <v>0</v>
      </c>
      <c r="E53" s="201">
        <f>SUMIFS('5. Registrere Transaksjoner'!$Q$8:$Q$1006,'5. Registrere Transaksjoner'!$I$8:$I$1006,C53,'5. Registrere Transaksjoner'!$E$8:$E$1006,$C$3,'5. Registrere Transaksjoner'!$D$8:$D$1006,"&gt;="&amp;$B$5,'5. Registrere Transaksjoner'!$D$8:$D$1006,"&lt;="&amp;$C$5)</f>
        <v>0</v>
      </c>
      <c r="F53" s="201">
        <f>SUMIFS('5. Registrere Transaksjoner'!$R$8:$R$1006,'5. Registrere Transaksjoner'!$K$8:$K$1006,C53,'5. Registrere Transaksjoner'!$E$8:$E$1006,$C$3,'5. Registrere Transaksjoner'!$D$8:$D$1006,"&gt;="&amp;$B$5,'5. Registrere Transaksjoner'!$D$8:$D$1006,"&lt;="&amp;$C$5)</f>
        <v>0</v>
      </c>
      <c r="G53" s="201">
        <f t="shared" si="4"/>
        <v>0</v>
      </c>
      <c r="H53" s="201"/>
      <c r="I53" s="202"/>
      <c r="J53" s="88"/>
      <c r="K53" s="94" t="str">
        <f t="shared" si="2"/>
        <v>kun konto</v>
      </c>
      <c r="L53" s="94" t="str">
        <f t="shared" si="0"/>
        <v>Vis tomme</v>
      </c>
      <c r="M53" s="88"/>
    </row>
    <row r="54" spans="1:13" x14ac:dyDescent="0.25">
      <c r="A54" s="88"/>
      <c r="B54" s="159" t="str">
        <f>Kontoplan!C76</f>
        <v xml:space="preserve">Annen personalkostnad </v>
      </c>
      <c r="C54" s="160">
        <f>Kontoplan!D76</f>
        <v>5998</v>
      </c>
      <c r="D54" s="161">
        <f>Kontoplan!E76</f>
        <v>0</v>
      </c>
      <c r="E54" s="201">
        <f>SUMIFS('5. Registrere Transaksjoner'!$Q$8:$Q$1006,'5. Registrere Transaksjoner'!$I$8:$I$1006,C54,'5. Registrere Transaksjoner'!$E$8:$E$1006,$C$3,'5. Registrere Transaksjoner'!$D$8:$D$1006,"&gt;="&amp;$B$5,'5. Registrere Transaksjoner'!$D$8:$D$1006,"&lt;="&amp;$C$5)</f>
        <v>0</v>
      </c>
      <c r="F54" s="201">
        <f>SUMIFS('5. Registrere Transaksjoner'!$R$8:$R$1006,'5. Registrere Transaksjoner'!$K$8:$K$1006,C54,'5. Registrere Transaksjoner'!$E$8:$E$1006,$C$3,'5. Registrere Transaksjoner'!$D$8:$D$1006,"&gt;="&amp;$B$5,'5. Registrere Transaksjoner'!$D$8:$D$1006,"&lt;="&amp;$C$5)</f>
        <v>0</v>
      </c>
      <c r="G54" s="201">
        <f t="shared" si="4"/>
        <v>0</v>
      </c>
      <c r="H54" s="201"/>
      <c r="I54" s="202"/>
      <c r="J54" s="88"/>
      <c r="K54" s="94" t="str">
        <f t="shared" si="2"/>
        <v>kun konto</v>
      </c>
      <c r="L54" s="94" t="str">
        <f t="shared" si="0"/>
        <v>Vis tomme</v>
      </c>
      <c r="M54" s="88"/>
    </row>
    <row r="55" spans="1:13" x14ac:dyDescent="0.25">
      <c r="A55" s="88"/>
      <c r="B55" s="162" t="s">
        <v>131</v>
      </c>
      <c r="C55" s="163">
        <v>5999</v>
      </c>
      <c r="D55" s="164" t="s">
        <v>129</v>
      </c>
      <c r="E55" s="203"/>
      <c r="F55" s="203"/>
      <c r="G55" s="203"/>
      <c r="H55" s="203">
        <f t="array" ref="H55">IFERROR(INDEX('3. Budsjett'!C33:M136,MATCH(C3&amp;C55,'3. Budsjett'!C33:C136&amp;'3. Budsjett'!D33:D136,0),MATCH(C4,'3. Budsjett'!C33:M33,0)),"0")</f>
        <v>0</v>
      </c>
      <c r="I55" s="204"/>
      <c r="J55" s="88"/>
      <c r="K55" s="94" t="str">
        <f t="shared" si="2"/>
        <v>kun konto</v>
      </c>
      <c r="L55" s="94" t="str">
        <f t="shared" si="0"/>
        <v>Vis tomme</v>
      </c>
      <c r="M55" s="88"/>
    </row>
    <row r="56" spans="1:13" x14ac:dyDescent="0.25">
      <c r="A56" s="88"/>
      <c r="B56" s="139" t="s">
        <v>132</v>
      </c>
      <c r="C56" s="140"/>
      <c r="D56" s="131"/>
      <c r="E56" s="205"/>
      <c r="F56" s="205"/>
      <c r="G56" s="205">
        <f>SUM(G41:G55)</f>
        <v>0</v>
      </c>
      <c r="H56" s="205">
        <f>SUM(H41:H55)</f>
        <v>0</v>
      </c>
      <c r="I56" s="206">
        <f>G56-H56</f>
        <v>0</v>
      </c>
      <c r="J56" s="88"/>
      <c r="K56" s="94" t="str">
        <f t="shared" si="2"/>
        <v>Sammendrag</v>
      </c>
      <c r="L56" s="94" t="str">
        <f t="shared" si="0"/>
        <v>Vis tomme</v>
      </c>
      <c r="M56" s="88"/>
    </row>
    <row r="57" spans="1:13" x14ac:dyDescent="0.25">
      <c r="A57" s="88"/>
      <c r="B57" s="136"/>
      <c r="C57" s="138"/>
      <c r="D57" s="96"/>
      <c r="E57" s="207"/>
      <c r="F57" s="207"/>
      <c r="G57" s="207"/>
      <c r="H57" s="207"/>
      <c r="I57" s="208"/>
      <c r="J57" s="88"/>
      <c r="K57" s="94" t="str">
        <f t="shared" si="2"/>
        <v>Sammendrag</v>
      </c>
      <c r="L57" s="94" t="str">
        <f t="shared" si="0"/>
        <v>Vis tomme</v>
      </c>
      <c r="M57" s="88"/>
    </row>
    <row r="58" spans="1:13" x14ac:dyDescent="0.25">
      <c r="A58" s="88"/>
      <c r="B58" s="165" t="str">
        <f>Kontoplan!C77</f>
        <v>Avskrivninger</v>
      </c>
      <c r="C58" s="166">
        <f>Kontoplan!D77</f>
        <v>6000</v>
      </c>
      <c r="D58" s="167" t="str">
        <f>Kontoplan!E77</f>
        <v>Avskrivninger</v>
      </c>
      <c r="E58" s="209">
        <f>SUMIFS('5. Registrere Transaksjoner'!$Q$8:$Q$1006,'5. Registrere Transaksjoner'!$I$8:$I$1006,C58,'5. Registrere Transaksjoner'!$E$8:$E$1006,$C$3,'5. Registrere Transaksjoner'!$D$8:$D$1006,"&gt;="&amp;$B$5,'5. Registrere Transaksjoner'!$D$8:$D$1006,"&lt;="&amp;$C$5)</f>
        <v>0</v>
      </c>
      <c r="F58" s="209">
        <f>SUMIFS('5. Registrere Transaksjoner'!$R$8:$R$1006,'5. Registrere Transaksjoner'!$K$8:$K$1006,C58,'5. Registrere Transaksjoner'!$E$8:$E$1006,$C$3,'5. Registrere Transaksjoner'!$D$8:$D$1006,"&gt;="&amp;$B$5,'5. Registrere Transaksjoner'!$D$8:$D$1006,"&lt;="&amp;$C$5)</f>
        <v>0</v>
      </c>
      <c r="G58" s="209">
        <f t="shared" ref="G58:G97" si="5">E58+F58</f>
        <v>0</v>
      </c>
      <c r="H58" s="209"/>
      <c r="I58" s="210"/>
      <c r="J58" s="88"/>
      <c r="K58" s="94" t="str">
        <f t="shared" si="2"/>
        <v>kun konto</v>
      </c>
      <c r="L58" s="94" t="str">
        <f t="shared" si="0"/>
        <v>Vis tomme</v>
      </c>
      <c r="M58" s="88"/>
    </row>
    <row r="59" spans="1:13" x14ac:dyDescent="0.25">
      <c r="A59" s="88"/>
      <c r="B59" s="159" t="str">
        <f>Kontoplan!C78</f>
        <v xml:space="preserve">Frakt og transportkostnad vedrørende salg </v>
      </c>
      <c r="C59" s="160">
        <f>Kontoplan!D78</f>
        <v>6100</v>
      </c>
      <c r="D59" s="161" t="str">
        <f>Kontoplan!E78</f>
        <v>Frakt, transportkostnad, toll og avgifter</v>
      </c>
      <c r="E59" s="201">
        <f>SUMIFS('5. Registrere Transaksjoner'!$Q$8:$Q$1006,'5. Registrere Transaksjoner'!$I$8:$I$1006,C59,'5. Registrere Transaksjoner'!$E$8:$E$1006,$C$3,'5. Registrere Transaksjoner'!$D$8:$D$1006,"&gt;="&amp;$B$5,'5. Registrere Transaksjoner'!$D$8:$D$1006,"&lt;="&amp;$C$5)</f>
        <v>0</v>
      </c>
      <c r="F59" s="201">
        <f>SUMIFS('5. Registrere Transaksjoner'!$R$8:$R$1006,'5. Registrere Transaksjoner'!$K$8:$K$1006,C59,'5. Registrere Transaksjoner'!$E$8:$E$1006,$C$3,'5. Registrere Transaksjoner'!$D$8:$D$1006,"&gt;="&amp;$B$5,'5. Registrere Transaksjoner'!$D$8:$D$1006,"&lt;="&amp;$C$5)</f>
        <v>0</v>
      </c>
      <c r="G59" s="201">
        <f t="shared" si="5"/>
        <v>0</v>
      </c>
      <c r="H59" s="201"/>
      <c r="I59" s="202"/>
      <c r="J59" s="88"/>
      <c r="K59" s="94" t="str">
        <f t="shared" si="2"/>
        <v>kun konto</v>
      </c>
      <c r="L59" s="94" t="str">
        <f t="shared" si="0"/>
        <v>Vis tomme</v>
      </c>
      <c r="M59" s="88"/>
    </row>
    <row r="60" spans="1:13" x14ac:dyDescent="0.25">
      <c r="A60" s="88"/>
      <c r="B60" s="159" t="str">
        <f>Kontoplan!C79</f>
        <v xml:space="preserve">Kostnader lokaler </v>
      </c>
      <c r="C60" s="160">
        <f>Kontoplan!D79</f>
        <v>6300</v>
      </c>
      <c r="D60" s="161" t="str">
        <f>Kontoplan!E79</f>
        <v>Leie lokaler</v>
      </c>
      <c r="E60" s="201">
        <f>SUMIFS('5. Registrere Transaksjoner'!$Q$8:$Q$1006,'5. Registrere Transaksjoner'!$I$8:$I$1006,C60,'5. Registrere Transaksjoner'!$E$8:$E$1006,$C$3,'5. Registrere Transaksjoner'!$D$8:$D$1006,"&gt;="&amp;$B$5,'5. Registrere Transaksjoner'!$D$8:$D$1006,"&lt;="&amp;$C$5)</f>
        <v>0</v>
      </c>
      <c r="F60" s="201">
        <f>SUMIFS('5. Registrere Transaksjoner'!$R$8:$R$1006,'5. Registrere Transaksjoner'!$K$8:$K$1006,C60,'5. Registrere Transaksjoner'!$E$8:$E$1006,$C$3,'5. Registrere Transaksjoner'!$D$8:$D$1006,"&gt;="&amp;$B$5,'5. Registrere Transaksjoner'!$D$8:$D$1006,"&lt;="&amp;$C$5)</f>
        <v>0</v>
      </c>
      <c r="G60" s="201">
        <f t="shared" si="5"/>
        <v>0</v>
      </c>
      <c r="H60" s="201"/>
      <c r="I60" s="202"/>
      <c r="J60" s="88"/>
      <c r="K60" s="94" t="str">
        <f t="shared" si="2"/>
        <v>kun konto</v>
      </c>
      <c r="L60" s="94" t="str">
        <f t="shared" si="0"/>
        <v>Vis tomme</v>
      </c>
      <c r="M60" s="88"/>
    </row>
    <row r="61" spans="1:13" x14ac:dyDescent="0.25">
      <c r="A61" s="88"/>
      <c r="B61" s="159" t="str">
        <f>Kontoplan!C80</f>
        <v xml:space="preserve">Kostnader lokaler </v>
      </c>
      <c r="C61" s="160">
        <f>Kontoplan!D80</f>
        <v>6340</v>
      </c>
      <c r="D61" s="161" t="str">
        <f>Kontoplan!E80</f>
        <v>Lys, varme</v>
      </c>
      <c r="E61" s="201">
        <f>SUMIFS('5. Registrere Transaksjoner'!$Q$8:$Q$1006,'5. Registrere Transaksjoner'!$I$8:$I$1006,C61,'5. Registrere Transaksjoner'!$E$8:$E$1006,$C$3,'5. Registrere Transaksjoner'!$D$8:$D$1006,"&gt;="&amp;$B$5,'5. Registrere Transaksjoner'!$D$8:$D$1006,"&lt;="&amp;$C$5)</f>
        <v>0</v>
      </c>
      <c r="F61" s="201">
        <f>SUMIFS('5. Registrere Transaksjoner'!$R$8:$R$1006,'5. Registrere Transaksjoner'!$K$8:$K$1006,C61,'5. Registrere Transaksjoner'!$E$8:$E$1006,$C$3,'5. Registrere Transaksjoner'!$D$8:$D$1006,"&gt;="&amp;$B$5,'5. Registrere Transaksjoner'!$D$8:$D$1006,"&lt;="&amp;$C$5)</f>
        <v>0</v>
      </c>
      <c r="G61" s="201">
        <f t="shared" si="5"/>
        <v>0</v>
      </c>
      <c r="H61" s="201"/>
      <c r="I61" s="202"/>
      <c r="J61" s="88"/>
      <c r="K61" s="94" t="str">
        <f t="shared" si="2"/>
        <v>kun konto</v>
      </c>
      <c r="L61" s="94" t="str">
        <f t="shared" si="0"/>
        <v>Vis tomme</v>
      </c>
      <c r="M61" s="88"/>
    </row>
    <row r="62" spans="1:13" x14ac:dyDescent="0.25">
      <c r="A62" s="88"/>
      <c r="B62" s="159" t="str">
        <f>Kontoplan!C81</f>
        <v xml:space="preserve">Kostnader lokaler </v>
      </c>
      <c r="C62" s="160">
        <f>Kontoplan!D81</f>
        <v>6360</v>
      </c>
      <c r="D62" s="161" t="str">
        <f>Kontoplan!E81</f>
        <v>Renhold</v>
      </c>
      <c r="E62" s="201">
        <f>SUMIFS('5. Registrere Transaksjoner'!$Q$8:$Q$1006,'5. Registrere Transaksjoner'!$I$8:$I$1006,C62,'5. Registrere Transaksjoner'!$E$8:$E$1006,$C$3,'5. Registrere Transaksjoner'!$D$8:$D$1006,"&gt;="&amp;$B$5,'5. Registrere Transaksjoner'!$D$8:$D$1006,"&lt;="&amp;$C$5)</f>
        <v>0</v>
      </c>
      <c r="F62" s="201">
        <f>SUMIFS('5. Registrere Transaksjoner'!$R$8:$R$1006,'5. Registrere Transaksjoner'!$K$8:$K$1006,C62,'5. Registrere Transaksjoner'!$E$8:$E$1006,$C$3,'5. Registrere Transaksjoner'!$D$8:$D$1006,"&gt;="&amp;$B$5,'5. Registrere Transaksjoner'!$D$8:$D$1006,"&lt;="&amp;$C$5)</f>
        <v>0</v>
      </c>
      <c r="G62" s="201">
        <f t="shared" si="5"/>
        <v>0</v>
      </c>
      <c r="H62" s="201"/>
      <c r="I62" s="202"/>
      <c r="J62" s="88"/>
      <c r="K62" s="94" t="str">
        <f t="shared" si="2"/>
        <v>kun konto</v>
      </c>
      <c r="L62" s="94" t="str">
        <f t="shared" si="0"/>
        <v>Vis tomme</v>
      </c>
      <c r="M62" s="88"/>
    </row>
    <row r="63" spans="1:13" x14ac:dyDescent="0.25">
      <c r="A63" s="88"/>
      <c r="B63" s="159" t="str">
        <f>Kontoplan!C82</f>
        <v xml:space="preserve">Kostnader lokaler </v>
      </c>
      <c r="C63" s="160">
        <f>Kontoplan!D82</f>
        <v>6370</v>
      </c>
      <c r="D63" s="161" t="str">
        <f>Kontoplan!E82</f>
        <v>Vakthold</v>
      </c>
      <c r="E63" s="201">
        <f>SUMIFS('5. Registrere Transaksjoner'!$Q$8:$Q$1006,'5. Registrere Transaksjoner'!$I$8:$I$1006,C63,'5. Registrere Transaksjoner'!$E$8:$E$1006,$C$3,'5. Registrere Transaksjoner'!$D$8:$D$1006,"&gt;="&amp;$B$5,'5. Registrere Transaksjoner'!$D$8:$D$1006,"&lt;="&amp;$C$5)</f>
        <v>0</v>
      </c>
      <c r="F63" s="201">
        <f>SUMIFS('5. Registrere Transaksjoner'!$R$8:$R$1006,'5. Registrere Transaksjoner'!$K$8:$K$1006,C63,'5. Registrere Transaksjoner'!$E$8:$E$1006,$C$3,'5. Registrere Transaksjoner'!$D$8:$D$1006,"&gt;="&amp;$B$5,'5. Registrere Transaksjoner'!$D$8:$D$1006,"&lt;="&amp;$C$5)</f>
        <v>0</v>
      </c>
      <c r="G63" s="201">
        <f t="shared" si="5"/>
        <v>0</v>
      </c>
      <c r="H63" s="201"/>
      <c r="I63" s="202"/>
      <c r="J63" s="88"/>
      <c r="K63" s="94" t="str">
        <f t="shared" si="2"/>
        <v>kun konto</v>
      </c>
      <c r="L63" s="94" t="str">
        <f t="shared" si="0"/>
        <v>Vis tomme</v>
      </c>
      <c r="M63" s="88"/>
    </row>
    <row r="64" spans="1:13" x14ac:dyDescent="0.25">
      <c r="A64" s="88"/>
      <c r="B64" s="159" t="str">
        <f>Kontoplan!C83</f>
        <v>Leie maskiner, inventar, transportmidler etc</v>
      </c>
      <c r="C64" s="160">
        <f>Kontoplan!D83</f>
        <v>6400</v>
      </c>
      <c r="D64" s="161" t="str">
        <f>Kontoplan!E83</f>
        <v>Leie maskiner, inventar, datasystemer mm</v>
      </c>
      <c r="E64" s="201">
        <f>SUMIFS('5. Registrere Transaksjoner'!$Q$8:$Q$1006,'5. Registrere Transaksjoner'!$I$8:$I$1006,C64,'5. Registrere Transaksjoner'!$E$8:$E$1006,$C$3,'5. Registrere Transaksjoner'!$D$8:$D$1006,"&gt;="&amp;$B$5,'5. Registrere Transaksjoner'!$D$8:$D$1006,"&lt;="&amp;$C$5)</f>
        <v>0</v>
      </c>
      <c r="F64" s="201">
        <f>SUMIFS('5. Registrere Transaksjoner'!$R$8:$R$1006,'5. Registrere Transaksjoner'!$K$8:$K$1006,C64,'5. Registrere Transaksjoner'!$E$8:$E$1006,$C$3,'5. Registrere Transaksjoner'!$D$8:$D$1006,"&gt;="&amp;$B$5,'5. Registrere Transaksjoner'!$D$8:$D$1006,"&lt;="&amp;$C$5)</f>
        <v>0</v>
      </c>
      <c r="G64" s="201">
        <f t="shared" si="5"/>
        <v>0</v>
      </c>
      <c r="H64" s="201"/>
      <c r="I64" s="202"/>
      <c r="J64" s="88"/>
      <c r="K64" s="94" t="str">
        <f t="shared" si="2"/>
        <v>kun konto</v>
      </c>
      <c r="L64" s="94" t="str">
        <f t="shared" si="0"/>
        <v>Vis tomme</v>
      </c>
      <c r="M64" s="88"/>
    </row>
    <row r="65" spans="1:13" x14ac:dyDescent="0.25">
      <c r="A65" s="88"/>
      <c r="B65" s="159" t="str">
        <f>Kontoplan!C84</f>
        <v>Leie maskiner, inventar, transportmidler etc</v>
      </c>
      <c r="C65" s="160">
        <f>Kontoplan!D84</f>
        <v>6440</v>
      </c>
      <c r="D65" s="161" t="str">
        <f>Kontoplan!E84</f>
        <v>Leie transportmidler</v>
      </c>
      <c r="E65" s="201">
        <f>SUMIFS('5. Registrere Transaksjoner'!$Q$8:$Q$1006,'5. Registrere Transaksjoner'!$I$8:$I$1006,C65,'5. Registrere Transaksjoner'!$E$8:$E$1006,$C$3,'5. Registrere Transaksjoner'!$D$8:$D$1006,"&gt;="&amp;$B$5,'5. Registrere Transaksjoner'!$D$8:$D$1006,"&lt;="&amp;$C$5)</f>
        <v>0</v>
      </c>
      <c r="F65" s="201">
        <f>SUMIFS('5. Registrere Transaksjoner'!$R$8:$R$1006,'5. Registrere Transaksjoner'!$K$8:$K$1006,C65,'5. Registrere Transaksjoner'!$E$8:$E$1006,$C$3,'5. Registrere Transaksjoner'!$D$8:$D$1006,"&gt;="&amp;$B$5,'5. Registrere Transaksjoner'!$D$8:$D$1006,"&lt;="&amp;$C$5)</f>
        <v>0</v>
      </c>
      <c r="G65" s="201">
        <f t="shared" si="5"/>
        <v>0</v>
      </c>
      <c r="H65" s="201"/>
      <c r="I65" s="202"/>
      <c r="J65" s="88"/>
      <c r="K65" s="94" t="str">
        <f t="shared" si="2"/>
        <v>kun konto</v>
      </c>
      <c r="L65" s="94" t="str">
        <f t="shared" si="0"/>
        <v>Vis tomme</v>
      </c>
      <c r="M65" s="88"/>
    </row>
    <row r="66" spans="1:13" x14ac:dyDescent="0.25">
      <c r="A66" s="88"/>
      <c r="B66" s="159" t="str">
        <f>Kontoplan!C85</f>
        <v>Inventar</v>
      </c>
      <c r="C66" s="160">
        <f>Kontoplan!D85</f>
        <v>6540</v>
      </c>
      <c r="D66" s="161" t="str">
        <f>Kontoplan!E85</f>
        <v>Inventar</v>
      </c>
      <c r="E66" s="201">
        <f>SUMIFS('5. Registrere Transaksjoner'!$Q$8:$Q$1006,'5. Registrere Transaksjoner'!$I$8:$I$1006,C66,'5. Registrere Transaksjoner'!$E$8:$E$1006,$C$3,'5. Registrere Transaksjoner'!$D$8:$D$1006,"&gt;="&amp;$B$5,'5. Registrere Transaksjoner'!$D$8:$D$1006,"&lt;="&amp;$C$5)</f>
        <v>0</v>
      </c>
      <c r="F66" s="201">
        <f>SUMIFS('5. Registrere Transaksjoner'!$R$8:$R$1006,'5. Registrere Transaksjoner'!$K$8:$K$1006,C66,'5. Registrere Transaksjoner'!$E$8:$E$1006,$C$3,'5. Registrere Transaksjoner'!$D$8:$D$1006,"&gt;="&amp;$B$5,'5. Registrere Transaksjoner'!$D$8:$D$1006,"&lt;="&amp;$C$5)</f>
        <v>0</v>
      </c>
      <c r="G66" s="201">
        <f t="shared" si="5"/>
        <v>0</v>
      </c>
      <c r="H66" s="201"/>
      <c r="I66" s="202"/>
      <c r="J66" s="88"/>
      <c r="K66" s="94" t="str">
        <f t="shared" si="2"/>
        <v>kun konto</v>
      </c>
      <c r="L66" s="94" t="str">
        <f t="shared" si="0"/>
        <v>Vis tomme</v>
      </c>
      <c r="M66" s="88"/>
    </row>
    <row r="67" spans="1:13" x14ac:dyDescent="0.25">
      <c r="A67" s="88"/>
      <c r="B67" s="159" t="str">
        <f>Kontoplan!C86</f>
        <v>Inventar</v>
      </c>
      <c r="C67" s="160">
        <f>Kontoplan!D86</f>
        <v>6545</v>
      </c>
      <c r="D67" s="161" t="str">
        <f>Kontoplan!E86</f>
        <v>Datautstyr</v>
      </c>
      <c r="E67" s="201">
        <f>SUMIFS('5. Registrere Transaksjoner'!$Q$8:$Q$1006,'5. Registrere Transaksjoner'!$I$8:$I$1006,C67,'5. Registrere Transaksjoner'!$E$8:$E$1006,$C$3,'5. Registrere Transaksjoner'!$D$8:$D$1006,"&gt;="&amp;$B$5,'5. Registrere Transaksjoner'!$D$8:$D$1006,"&lt;="&amp;$C$5)</f>
        <v>0</v>
      </c>
      <c r="F67" s="201">
        <f>SUMIFS('5. Registrere Transaksjoner'!$R$8:$R$1006,'5. Registrere Transaksjoner'!$K$8:$K$1006,C67,'5. Registrere Transaksjoner'!$E$8:$E$1006,$C$3,'5. Registrere Transaksjoner'!$D$8:$D$1006,"&gt;="&amp;$B$5,'5. Registrere Transaksjoner'!$D$8:$D$1006,"&lt;="&amp;$C$5)</f>
        <v>0</v>
      </c>
      <c r="G67" s="201">
        <f t="shared" si="5"/>
        <v>0</v>
      </c>
      <c r="H67" s="201"/>
      <c r="I67" s="202"/>
      <c r="J67" s="88"/>
      <c r="K67" s="94" t="str">
        <f t="shared" si="2"/>
        <v>kun konto</v>
      </c>
      <c r="L67" s="94" t="str">
        <f t="shared" si="0"/>
        <v>Vis tomme</v>
      </c>
      <c r="M67" s="88"/>
    </row>
    <row r="68" spans="1:13" x14ac:dyDescent="0.25">
      <c r="A68" s="88"/>
      <c r="B68" s="159" t="str">
        <f>Kontoplan!C87</f>
        <v>Inventar</v>
      </c>
      <c r="C68" s="160">
        <f>Kontoplan!D87</f>
        <v>6580</v>
      </c>
      <c r="D68" s="161" t="str">
        <f>Kontoplan!E87</f>
        <v>Idrettsutstyr</v>
      </c>
      <c r="E68" s="201">
        <f>SUMIFS('5. Registrere Transaksjoner'!$Q$8:$Q$1006,'5. Registrere Transaksjoner'!$I$8:$I$1006,C68,'5. Registrere Transaksjoner'!$E$8:$E$1006,$C$3,'5. Registrere Transaksjoner'!$D$8:$D$1006,"&gt;="&amp;$B$5,'5. Registrere Transaksjoner'!$D$8:$D$1006,"&lt;="&amp;$C$5)</f>
        <v>0</v>
      </c>
      <c r="F68" s="201">
        <f>SUMIFS('5. Registrere Transaksjoner'!$R$8:$R$1006,'5. Registrere Transaksjoner'!$K$8:$K$1006,C68,'5. Registrere Transaksjoner'!$E$8:$E$1006,$C$3,'5. Registrere Transaksjoner'!$D$8:$D$1006,"&gt;="&amp;$B$5,'5. Registrere Transaksjoner'!$D$8:$D$1006,"&lt;="&amp;$C$5)</f>
        <v>0</v>
      </c>
      <c r="G68" s="201">
        <f t="shared" si="5"/>
        <v>0</v>
      </c>
      <c r="H68" s="201"/>
      <c r="I68" s="202"/>
      <c r="J68" s="88"/>
      <c r="K68" s="94" t="str">
        <f t="shared" si="2"/>
        <v>kun konto</v>
      </c>
      <c r="L68" s="94" t="str">
        <f t="shared" si="0"/>
        <v>Vis tomme</v>
      </c>
      <c r="M68" s="88"/>
    </row>
    <row r="69" spans="1:13" x14ac:dyDescent="0.25">
      <c r="A69" s="88"/>
      <c r="B69" s="159" t="str">
        <f>Kontoplan!C88</f>
        <v xml:space="preserve">Reparasjon og vedlikehold </v>
      </c>
      <c r="C69" s="160">
        <f>Kontoplan!D88</f>
        <v>6600</v>
      </c>
      <c r="D69" s="161" t="str">
        <f>Kontoplan!E88</f>
        <v>Reparasjon og vedlikehold bygninger</v>
      </c>
      <c r="E69" s="201">
        <f>SUMIFS('5. Registrere Transaksjoner'!$Q$8:$Q$1006,'5. Registrere Transaksjoner'!$I$8:$I$1006,C69,'5. Registrere Transaksjoner'!$E$8:$E$1006,$C$3,'5. Registrere Transaksjoner'!$D$8:$D$1006,"&gt;="&amp;$B$5,'5. Registrere Transaksjoner'!$D$8:$D$1006,"&lt;="&amp;$C$5)</f>
        <v>0</v>
      </c>
      <c r="F69" s="201">
        <f>SUMIFS('5. Registrere Transaksjoner'!$R$8:$R$1006,'5. Registrere Transaksjoner'!$K$8:$K$1006,C69,'5. Registrere Transaksjoner'!$E$8:$E$1006,$C$3,'5. Registrere Transaksjoner'!$D$8:$D$1006,"&gt;="&amp;$B$5,'5. Registrere Transaksjoner'!$D$8:$D$1006,"&lt;="&amp;$C$5)</f>
        <v>0</v>
      </c>
      <c r="G69" s="201">
        <f t="shared" ref="G69:G84" si="6">E69+F69</f>
        <v>0</v>
      </c>
      <c r="H69" s="201"/>
      <c r="I69" s="202"/>
      <c r="J69" s="88"/>
      <c r="K69" s="94" t="str">
        <f t="shared" si="2"/>
        <v>kun konto</v>
      </c>
      <c r="L69" s="94" t="str">
        <f t="shared" si="0"/>
        <v>Vis tomme</v>
      </c>
      <c r="M69" s="88"/>
    </row>
    <row r="70" spans="1:13" x14ac:dyDescent="0.25">
      <c r="A70" s="88"/>
      <c r="B70" s="159" t="str">
        <f>Kontoplan!C89</f>
        <v xml:space="preserve">Reparasjon og vedlikehold </v>
      </c>
      <c r="C70" s="160">
        <f>Kontoplan!D89</f>
        <v>6620</v>
      </c>
      <c r="D70" s="161" t="str">
        <f>Kontoplan!E89</f>
        <v>Reparasjon og vedlikehold anlegg, utstyr etc</v>
      </c>
      <c r="E70" s="201">
        <f>SUMIFS('5. Registrere Transaksjoner'!$Q$8:$Q$1006,'5. Registrere Transaksjoner'!$I$8:$I$1006,C70,'5. Registrere Transaksjoner'!$E$8:$E$1006,$C$3,'5. Registrere Transaksjoner'!$D$8:$D$1006,"&gt;="&amp;$B$5,'5. Registrere Transaksjoner'!$D$8:$D$1006,"&lt;="&amp;$C$5)</f>
        <v>0</v>
      </c>
      <c r="F70" s="201">
        <f>SUMIFS('5. Registrere Transaksjoner'!$R$8:$R$1006,'5. Registrere Transaksjoner'!$K$8:$K$1006,C70,'5. Registrere Transaksjoner'!$E$8:$E$1006,$C$3,'5. Registrere Transaksjoner'!$D$8:$D$1006,"&gt;="&amp;$B$5,'5. Registrere Transaksjoner'!$D$8:$D$1006,"&lt;="&amp;$C$5)</f>
        <v>0</v>
      </c>
      <c r="G70" s="201">
        <f t="shared" si="6"/>
        <v>0</v>
      </c>
      <c r="H70" s="201"/>
      <c r="I70" s="202"/>
      <c r="J70" s="88"/>
      <c r="K70" s="94" t="str">
        <f t="shared" si="2"/>
        <v>kun konto</v>
      </c>
      <c r="L70" s="94" t="str">
        <f t="shared" si="0"/>
        <v>Vis tomme</v>
      </c>
      <c r="M70" s="88"/>
    </row>
    <row r="71" spans="1:13" x14ac:dyDescent="0.25">
      <c r="A71" s="88"/>
      <c r="B71" s="159" t="str">
        <f>Kontoplan!C90</f>
        <v>Fremmede tjenester</v>
      </c>
      <c r="C71" s="160">
        <f>Kontoplan!D90</f>
        <v>6700</v>
      </c>
      <c r="D71" s="161" t="str">
        <f>Kontoplan!E90</f>
        <v>Revisjonshonorar</v>
      </c>
      <c r="E71" s="201">
        <f>SUMIFS('5. Registrere Transaksjoner'!$Q$8:$Q$1006,'5. Registrere Transaksjoner'!$I$8:$I$1006,C71,'5. Registrere Transaksjoner'!$E$8:$E$1006,$C$3,'5. Registrere Transaksjoner'!$D$8:$D$1006,"&gt;="&amp;$B$5,'5. Registrere Transaksjoner'!$D$8:$D$1006,"&lt;="&amp;$C$5)</f>
        <v>0</v>
      </c>
      <c r="F71" s="201">
        <f>SUMIFS('5. Registrere Transaksjoner'!$R$8:$R$1006,'5. Registrere Transaksjoner'!$K$8:$K$1006,C71,'5. Registrere Transaksjoner'!$E$8:$E$1006,$C$3,'5. Registrere Transaksjoner'!$D$8:$D$1006,"&gt;="&amp;$B$5,'5. Registrere Transaksjoner'!$D$8:$D$1006,"&lt;="&amp;$C$5)</f>
        <v>0</v>
      </c>
      <c r="G71" s="201">
        <f t="shared" si="6"/>
        <v>0</v>
      </c>
      <c r="H71" s="201"/>
      <c r="I71" s="202"/>
      <c r="J71" s="88"/>
      <c r="K71" s="94" t="str">
        <f t="shared" si="2"/>
        <v>kun konto</v>
      </c>
      <c r="L71" s="94" t="str">
        <f t="shared" si="0"/>
        <v>Vis tomme</v>
      </c>
      <c r="M71" s="88"/>
    </row>
    <row r="72" spans="1:13" x14ac:dyDescent="0.25">
      <c r="A72" s="88"/>
      <c r="B72" s="159" t="str">
        <f>Kontoplan!C91</f>
        <v>Fremmede tjenester</v>
      </c>
      <c r="C72" s="160">
        <f>Kontoplan!D91</f>
        <v>6720</v>
      </c>
      <c r="D72" s="161" t="str">
        <f>Kontoplan!E91</f>
        <v>Økonomisk og juridisk bistand</v>
      </c>
      <c r="E72" s="201">
        <f>SUMIFS('5. Registrere Transaksjoner'!$Q$8:$Q$1006,'5. Registrere Transaksjoner'!$I$8:$I$1006,C72,'5. Registrere Transaksjoner'!$E$8:$E$1006,$C$3,'5. Registrere Transaksjoner'!$D$8:$D$1006,"&gt;="&amp;$B$5,'5. Registrere Transaksjoner'!$D$8:$D$1006,"&lt;="&amp;$C$5)</f>
        <v>0</v>
      </c>
      <c r="F72" s="201">
        <f>SUMIFS('5. Registrere Transaksjoner'!$R$8:$R$1006,'5. Registrere Transaksjoner'!$K$8:$K$1006,C72,'5. Registrere Transaksjoner'!$E$8:$E$1006,$C$3,'5. Registrere Transaksjoner'!$D$8:$D$1006,"&gt;="&amp;$B$5,'5. Registrere Transaksjoner'!$D$8:$D$1006,"&lt;="&amp;$C$5)</f>
        <v>0</v>
      </c>
      <c r="G72" s="201">
        <f t="shared" si="6"/>
        <v>0</v>
      </c>
      <c r="H72" s="201"/>
      <c r="I72" s="202"/>
      <c r="J72" s="88"/>
      <c r="K72" s="94" t="str">
        <f t="shared" si="2"/>
        <v>kun konto</v>
      </c>
      <c r="L72" s="94" t="str">
        <f t="shared" ref="L72:L112" si="7">IF(OR(G72&lt;&gt;0,H72&lt;&gt;0),"Vis verdier","Vis tomme")</f>
        <v>Vis tomme</v>
      </c>
      <c r="M72" s="88"/>
    </row>
    <row r="73" spans="1:13" x14ac:dyDescent="0.25">
      <c r="A73" s="88"/>
      <c r="B73" s="159" t="str">
        <f>Kontoplan!C92</f>
        <v>Fremmede tjenester</v>
      </c>
      <c r="C73" s="160">
        <f>Kontoplan!D92</f>
        <v>6730</v>
      </c>
      <c r="D73" s="161" t="str">
        <f>Kontoplan!E92</f>
        <v>Idrettsfaglig bistand</v>
      </c>
      <c r="E73" s="201">
        <f>SUMIFS('5. Registrere Transaksjoner'!$Q$8:$Q$1006,'5. Registrere Transaksjoner'!$I$8:$I$1006,C73,'5. Registrere Transaksjoner'!$E$8:$E$1006,$C$3,'5. Registrere Transaksjoner'!$D$8:$D$1006,"&gt;="&amp;$B$5,'5. Registrere Transaksjoner'!$D$8:$D$1006,"&lt;="&amp;$C$5)</f>
        <v>0</v>
      </c>
      <c r="F73" s="201">
        <f>SUMIFS('5. Registrere Transaksjoner'!$R$8:$R$1006,'5. Registrere Transaksjoner'!$K$8:$K$1006,C73,'5. Registrere Transaksjoner'!$E$8:$E$1006,$C$3,'5. Registrere Transaksjoner'!$D$8:$D$1006,"&gt;="&amp;$B$5,'5. Registrere Transaksjoner'!$D$8:$D$1006,"&lt;="&amp;$C$5)</f>
        <v>0</v>
      </c>
      <c r="G73" s="201">
        <f t="shared" si="6"/>
        <v>0</v>
      </c>
      <c r="H73" s="201"/>
      <c r="I73" s="202"/>
      <c r="J73" s="88"/>
      <c r="K73" s="94" t="str">
        <f t="shared" si="2"/>
        <v>kun konto</v>
      </c>
      <c r="L73" s="94" t="str">
        <f t="shared" si="7"/>
        <v>Vis tomme</v>
      </c>
      <c r="M73" s="88"/>
    </row>
    <row r="74" spans="1:13" x14ac:dyDescent="0.25">
      <c r="A74" s="88"/>
      <c r="B74" s="159" t="str">
        <f>Kontoplan!C93</f>
        <v>Fremmede tjenester</v>
      </c>
      <c r="C74" s="160">
        <f>Kontoplan!D93</f>
        <v>6770</v>
      </c>
      <c r="D74" s="161" t="str">
        <f>Kontoplan!E93</f>
        <v>Medisinsk behandling, utstyr etc</v>
      </c>
      <c r="E74" s="201">
        <f>SUMIFS('5. Registrere Transaksjoner'!$Q$8:$Q$1006,'5. Registrere Transaksjoner'!$I$8:$I$1006,C74,'5. Registrere Transaksjoner'!$E$8:$E$1006,$C$3,'5. Registrere Transaksjoner'!$D$8:$D$1006,"&gt;="&amp;$B$5,'5. Registrere Transaksjoner'!$D$8:$D$1006,"&lt;="&amp;$C$5)</f>
        <v>0</v>
      </c>
      <c r="F74" s="201">
        <f>SUMIFS('5. Registrere Transaksjoner'!$R$8:$R$1006,'5. Registrere Transaksjoner'!$K$8:$K$1006,C74,'5. Registrere Transaksjoner'!$E$8:$E$1006,$C$3,'5. Registrere Transaksjoner'!$D$8:$D$1006,"&gt;="&amp;$B$5,'5. Registrere Transaksjoner'!$D$8:$D$1006,"&lt;="&amp;$C$5)</f>
        <v>0</v>
      </c>
      <c r="G74" s="201">
        <f t="shared" si="6"/>
        <v>0</v>
      </c>
      <c r="H74" s="201"/>
      <c r="I74" s="202"/>
      <c r="J74" s="88"/>
      <c r="K74" s="94" t="str">
        <f t="shared" si="2"/>
        <v>kun konto</v>
      </c>
      <c r="L74" s="94" t="str">
        <f t="shared" si="7"/>
        <v>Vis tomme</v>
      </c>
      <c r="M74" s="88"/>
    </row>
    <row r="75" spans="1:13" x14ac:dyDescent="0.25">
      <c r="A75" s="88"/>
      <c r="B75" s="159" t="str">
        <f>Kontoplan!C94</f>
        <v>Fremmede tjenester</v>
      </c>
      <c r="C75" s="160">
        <f>Kontoplan!D94</f>
        <v>6780</v>
      </c>
      <c r="D75" s="161" t="str">
        <f>Kontoplan!E94</f>
        <v>Lønn selvstendig næringsdrivende</v>
      </c>
      <c r="E75" s="201">
        <f>SUMIFS('5. Registrere Transaksjoner'!$Q$8:$Q$1006,'5. Registrere Transaksjoner'!$I$8:$I$1006,C75,'5. Registrere Transaksjoner'!$E$8:$E$1006,$C$3,'5. Registrere Transaksjoner'!$D$8:$D$1006,"&gt;="&amp;$B$5,'5. Registrere Transaksjoner'!$D$8:$D$1006,"&lt;="&amp;$C$5)</f>
        <v>0</v>
      </c>
      <c r="F75" s="201">
        <f>SUMIFS('5. Registrere Transaksjoner'!$R$8:$R$1006,'5. Registrere Transaksjoner'!$K$8:$K$1006,C75,'5. Registrere Transaksjoner'!$E$8:$E$1006,$C$3,'5. Registrere Transaksjoner'!$D$8:$D$1006,"&gt;="&amp;$B$5,'5. Registrere Transaksjoner'!$D$8:$D$1006,"&lt;="&amp;$C$5)</f>
        <v>0</v>
      </c>
      <c r="G75" s="201">
        <f t="shared" si="6"/>
        <v>0</v>
      </c>
      <c r="H75" s="201"/>
      <c r="I75" s="202"/>
      <c r="J75" s="88"/>
      <c r="K75" s="94" t="str">
        <f t="shared" si="2"/>
        <v>kun konto</v>
      </c>
      <c r="L75" s="94" t="str">
        <f t="shared" si="7"/>
        <v>Vis tomme</v>
      </c>
      <c r="M75" s="88"/>
    </row>
    <row r="76" spans="1:13" x14ac:dyDescent="0.25">
      <c r="A76" s="88"/>
      <c r="B76" s="159" t="str">
        <f>Kontoplan!C95</f>
        <v>Kontorkostnader</v>
      </c>
      <c r="C76" s="160">
        <f>Kontoplan!D95</f>
        <v>6800</v>
      </c>
      <c r="D76" s="161" t="str">
        <f>Kontoplan!E95</f>
        <v>Kontorrekvisita</v>
      </c>
      <c r="E76" s="201">
        <f>SUMIFS('5. Registrere Transaksjoner'!$Q$8:$Q$1006,'5. Registrere Transaksjoner'!$I$8:$I$1006,C76,'5. Registrere Transaksjoner'!$E$8:$E$1006,$C$3,'5. Registrere Transaksjoner'!$D$8:$D$1006,"&gt;="&amp;$B$5,'5. Registrere Transaksjoner'!$D$8:$D$1006,"&lt;="&amp;$C$5)</f>
        <v>0</v>
      </c>
      <c r="F76" s="201">
        <f>SUMIFS('5. Registrere Transaksjoner'!$R$8:$R$1006,'5. Registrere Transaksjoner'!$K$8:$K$1006,C76,'5. Registrere Transaksjoner'!$E$8:$E$1006,$C$3,'5. Registrere Transaksjoner'!$D$8:$D$1006,"&gt;="&amp;$B$5,'5. Registrere Transaksjoner'!$D$8:$D$1006,"&lt;="&amp;$C$5)</f>
        <v>0</v>
      </c>
      <c r="G76" s="201">
        <f t="shared" si="6"/>
        <v>0</v>
      </c>
      <c r="H76" s="201"/>
      <c r="I76" s="202"/>
      <c r="J76" s="88"/>
      <c r="K76" s="94" t="str">
        <f t="shared" si="2"/>
        <v>kun konto</v>
      </c>
      <c r="L76" s="94" t="str">
        <f t="shared" si="7"/>
        <v>Vis tomme</v>
      </c>
      <c r="M76" s="88"/>
    </row>
    <row r="77" spans="1:13" x14ac:dyDescent="0.25">
      <c r="A77" s="88"/>
      <c r="B77" s="159" t="str">
        <f>Kontoplan!C96</f>
        <v>Kontorkostnader</v>
      </c>
      <c r="C77" s="160">
        <f>Kontoplan!D96</f>
        <v>6820</v>
      </c>
      <c r="D77" s="161" t="str">
        <f>Kontoplan!E96</f>
        <v>Trykksaker, kopiering, trykking</v>
      </c>
      <c r="E77" s="201">
        <f>SUMIFS('5. Registrere Transaksjoner'!$Q$8:$Q$1006,'5. Registrere Transaksjoner'!$I$8:$I$1006,C77,'5. Registrere Transaksjoner'!$E$8:$E$1006,$C$3,'5. Registrere Transaksjoner'!$D$8:$D$1006,"&gt;="&amp;$B$5,'5. Registrere Transaksjoner'!$D$8:$D$1006,"&lt;="&amp;$C$5)</f>
        <v>0</v>
      </c>
      <c r="F77" s="201">
        <f>SUMIFS('5. Registrere Transaksjoner'!$R$8:$R$1006,'5. Registrere Transaksjoner'!$K$8:$K$1006,C77,'5. Registrere Transaksjoner'!$E$8:$E$1006,$C$3,'5. Registrere Transaksjoner'!$D$8:$D$1006,"&gt;="&amp;$B$5,'5. Registrere Transaksjoner'!$D$8:$D$1006,"&lt;="&amp;$C$5)</f>
        <v>0</v>
      </c>
      <c r="G77" s="201">
        <f t="shared" si="6"/>
        <v>0</v>
      </c>
      <c r="H77" s="201"/>
      <c r="I77" s="202"/>
      <c r="J77" s="88"/>
      <c r="K77" s="94" t="str">
        <f t="shared" si="2"/>
        <v>kun konto</v>
      </c>
      <c r="L77" s="94" t="str">
        <f t="shared" si="7"/>
        <v>Vis tomme</v>
      </c>
      <c r="M77" s="88"/>
    </row>
    <row r="78" spans="1:13" x14ac:dyDescent="0.25">
      <c r="A78" s="88"/>
      <c r="B78" s="159" t="str">
        <f>Kontoplan!C97</f>
        <v>Kontorkostnader</v>
      </c>
      <c r="C78" s="160">
        <f>Kontoplan!D97</f>
        <v>6840</v>
      </c>
      <c r="D78" s="161" t="str">
        <f>Kontoplan!E97</f>
        <v>Aviser og tidsskrifter, bøker etc</v>
      </c>
      <c r="E78" s="201">
        <f>SUMIFS('5. Registrere Transaksjoner'!$Q$8:$Q$1006,'5. Registrere Transaksjoner'!$I$8:$I$1006,C78,'5. Registrere Transaksjoner'!$E$8:$E$1006,$C$3,'5. Registrere Transaksjoner'!$D$8:$D$1006,"&gt;="&amp;$B$5,'5. Registrere Transaksjoner'!$D$8:$D$1006,"&lt;="&amp;$C$5)</f>
        <v>0</v>
      </c>
      <c r="F78" s="201">
        <f>SUMIFS('5. Registrere Transaksjoner'!$R$8:$R$1006,'5. Registrere Transaksjoner'!$K$8:$K$1006,C78,'5. Registrere Transaksjoner'!$E$8:$E$1006,$C$3,'5. Registrere Transaksjoner'!$D$8:$D$1006,"&gt;="&amp;$B$5,'5. Registrere Transaksjoner'!$D$8:$D$1006,"&lt;="&amp;$C$5)</f>
        <v>0</v>
      </c>
      <c r="G78" s="201">
        <f t="shared" si="6"/>
        <v>0</v>
      </c>
      <c r="H78" s="201"/>
      <c r="I78" s="202"/>
      <c r="J78" s="88"/>
      <c r="K78" s="94" t="str">
        <f t="shared" si="2"/>
        <v>kun konto</v>
      </c>
      <c r="L78" s="94" t="str">
        <f t="shared" si="7"/>
        <v>Vis tomme</v>
      </c>
      <c r="M78" s="88"/>
    </row>
    <row r="79" spans="1:13" x14ac:dyDescent="0.25">
      <c r="A79" s="88"/>
      <c r="B79" s="159" t="str">
        <f>Kontoplan!C98</f>
        <v>Kontorkostnader</v>
      </c>
      <c r="C79" s="160">
        <f>Kontoplan!D98</f>
        <v>6860</v>
      </c>
      <c r="D79" s="161" t="str">
        <f>Kontoplan!E98</f>
        <v>Møte, kurs, oppdatering etc</v>
      </c>
      <c r="E79" s="201">
        <f>SUMIFS('5. Registrere Transaksjoner'!$Q$8:$Q$1006,'5. Registrere Transaksjoner'!$I$8:$I$1006,C79,'5. Registrere Transaksjoner'!$E$8:$E$1006,$C$3,'5. Registrere Transaksjoner'!$D$8:$D$1006,"&gt;="&amp;$B$5,'5. Registrere Transaksjoner'!$D$8:$D$1006,"&lt;="&amp;$C$5)</f>
        <v>0</v>
      </c>
      <c r="F79" s="201">
        <f>SUMIFS('5. Registrere Transaksjoner'!$R$8:$R$1006,'5. Registrere Transaksjoner'!$K$8:$K$1006,C79,'5. Registrere Transaksjoner'!$E$8:$E$1006,$C$3,'5. Registrere Transaksjoner'!$D$8:$D$1006,"&gt;="&amp;$B$5,'5. Registrere Transaksjoner'!$D$8:$D$1006,"&lt;="&amp;$C$5)</f>
        <v>0</v>
      </c>
      <c r="G79" s="201">
        <f t="shared" si="6"/>
        <v>0</v>
      </c>
      <c r="H79" s="201"/>
      <c r="I79" s="202"/>
      <c r="J79" s="88"/>
      <c r="K79" s="94" t="str">
        <f t="shared" si="2"/>
        <v>kun konto</v>
      </c>
      <c r="L79" s="94" t="str">
        <f t="shared" si="7"/>
        <v>Vis tomme</v>
      </c>
      <c r="M79" s="88"/>
    </row>
    <row r="80" spans="1:13" x14ac:dyDescent="0.25">
      <c r="A80" s="88"/>
      <c r="B80" s="159" t="str">
        <f>Kontoplan!C99</f>
        <v>Kontorkostnader</v>
      </c>
      <c r="C80" s="160">
        <f>Kontoplan!D99</f>
        <v>6890</v>
      </c>
      <c r="D80" s="161" t="str">
        <f>Kontoplan!E99</f>
        <v>Annen kontorkostnader</v>
      </c>
      <c r="E80" s="201">
        <f>SUMIFS('5. Registrere Transaksjoner'!$Q$8:$Q$1006,'5. Registrere Transaksjoner'!$I$8:$I$1006,C80,'5. Registrere Transaksjoner'!$E$8:$E$1006,$C$3,'5. Registrere Transaksjoner'!$D$8:$D$1006,"&gt;="&amp;$B$5,'5. Registrere Transaksjoner'!$D$8:$D$1006,"&lt;="&amp;$C$5)</f>
        <v>0</v>
      </c>
      <c r="F80" s="201">
        <f>SUMIFS('5. Registrere Transaksjoner'!$R$8:$R$1006,'5. Registrere Transaksjoner'!$K$8:$K$1006,C80,'5. Registrere Transaksjoner'!$E$8:$E$1006,$C$3,'5. Registrere Transaksjoner'!$D$8:$D$1006,"&gt;="&amp;$B$5,'5. Registrere Transaksjoner'!$D$8:$D$1006,"&lt;="&amp;$C$5)</f>
        <v>0</v>
      </c>
      <c r="G80" s="201">
        <f t="shared" si="6"/>
        <v>0</v>
      </c>
      <c r="H80" s="201"/>
      <c r="I80" s="202"/>
      <c r="J80" s="88"/>
      <c r="K80" s="94" t="str">
        <f t="shared" si="2"/>
        <v>kun konto</v>
      </c>
      <c r="L80" s="94" t="str">
        <f t="shared" si="7"/>
        <v>Vis tomme</v>
      </c>
      <c r="M80" s="88"/>
    </row>
    <row r="81" spans="1:13" x14ac:dyDescent="0.25">
      <c r="A81" s="88"/>
      <c r="B81" s="159" t="str">
        <f>Kontoplan!C100</f>
        <v>Telefon, porto etc</v>
      </c>
      <c r="C81" s="160">
        <f>Kontoplan!D100</f>
        <v>6900</v>
      </c>
      <c r="D81" s="161" t="str">
        <f>Kontoplan!E100</f>
        <v>Telefon</v>
      </c>
      <c r="E81" s="201">
        <f>SUMIFS('5. Registrere Transaksjoner'!$Q$8:$Q$1006,'5. Registrere Transaksjoner'!$I$8:$I$1006,C81,'5. Registrere Transaksjoner'!$E$8:$E$1006,$C$3,'5. Registrere Transaksjoner'!$D$8:$D$1006,"&gt;="&amp;$B$5,'5. Registrere Transaksjoner'!$D$8:$D$1006,"&lt;="&amp;$C$5)</f>
        <v>0</v>
      </c>
      <c r="F81" s="201">
        <f>SUMIFS('5. Registrere Transaksjoner'!$R$8:$R$1006,'5. Registrere Transaksjoner'!$K$8:$K$1006,C81,'5. Registrere Transaksjoner'!$E$8:$E$1006,$C$3,'5. Registrere Transaksjoner'!$D$8:$D$1006,"&gt;="&amp;$B$5,'5. Registrere Transaksjoner'!$D$8:$D$1006,"&lt;="&amp;$C$5)</f>
        <v>0</v>
      </c>
      <c r="G81" s="201">
        <f t="shared" si="6"/>
        <v>0</v>
      </c>
      <c r="H81" s="201"/>
      <c r="I81" s="202"/>
      <c r="J81" s="88"/>
      <c r="K81" s="94" t="str">
        <f t="shared" si="2"/>
        <v>kun konto</v>
      </c>
      <c r="L81" s="94" t="str">
        <f t="shared" si="7"/>
        <v>Vis tomme</v>
      </c>
      <c r="M81" s="88"/>
    </row>
    <row r="82" spans="1:13" x14ac:dyDescent="0.25">
      <c r="A82" s="88"/>
      <c r="B82" s="159" t="str">
        <f>Kontoplan!C101</f>
        <v>Telefon, porto etc</v>
      </c>
      <c r="C82" s="160">
        <f>Kontoplan!D101</f>
        <v>6940</v>
      </c>
      <c r="D82" s="161" t="str">
        <f>Kontoplan!E101</f>
        <v>Porto</v>
      </c>
      <c r="E82" s="201">
        <f>SUMIFS('5. Registrere Transaksjoner'!$Q$8:$Q$1006,'5. Registrere Transaksjoner'!$I$8:$I$1006,C82,'5. Registrere Transaksjoner'!$E$8:$E$1006,$C$3,'5. Registrere Transaksjoner'!$D$8:$D$1006,"&gt;="&amp;$B$5,'5. Registrere Transaksjoner'!$D$8:$D$1006,"&lt;="&amp;$C$5)</f>
        <v>0</v>
      </c>
      <c r="F82" s="201">
        <f>SUMIFS('5. Registrere Transaksjoner'!$R$8:$R$1006,'5. Registrere Transaksjoner'!$K$8:$K$1006,C82,'5. Registrere Transaksjoner'!$E$8:$E$1006,$C$3,'5. Registrere Transaksjoner'!$D$8:$D$1006,"&gt;="&amp;$B$5,'5. Registrere Transaksjoner'!$D$8:$D$1006,"&lt;="&amp;$C$5)</f>
        <v>0</v>
      </c>
      <c r="G82" s="201">
        <f t="shared" si="6"/>
        <v>0</v>
      </c>
      <c r="H82" s="201"/>
      <c r="I82" s="202"/>
      <c r="J82" s="88"/>
      <c r="K82" s="94" t="str">
        <f t="shared" si="2"/>
        <v>kun konto</v>
      </c>
      <c r="L82" s="94" t="str">
        <f t="shared" si="7"/>
        <v>Vis tomme</v>
      </c>
      <c r="M82" s="88"/>
    </row>
    <row r="83" spans="1:13" x14ac:dyDescent="0.25">
      <c r="A83" s="88"/>
      <c r="B83" s="159" t="str">
        <f>Kontoplan!C102</f>
        <v>Kostnad transportmidler</v>
      </c>
      <c r="C83" s="160">
        <f>Kontoplan!D102</f>
        <v>7000</v>
      </c>
      <c r="D83" s="161" t="str">
        <f>Kontoplan!E102</f>
        <v>Drivstoff og andre bilkostnader</v>
      </c>
      <c r="E83" s="201">
        <f>SUMIFS('5. Registrere Transaksjoner'!$Q$8:$Q$1006,'5. Registrere Transaksjoner'!$I$8:$I$1006,C83,'5. Registrere Transaksjoner'!$E$8:$E$1006,$C$3,'5. Registrere Transaksjoner'!$D$8:$D$1006,"&gt;="&amp;$B$5,'5. Registrere Transaksjoner'!$D$8:$D$1006,"&lt;="&amp;$C$5)</f>
        <v>0</v>
      </c>
      <c r="F83" s="201">
        <f>SUMIFS('5. Registrere Transaksjoner'!$R$8:$R$1006,'5. Registrere Transaksjoner'!$K$8:$K$1006,C83,'5. Registrere Transaksjoner'!$E$8:$E$1006,$C$3,'5. Registrere Transaksjoner'!$D$8:$D$1006,"&gt;="&amp;$B$5,'5. Registrere Transaksjoner'!$D$8:$D$1006,"&lt;="&amp;$C$5)</f>
        <v>0</v>
      </c>
      <c r="G83" s="201">
        <f t="shared" si="6"/>
        <v>0</v>
      </c>
      <c r="H83" s="201"/>
      <c r="I83" s="202"/>
      <c r="J83" s="88"/>
      <c r="K83" s="94" t="str">
        <f t="shared" si="2"/>
        <v>kun konto</v>
      </c>
      <c r="L83" s="94" t="str">
        <f t="shared" si="7"/>
        <v>Vis tomme</v>
      </c>
      <c r="M83" s="88"/>
    </row>
    <row r="84" spans="1:13" x14ac:dyDescent="0.25">
      <c r="A84" s="88"/>
      <c r="B84" s="159" t="str">
        <f>Kontoplan!C103</f>
        <v>Kostnad og godtgj. for reiser, diett, bil etc</v>
      </c>
      <c r="C84" s="160">
        <f>Kontoplan!D103</f>
        <v>7100</v>
      </c>
      <c r="D84" s="161" t="str">
        <f>Kontoplan!E103</f>
        <v>Bilgodtgjørelse, oppgavepliktig</v>
      </c>
      <c r="E84" s="201">
        <f>SUMIFS('5. Registrere Transaksjoner'!$Q$8:$Q$1006,'5. Registrere Transaksjoner'!$I$8:$I$1006,C84,'5. Registrere Transaksjoner'!$E$8:$E$1006,$C$3,'5. Registrere Transaksjoner'!$D$8:$D$1006,"&gt;="&amp;$B$5,'5. Registrere Transaksjoner'!$D$8:$D$1006,"&lt;="&amp;$C$5)</f>
        <v>0</v>
      </c>
      <c r="F84" s="201">
        <f>SUMIFS('5. Registrere Transaksjoner'!$R$8:$R$1006,'5. Registrere Transaksjoner'!$K$8:$K$1006,C84,'5. Registrere Transaksjoner'!$E$8:$E$1006,$C$3,'5. Registrere Transaksjoner'!$D$8:$D$1006,"&gt;="&amp;$B$5,'5. Registrere Transaksjoner'!$D$8:$D$1006,"&lt;="&amp;$C$5)</f>
        <v>0</v>
      </c>
      <c r="G84" s="201">
        <f t="shared" si="6"/>
        <v>0</v>
      </c>
      <c r="H84" s="201"/>
      <c r="I84" s="202"/>
      <c r="J84" s="88"/>
      <c r="K84" s="94" t="str">
        <f t="shared" si="2"/>
        <v>kun konto</v>
      </c>
      <c r="L84" s="94" t="str">
        <f t="shared" si="7"/>
        <v>Vis tomme</v>
      </c>
      <c r="M84" s="88"/>
    </row>
    <row r="85" spans="1:13" x14ac:dyDescent="0.25">
      <c r="A85" s="88"/>
      <c r="B85" s="159" t="str">
        <f>Kontoplan!C104</f>
        <v>Kostnad og godtgj. for reiser, diett, bil etc</v>
      </c>
      <c r="C85" s="160">
        <f>Kontoplan!D104</f>
        <v>7110</v>
      </c>
      <c r="D85" s="161" t="str">
        <f>Kontoplan!E104</f>
        <v>Bilgodtgjørelse, ikke oppgavepliktig</v>
      </c>
      <c r="E85" s="201">
        <f>SUMIFS('5. Registrere Transaksjoner'!$Q$8:$Q$1006,'5. Registrere Transaksjoner'!$I$8:$I$1006,C85,'5. Registrere Transaksjoner'!$E$8:$E$1006,$C$3,'5. Registrere Transaksjoner'!$D$8:$D$1006,"&gt;="&amp;$B$5,'5. Registrere Transaksjoner'!$D$8:$D$1006,"&lt;="&amp;$C$5)</f>
        <v>0</v>
      </c>
      <c r="F85" s="201">
        <f>SUMIFS('5. Registrere Transaksjoner'!$R$8:$R$1006,'5. Registrere Transaksjoner'!$K$8:$K$1006,C85,'5. Registrere Transaksjoner'!$E$8:$E$1006,$C$3,'5. Registrere Transaksjoner'!$D$8:$D$1006,"&gt;="&amp;$B$5,'5. Registrere Transaksjoner'!$D$8:$D$1006,"&lt;="&amp;$C$5)</f>
        <v>0</v>
      </c>
      <c r="G85" s="201">
        <f t="shared" si="5"/>
        <v>0</v>
      </c>
      <c r="H85" s="201"/>
      <c r="I85" s="202"/>
      <c r="J85" s="88"/>
      <c r="K85" s="94" t="str">
        <f t="shared" si="2"/>
        <v>kun konto</v>
      </c>
      <c r="L85" s="94" t="str">
        <f t="shared" si="7"/>
        <v>Vis tomme</v>
      </c>
      <c r="M85" s="88"/>
    </row>
    <row r="86" spans="1:13" x14ac:dyDescent="0.25">
      <c r="A86" s="88"/>
      <c r="B86" s="159" t="str">
        <f>Kontoplan!C105</f>
        <v>Kostnad og godtgj. for reiser, diett, bil etc</v>
      </c>
      <c r="C86" s="160">
        <f>Kontoplan!D105</f>
        <v>7141</v>
      </c>
      <c r="D86" s="161" t="str">
        <f>Kontoplan!E105</f>
        <v>Fly</v>
      </c>
      <c r="E86" s="201">
        <f>SUMIFS('5. Registrere Transaksjoner'!$Q$8:$Q$1006,'5. Registrere Transaksjoner'!$I$8:$I$1006,C86,'5. Registrere Transaksjoner'!$E$8:$E$1006,$C$3,'5. Registrere Transaksjoner'!$D$8:$D$1006,"&gt;="&amp;$B$5,'5. Registrere Transaksjoner'!$D$8:$D$1006,"&lt;="&amp;$C$5)</f>
        <v>0</v>
      </c>
      <c r="F86" s="201">
        <f>SUMIFS('5. Registrere Transaksjoner'!$R$8:$R$1006,'5. Registrere Transaksjoner'!$K$8:$K$1006,C86,'5. Registrere Transaksjoner'!$E$8:$E$1006,$C$3,'5. Registrere Transaksjoner'!$D$8:$D$1006,"&gt;="&amp;$B$5,'5. Registrere Transaksjoner'!$D$8:$D$1006,"&lt;="&amp;$C$5)</f>
        <v>0</v>
      </c>
      <c r="G86" s="201">
        <f t="shared" si="5"/>
        <v>0</v>
      </c>
      <c r="H86" s="201"/>
      <c r="I86" s="202"/>
      <c r="J86" s="88"/>
      <c r="K86" s="94" t="str">
        <f t="shared" si="2"/>
        <v>kun konto</v>
      </c>
      <c r="L86" s="94" t="str">
        <f t="shared" si="7"/>
        <v>Vis tomme</v>
      </c>
      <c r="M86" s="88"/>
    </row>
    <row r="87" spans="1:13" x14ac:dyDescent="0.25">
      <c r="A87" s="88"/>
      <c r="B87" s="159" t="str">
        <f>Kontoplan!C106</f>
        <v>Kostnad og godtgj. for reiser, diett, bil etc</v>
      </c>
      <c r="C87" s="160">
        <f>Kontoplan!D106</f>
        <v>7144</v>
      </c>
      <c r="D87" s="161" t="str">
        <f>Kontoplan!E106</f>
        <v>Hotell</v>
      </c>
      <c r="E87" s="201">
        <f>SUMIFS('5. Registrere Transaksjoner'!$Q$8:$Q$1006,'5. Registrere Transaksjoner'!$I$8:$I$1006,C87,'5. Registrere Transaksjoner'!$E$8:$E$1006,$C$3,'5. Registrere Transaksjoner'!$D$8:$D$1006,"&gt;="&amp;$B$5,'5. Registrere Transaksjoner'!$D$8:$D$1006,"&lt;="&amp;$C$5)</f>
        <v>0</v>
      </c>
      <c r="F87" s="201">
        <f>SUMIFS('5. Registrere Transaksjoner'!$R$8:$R$1006,'5. Registrere Transaksjoner'!$K$8:$K$1006,C87,'5. Registrere Transaksjoner'!$E$8:$E$1006,$C$3,'5. Registrere Transaksjoner'!$D$8:$D$1006,"&gt;="&amp;$B$5,'5. Registrere Transaksjoner'!$D$8:$D$1006,"&lt;="&amp;$C$5)</f>
        <v>0</v>
      </c>
      <c r="G87" s="201">
        <f t="shared" si="5"/>
        <v>0</v>
      </c>
      <c r="H87" s="201"/>
      <c r="I87" s="202"/>
      <c r="J87" s="88"/>
      <c r="K87" s="94" t="str">
        <f t="shared" si="2"/>
        <v>kun konto</v>
      </c>
      <c r="L87" s="94" t="str">
        <f t="shared" si="7"/>
        <v>Vis tomme</v>
      </c>
      <c r="M87" s="88"/>
    </row>
    <row r="88" spans="1:13" x14ac:dyDescent="0.25">
      <c r="A88" s="88"/>
      <c r="B88" s="159" t="str">
        <f>Kontoplan!C107</f>
        <v>Kostnad og godtgj. for reiser, diett, bil etc</v>
      </c>
      <c r="C88" s="160">
        <f>Kontoplan!D107</f>
        <v>7145</v>
      </c>
      <c r="D88" s="161" t="str">
        <f>Kontoplan!E107</f>
        <v>Andre reisekostnader</v>
      </c>
      <c r="E88" s="201">
        <f>SUMIFS('5. Registrere Transaksjoner'!$Q$8:$Q$1006,'5. Registrere Transaksjoner'!$I$8:$I$1006,C88,'5. Registrere Transaksjoner'!$E$8:$E$1006,$C$3,'5. Registrere Transaksjoner'!$D$8:$D$1006,"&gt;="&amp;$B$5,'5. Registrere Transaksjoner'!$D$8:$D$1006,"&lt;="&amp;$C$5)</f>
        <v>0</v>
      </c>
      <c r="F88" s="201">
        <f>SUMIFS('5. Registrere Transaksjoner'!$R$8:$R$1006,'5. Registrere Transaksjoner'!$K$8:$K$1006,C88,'5. Registrere Transaksjoner'!$E$8:$E$1006,$C$3,'5. Registrere Transaksjoner'!$D$8:$D$1006,"&gt;="&amp;$B$5,'5. Registrere Transaksjoner'!$D$8:$D$1006,"&lt;="&amp;$C$5)</f>
        <v>0</v>
      </c>
      <c r="G88" s="201">
        <f t="shared" si="5"/>
        <v>0</v>
      </c>
      <c r="H88" s="201"/>
      <c r="I88" s="202"/>
      <c r="J88" s="88"/>
      <c r="K88" s="94" t="str">
        <f t="shared" si="2"/>
        <v>kun konto</v>
      </c>
      <c r="L88" s="94" t="str">
        <f t="shared" si="7"/>
        <v>Vis tomme</v>
      </c>
      <c r="M88" s="88"/>
    </row>
    <row r="89" spans="1:13" x14ac:dyDescent="0.25">
      <c r="A89" s="88"/>
      <c r="B89" s="159" t="str">
        <f>Kontoplan!C108</f>
        <v>Kostnad og godtgj. for reiser, diett, bil etc</v>
      </c>
      <c r="C89" s="160">
        <f>Kontoplan!D108</f>
        <v>7150</v>
      </c>
      <c r="D89" s="161" t="str">
        <f>Kontoplan!E108</f>
        <v>Diettkostnader, oppgavepliktig</v>
      </c>
      <c r="E89" s="201">
        <f>SUMIFS('5. Registrere Transaksjoner'!$Q$8:$Q$1006,'5. Registrere Transaksjoner'!$I$8:$I$1006,C89,'5. Registrere Transaksjoner'!$E$8:$E$1006,$C$3,'5. Registrere Transaksjoner'!$D$8:$D$1006,"&gt;="&amp;$B$5,'5. Registrere Transaksjoner'!$D$8:$D$1006,"&lt;="&amp;$C$5)</f>
        <v>0</v>
      </c>
      <c r="F89" s="201">
        <f>SUMIFS('5. Registrere Transaksjoner'!$R$8:$R$1006,'5. Registrere Transaksjoner'!$K$8:$K$1006,C89,'5. Registrere Transaksjoner'!$E$8:$E$1006,$C$3,'5. Registrere Transaksjoner'!$D$8:$D$1006,"&gt;="&amp;$B$5,'5. Registrere Transaksjoner'!$D$8:$D$1006,"&lt;="&amp;$C$5)</f>
        <v>0</v>
      </c>
      <c r="G89" s="201">
        <f t="shared" si="5"/>
        <v>0</v>
      </c>
      <c r="H89" s="201"/>
      <c r="I89" s="202"/>
      <c r="J89" s="88"/>
      <c r="K89" s="94" t="str">
        <f t="shared" si="2"/>
        <v>kun konto</v>
      </c>
      <c r="L89" s="94" t="str">
        <f t="shared" si="7"/>
        <v>Vis tomme</v>
      </c>
      <c r="M89" s="88"/>
    </row>
    <row r="90" spans="1:13" x14ac:dyDescent="0.25">
      <c r="A90" s="88"/>
      <c r="B90" s="159" t="str">
        <f>Kontoplan!C109</f>
        <v>Kostnad og godtgj. for reiser, diett, bil etc</v>
      </c>
      <c r="C90" s="160">
        <f>Kontoplan!D109</f>
        <v>7162</v>
      </c>
      <c r="D90" s="161" t="str">
        <f>Kontoplan!E109</f>
        <v>Bevertning</v>
      </c>
      <c r="E90" s="201">
        <f>SUMIFS('5. Registrere Transaksjoner'!$Q$8:$Q$1006,'5. Registrere Transaksjoner'!$I$8:$I$1006,C90,'5. Registrere Transaksjoner'!$E$8:$E$1006,$C$3,'5. Registrere Transaksjoner'!$D$8:$D$1006,"&gt;="&amp;$B$5,'5. Registrere Transaksjoner'!$D$8:$D$1006,"&lt;="&amp;$C$5)</f>
        <v>0</v>
      </c>
      <c r="F90" s="201">
        <f>SUMIFS('5. Registrere Transaksjoner'!$R$8:$R$1006,'5. Registrere Transaksjoner'!$K$8:$K$1006,C90,'5. Registrere Transaksjoner'!$E$8:$E$1006,$C$3,'5. Registrere Transaksjoner'!$D$8:$D$1006,"&gt;="&amp;$B$5,'5. Registrere Transaksjoner'!$D$8:$D$1006,"&lt;="&amp;$C$5)</f>
        <v>0</v>
      </c>
      <c r="G90" s="201">
        <f t="shared" si="5"/>
        <v>0</v>
      </c>
      <c r="H90" s="201"/>
      <c r="I90" s="202"/>
      <c r="J90" s="88"/>
      <c r="K90" s="94" t="str">
        <f t="shared" si="2"/>
        <v>kun konto</v>
      </c>
      <c r="L90" s="94" t="str">
        <f t="shared" si="7"/>
        <v>Vis tomme</v>
      </c>
      <c r="M90" s="88"/>
    </row>
    <row r="91" spans="1:13" x14ac:dyDescent="0.25">
      <c r="A91" s="88"/>
      <c r="B91" s="159" t="str">
        <f>Kontoplan!C110</f>
        <v xml:space="preserve">Provisjonskostnad </v>
      </c>
      <c r="C91" s="160">
        <f>Kontoplan!D110</f>
        <v>7210</v>
      </c>
      <c r="D91" s="161" t="str">
        <f>Kontoplan!E110</f>
        <v>Sponsorkostnader</v>
      </c>
      <c r="E91" s="201">
        <f>SUMIFS('5. Registrere Transaksjoner'!$Q$8:$Q$1006,'5. Registrere Transaksjoner'!$I$8:$I$1006,C91,'5. Registrere Transaksjoner'!$E$8:$E$1006,$C$3,'5. Registrere Transaksjoner'!$D$8:$D$1006,"&gt;="&amp;$B$5,'5. Registrere Transaksjoner'!$D$8:$D$1006,"&lt;="&amp;$C$5)</f>
        <v>0</v>
      </c>
      <c r="F91" s="201">
        <f>SUMIFS('5. Registrere Transaksjoner'!$R$8:$R$1006,'5. Registrere Transaksjoner'!$K$8:$K$1006,C91,'5. Registrere Transaksjoner'!$E$8:$E$1006,$C$3,'5. Registrere Transaksjoner'!$D$8:$D$1006,"&gt;="&amp;$B$5,'5. Registrere Transaksjoner'!$D$8:$D$1006,"&lt;="&amp;$C$5)</f>
        <v>0</v>
      </c>
      <c r="G91" s="201">
        <f t="shared" si="5"/>
        <v>0</v>
      </c>
      <c r="H91" s="201"/>
      <c r="I91" s="202"/>
      <c r="J91" s="88"/>
      <c r="K91" s="94" t="str">
        <f t="shared" si="2"/>
        <v>kun konto</v>
      </c>
      <c r="L91" s="94" t="str">
        <f t="shared" si="7"/>
        <v>Vis tomme</v>
      </c>
      <c r="M91" s="88"/>
    </row>
    <row r="92" spans="1:13" x14ac:dyDescent="0.25">
      <c r="A92" s="88"/>
      <c r="B92" s="159" t="str">
        <f>Kontoplan!C111</f>
        <v xml:space="preserve">Salgs-, reklame- og representasjonskostn. </v>
      </c>
      <c r="C92" s="160">
        <f>Kontoplan!D111</f>
        <v>7320</v>
      </c>
      <c r="D92" s="161" t="str">
        <f>Kontoplan!E111</f>
        <v>Reklame og annonser</v>
      </c>
      <c r="E92" s="201">
        <f>SUMIFS('5. Registrere Transaksjoner'!$Q$8:$Q$1006,'5. Registrere Transaksjoner'!$I$8:$I$1006,C92,'5. Registrere Transaksjoner'!$E$8:$E$1006,$C$3,'5. Registrere Transaksjoner'!$D$8:$D$1006,"&gt;="&amp;$B$5,'5. Registrere Transaksjoner'!$D$8:$D$1006,"&lt;="&amp;$C$5)</f>
        <v>0</v>
      </c>
      <c r="F92" s="201">
        <f>SUMIFS('5. Registrere Transaksjoner'!$R$8:$R$1006,'5. Registrere Transaksjoner'!$K$8:$K$1006,C92,'5. Registrere Transaksjoner'!$E$8:$E$1006,$C$3,'5. Registrere Transaksjoner'!$D$8:$D$1006,"&gt;="&amp;$B$5,'5. Registrere Transaksjoner'!$D$8:$D$1006,"&lt;="&amp;$C$5)</f>
        <v>0</v>
      </c>
      <c r="G92" s="201">
        <f t="shared" si="5"/>
        <v>0</v>
      </c>
      <c r="H92" s="201"/>
      <c r="I92" s="202"/>
      <c r="J92" s="88"/>
      <c r="K92" s="94" t="str">
        <f t="shared" si="2"/>
        <v>kun konto</v>
      </c>
      <c r="L92" s="94" t="str">
        <f t="shared" si="7"/>
        <v>Vis tomme</v>
      </c>
      <c r="M92" s="88"/>
    </row>
    <row r="93" spans="1:13" x14ac:dyDescent="0.25">
      <c r="A93" s="88"/>
      <c r="B93" s="159" t="str">
        <f>Kontoplan!C112</f>
        <v xml:space="preserve">Kontingent og gave </v>
      </c>
      <c r="C93" s="160">
        <f>Kontoplan!D112</f>
        <v>7400</v>
      </c>
      <c r="D93" s="161" t="str">
        <f>Kontoplan!E112</f>
        <v>Medlemskontingenter</v>
      </c>
      <c r="E93" s="201">
        <f>SUMIFS('5. Registrere Transaksjoner'!$Q$8:$Q$1006,'5. Registrere Transaksjoner'!$I$8:$I$1006,C93,'5. Registrere Transaksjoner'!$E$8:$E$1006,$C$3,'5. Registrere Transaksjoner'!$D$8:$D$1006,"&gt;="&amp;$B$5,'5. Registrere Transaksjoner'!$D$8:$D$1006,"&lt;="&amp;$C$5)</f>
        <v>0</v>
      </c>
      <c r="F93" s="201">
        <f>SUMIFS('5. Registrere Transaksjoner'!$R$8:$R$1006,'5. Registrere Transaksjoner'!$K$8:$K$1006,C93,'5. Registrere Transaksjoner'!$E$8:$E$1006,$C$3,'5. Registrere Transaksjoner'!$D$8:$D$1006,"&gt;="&amp;$B$5,'5. Registrere Transaksjoner'!$D$8:$D$1006,"&lt;="&amp;$C$5)</f>
        <v>0</v>
      </c>
      <c r="G93" s="201">
        <f t="shared" si="5"/>
        <v>0</v>
      </c>
      <c r="H93" s="201"/>
      <c r="I93" s="202"/>
      <c r="J93" s="88"/>
      <c r="K93" s="94" t="str">
        <f t="shared" si="2"/>
        <v>kun konto</v>
      </c>
      <c r="L93" s="94" t="str">
        <f t="shared" si="7"/>
        <v>Vis tomme</v>
      </c>
      <c r="M93" s="88"/>
    </row>
    <row r="94" spans="1:13" x14ac:dyDescent="0.25">
      <c r="A94" s="88"/>
      <c r="B94" s="159" t="str">
        <f>Kontoplan!C113</f>
        <v xml:space="preserve">Kontingent og gave </v>
      </c>
      <c r="C94" s="160">
        <f>Kontoplan!D113</f>
        <v>7410</v>
      </c>
      <c r="D94" s="161" t="str">
        <f>Kontoplan!E113</f>
        <v>Påmelding serier, turneringer etc</v>
      </c>
      <c r="E94" s="201">
        <f>SUMIFS('5. Registrere Transaksjoner'!$Q$8:$Q$1006,'5. Registrere Transaksjoner'!$I$8:$I$1006,C94,'5. Registrere Transaksjoner'!$E$8:$E$1006,$C$3,'5. Registrere Transaksjoner'!$D$8:$D$1006,"&gt;="&amp;$B$5,'5. Registrere Transaksjoner'!$D$8:$D$1006,"&lt;="&amp;$C$5)</f>
        <v>0</v>
      </c>
      <c r="F94" s="201">
        <f>SUMIFS('5. Registrere Transaksjoner'!$R$8:$R$1006,'5. Registrere Transaksjoner'!$K$8:$K$1006,C94,'5. Registrere Transaksjoner'!$E$8:$E$1006,$C$3,'5. Registrere Transaksjoner'!$D$8:$D$1006,"&gt;="&amp;$B$5,'5. Registrere Transaksjoner'!$D$8:$D$1006,"&lt;="&amp;$C$5)</f>
        <v>0</v>
      </c>
      <c r="G94" s="201">
        <f t="shared" si="5"/>
        <v>0</v>
      </c>
      <c r="H94" s="201"/>
      <c r="I94" s="202"/>
      <c r="J94" s="88"/>
      <c r="K94" s="94" t="str">
        <f t="shared" si="2"/>
        <v>kun konto</v>
      </c>
      <c r="L94" s="94" t="str">
        <f t="shared" si="7"/>
        <v>Vis tomme</v>
      </c>
      <c r="M94" s="88"/>
    </row>
    <row r="95" spans="1:13" x14ac:dyDescent="0.25">
      <c r="A95" s="88"/>
      <c r="B95" s="159" t="str">
        <f>Kontoplan!C114</f>
        <v xml:space="preserve">Kontingent og gave </v>
      </c>
      <c r="C95" s="160">
        <f>Kontoplan!D114</f>
        <v>7420</v>
      </c>
      <c r="D95" s="161" t="str">
        <f>Kontoplan!E114</f>
        <v>Gaver og premier</v>
      </c>
      <c r="E95" s="201">
        <f>SUMIFS('5. Registrere Transaksjoner'!$Q$8:$Q$1006,'5. Registrere Transaksjoner'!$I$8:$I$1006,C95,'5. Registrere Transaksjoner'!$E$8:$E$1006,$C$3,'5. Registrere Transaksjoner'!$D$8:$D$1006,"&gt;="&amp;$B$5,'5. Registrere Transaksjoner'!$D$8:$D$1006,"&lt;="&amp;$C$5)</f>
        <v>0</v>
      </c>
      <c r="F95" s="201">
        <f>SUMIFS('5. Registrere Transaksjoner'!$R$8:$R$1006,'5. Registrere Transaksjoner'!$K$8:$K$1006,C95,'5. Registrere Transaksjoner'!$E$8:$E$1006,$C$3,'5. Registrere Transaksjoner'!$D$8:$D$1006,"&gt;="&amp;$B$5,'5. Registrere Transaksjoner'!$D$8:$D$1006,"&lt;="&amp;$C$5)</f>
        <v>0</v>
      </c>
      <c r="G95" s="201">
        <f t="shared" si="5"/>
        <v>0</v>
      </c>
      <c r="H95" s="201"/>
      <c r="I95" s="202"/>
      <c r="J95" s="88"/>
      <c r="K95" s="94" t="str">
        <f t="shared" si="2"/>
        <v>kun konto</v>
      </c>
      <c r="L95" s="94" t="str">
        <f t="shared" si="7"/>
        <v>Vis tomme</v>
      </c>
      <c r="M95" s="88"/>
    </row>
    <row r="96" spans="1:13" x14ac:dyDescent="0.25">
      <c r="A96" s="88"/>
      <c r="B96" s="159" t="str">
        <f>Kontoplan!C115</f>
        <v>Forsikringspremier</v>
      </c>
      <c r="C96" s="160">
        <f>Kontoplan!D115</f>
        <v>7500</v>
      </c>
      <c r="D96" s="161" t="str">
        <f>Kontoplan!E115</f>
        <v>Forsikringspremier</v>
      </c>
      <c r="E96" s="201">
        <f>SUMIFS('5. Registrere Transaksjoner'!$Q$8:$Q$1006,'5. Registrere Transaksjoner'!$I$8:$I$1006,C96,'5. Registrere Transaksjoner'!$E$8:$E$1006,$C$3,'5. Registrere Transaksjoner'!$D$8:$D$1006,"&gt;="&amp;$B$5,'5. Registrere Transaksjoner'!$D$8:$D$1006,"&lt;="&amp;$C$5)</f>
        <v>0</v>
      </c>
      <c r="F96" s="201">
        <f>SUMIFS('5. Registrere Transaksjoner'!$R$8:$R$1006,'5. Registrere Transaksjoner'!$K$8:$K$1006,C96,'5. Registrere Transaksjoner'!$E$8:$E$1006,$C$3,'5. Registrere Transaksjoner'!$D$8:$D$1006,"&gt;="&amp;$B$5,'5. Registrere Transaksjoner'!$D$8:$D$1006,"&lt;="&amp;$C$5)</f>
        <v>0</v>
      </c>
      <c r="G96" s="201">
        <f t="shared" si="5"/>
        <v>0</v>
      </c>
      <c r="H96" s="201"/>
      <c r="I96" s="202"/>
      <c r="J96" s="88"/>
      <c r="K96" s="94" t="str">
        <f t="shared" si="2"/>
        <v>kun konto</v>
      </c>
      <c r="L96" s="94" t="str">
        <f t="shared" si="7"/>
        <v>Vis tomme</v>
      </c>
      <c r="M96" s="88"/>
    </row>
    <row r="97" spans="1:13" x14ac:dyDescent="0.25">
      <c r="A97" s="88"/>
      <c r="B97" s="159" t="str">
        <f>Kontoplan!C116</f>
        <v xml:space="preserve">Annen kostnad </v>
      </c>
      <c r="C97" s="160">
        <f>Kontoplan!D116</f>
        <v>7746</v>
      </c>
      <c r="D97" s="161" t="str">
        <f>Kontoplan!E116</f>
        <v>Øreavrunding</v>
      </c>
      <c r="E97" s="201">
        <f>SUMIFS('5. Registrere Transaksjoner'!$Q$8:$Q$1006,'5. Registrere Transaksjoner'!$I$8:$I$1006,C97,'5. Registrere Transaksjoner'!$E$8:$E$1006,$C$3,'5. Registrere Transaksjoner'!$D$8:$D$1006,"&gt;="&amp;$B$5,'5. Registrere Transaksjoner'!$D$8:$D$1006,"&lt;="&amp;$C$5)</f>
        <v>0</v>
      </c>
      <c r="F97" s="201">
        <f>SUMIFS('5. Registrere Transaksjoner'!$R$8:$R$1006,'5. Registrere Transaksjoner'!$K$8:$K$1006,C97,'5. Registrere Transaksjoner'!$E$8:$E$1006,$C$3,'5. Registrere Transaksjoner'!$D$8:$D$1006,"&gt;="&amp;$B$5,'5. Registrere Transaksjoner'!$D$8:$D$1006,"&lt;="&amp;$C$5)</f>
        <v>0</v>
      </c>
      <c r="G97" s="201">
        <f t="shared" si="5"/>
        <v>0</v>
      </c>
      <c r="H97" s="201"/>
      <c r="I97" s="202"/>
      <c r="J97" s="88"/>
      <c r="K97" s="94" t="str">
        <f t="shared" si="2"/>
        <v>kun konto</v>
      </c>
      <c r="L97" s="94" t="str">
        <f t="shared" si="7"/>
        <v>Vis tomme</v>
      </c>
      <c r="M97" s="88"/>
    </row>
    <row r="98" spans="1:13" x14ac:dyDescent="0.25">
      <c r="A98" s="88"/>
      <c r="B98" s="159" t="str">
        <f>Kontoplan!C117</f>
        <v xml:space="preserve">Annen kostnad </v>
      </c>
      <c r="C98" s="160">
        <f>Kontoplan!D117</f>
        <v>7770</v>
      </c>
      <c r="D98" s="161" t="str">
        <f>Kontoplan!E117</f>
        <v>Bank og kortgebyrer</v>
      </c>
      <c r="E98" s="201">
        <f>SUMIFS('5. Registrere Transaksjoner'!$Q$8:$Q$1006,'5. Registrere Transaksjoner'!$I$8:$I$1006,C98,'5. Registrere Transaksjoner'!$E$8:$E$1006,$C$3,'5. Registrere Transaksjoner'!$D$8:$D$1006,"&gt;="&amp;$B$5,'5. Registrere Transaksjoner'!$D$8:$D$1006,"&lt;="&amp;$C$5)</f>
        <v>0</v>
      </c>
      <c r="F98" s="201">
        <f>SUMIFS('5. Registrere Transaksjoner'!$R$8:$R$1006,'5. Registrere Transaksjoner'!$K$8:$K$1006,C98,'5. Registrere Transaksjoner'!$E$8:$E$1006,$C$3,'5. Registrere Transaksjoner'!$D$8:$D$1006,"&gt;="&amp;$B$5,'5. Registrere Transaksjoner'!$D$8:$D$1006,"&lt;="&amp;$C$5)</f>
        <v>0</v>
      </c>
      <c r="G98" s="201">
        <f>E98+F98</f>
        <v>0</v>
      </c>
      <c r="H98" s="201"/>
      <c r="I98" s="202"/>
      <c r="J98" s="88"/>
      <c r="K98" s="94" t="str">
        <f t="shared" si="2"/>
        <v>kun konto</v>
      </c>
      <c r="L98" s="94" t="str">
        <f t="shared" si="7"/>
        <v>Vis tomme</v>
      </c>
      <c r="M98" s="88"/>
    </row>
    <row r="99" spans="1:13" x14ac:dyDescent="0.25">
      <c r="A99" s="88"/>
      <c r="B99" s="159" t="str">
        <f>Kontoplan!C118</f>
        <v xml:space="preserve">Annen kostnad </v>
      </c>
      <c r="C99" s="160">
        <f>Kontoplan!D118</f>
        <v>7790</v>
      </c>
      <c r="D99" s="161" t="str">
        <f>Kontoplan!E118</f>
        <v>Diverse kostnader</v>
      </c>
      <c r="E99" s="201">
        <f>SUMIFS('5. Registrere Transaksjoner'!$Q$8:$Q$1006,'5. Registrere Transaksjoner'!$I$8:$I$1006,C99,'5. Registrere Transaksjoner'!$E$8:$E$1006,$C$3,'5. Registrere Transaksjoner'!$D$8:$D$1006,"&gt;="&amp;$B$5,'5. Registrere Transaksjoner'!$D$8:$D$1006,"&lt;="&amp;$C$5)</f>
        <v>0</v>
      </c>
      <c r="F99" s="201">
        <f>SUMIFS('5. Registrere Transaksjoner'!$R$8:$R$1006,'5. Registrere Transaksjoner'!$K$8:$K$1006,C99,'5. Registrere Transaksjoner'!$E$8:$E$1006,$C$3,'5. Registrere Transaksjoner'!$D$8:$D$1006,"&gt;="&amp;$B$5,'5. Registrere Transaksjoner'!$D$8:$D$1006,"&lt;="&amp;$C$5)</f>
        <v>0</v>
      </c>
      <c r="G99" s="201">
        <f>E99+F99</f>
        <v>0</v>
      </c>
      <c r="H99" s="201"/>
      <c r="I99" s="202"/>
      <c r="J99" s="88"/>
      <c r="K99" s="94" t="str">
        <f t="shared" si="2"/>
        <v>kun konto</v>
      </c>
      <c r="L99" s="94" t="str">
        <f t="shared" si="7"/>
        <v>Vis tomme</v>
      </c>
      <c r="M99" s="88"/>
    </row>
    <row r="100" spans="1:13" x14ac:dyDescent="0.25">
      <c r="A100" s="88"/>
      <c r="B100" s="159" t="str">
        <f>Kontoplan!C119</f>
        <v xml:space="preserve">Tap </v>
      </c>
      <c r="C100" s="160">
        <f>Kontoplan!D119</f>
        <v>7830</v>
      </c>
      <c r="D100" s="161" t="str">
        <f>Kontoplan!E119</f>
        <v>Tap på fordringer</v>
      </c>
      <c r="E100" s="201">
        <f>SUMIFS('5. Registrere Transaksjoner'!$Q$8:$Q$1006,'5. Registrere Transaksjoner'!$I$8:$I$1006,C100,'5. Registrere Transaksjoner'!$E$8:$E$1006,$C$3,'5. Registrere Transaksjoner'!$D$8:$D$1006,"&gt;="&amp;$B$5,'5. Registrere Transaksjoner'!$D$8:$D$1006,"&lt;="&amp;$C$5)</f>
        <v>0</v>
      </c>
      <c r="F100" s="201">
        <f>SUMIFS('5. Registrere Transaksjoner'!$R$8:$R$1006,'5. Registrere Transaksjoner'!$K$8:$K$1006,C100,'5. Registrere Transaksjoner'!$E$8:$E$1006,$C$3,'5. Registrere Transaksjoner'!$D$8:$D$1006,"&gt;="&amp;$B$5,'5. Registrere Transaksjoner'!$D$8:$D$1006,"&lt;="&amp;$C$5)</f>
        <v>0</v>
      </c>
      <c r="G100" s="201">
        <f>E100+F100</f>
        <v>0</v>
      </c>
      <c r="H100" s="201"/>
      <c r="I100" s="202"/>
      <c r="J100" s="88"/>
      <c r="K100" s="94" t="str">
        <f t="shared" si="2"/>
        <v>kun konto</v>
      </c>
      <c r="L100" s="94" t="str">
        <f t="shared" si="7"/>
        <v>Vis tomme</v>
      </c>
      <c r="M100" s="88"/>
    </row>
    <row r="101" spans="1:13" x14ac:dyDescent="0.25">
      <c r="A101" s="88"/>
      <c r="B101" s="159" t="str">
        <f>Kontoplan!C120</f>
        <v>driftskostnader</v>
      </c>
      <c r="C101" s="160">
        <f>Kontoplan!D120</f>
        <v>7997</v>
      </c>
      <c r="D101" s="161">
        <f>Kontoplan!E120</f>
        <v>0</v>
      </c>
      <c r="E101" s="201">
        <f>SUMIFS('5. Registrere Transaksjoner'!$Q$8:$Q$1006,'5. Registrere Transaksjoner'!$I$8:$I$1006,C101,'5. Registrere Transaksjoner'!$E$8:$E$1006,$C$3,'5. Registrere Transaksjoner'!$D$8:$D$1006,"&gt;="&amp;$B$5,'5. Registrere Transaksjoner'!$D$8:$D$1006,"&lt;="&amp;$C$5)</f>
        <v>0</v>
      </c>
      <c r="F101" s="201">
        <f>SUMIFS('5. Registrere Transaksjoner'!$R$8:$R$1006,'5. Registrere Transaksjoner'!$K$8:$K$1006,C101,'5. Registrere Transaksjoner'!$E$8:$E$1006,$C$3,'5. Registrere Transaksjoner'!$D$8:$D$1006,"&gt;="&amp;$B$5,'5. Registrere Transaksjoner'!$D$8:$D$1006,"&lt;="&amp;$C$5)</f>
        <v>0</v>
      </c>
      <c r="G101" s="201">
        <f>E101+F101</f>
        <v>0</v>
      </c>
      <c r="H101" s="201"/>
      <c r="I101" s="202"/>
      <c r="J101" s="88"/>
      <c r="K101" s="94" t="str">
        <f t="shared" si="2"/>
        <v>kun konto</v>
      </c>
      <c r="L101" s="94" t="str">
        <f t="shared" si="7"/>
        <v>Vis tomme</v>
      </c>
      <c r="M101" s="88"/>
    </row>
    <row r="102" spans="1:13" x14ac:dyDescent="0.25">
      <c r="A102" s="88"/>
      <c r="B102" s="159" t="str">
        <f>Kontoplan!C121</f>
        <v>driftskostnader</v>
      </c>
      <c r="C102" s="160">
        <f>Kontoplan!D121</f>
        <v>7998</v>
      </c>
      <c r="D102" s="161">
        <f>Kontoplan!E121</f>
        <v>0</v>
      </c>
      <c r="E102" s="201">
        <f>SUMIFS('5. Registrere Transaksjoner'!$Q$8:$Q$1006,'5. Registrere Transaksjoner'!$I$8:$I$1006,C102,'5. Registrere Transaksjoner'!$E$8:$E$1006,$C$3,'5. Registrere Transaksjoner'!$D$8:$D$1006,"&gt;="&amp;$B$5,'5. Registrere Transaksjoner'!$D$8:$D$1006,"&lt;="&amp;$C$5)</f>
        <v>0</v>
      </c>
      <c r="F102" s="201">
        <f>SUMIFS('5. Registrere Transaksjoner'!$R$8:$R$1006,'5. Registrere Transaksjoner'!$K$8:$K$1006,C102,'5. Registrere Transaksjoner'!$E$8:$E$1006,$C$3,'5. Registrere Transaksjoner'!$D$8:$D$1006,"&gt;="&amp;$B$5,'5. Registrere Transaksjoner'!$D$8:$D$1006,"&lt;="&amp;$C$5)</f>
        <v>0</v>
      </c>
      <c r="G102" s="201">
        <f>E102+F102</f>
        <v>0</v>
      </c>
      <c r="H102" s="201"/>
      <c r="I102" s="202"/>
      <c r="J102" s="88"/>
      <c r="K102" s="94" t="str">
        <f t="shared" si="2"/>
        <v>kun konto</v>
      </c>
      <c r="L102" s="94" t="str">
        <f t="shared" si="7"/>
        <v>Vis tomme</v>
      </c>
      <c r="M102" s="88"/>
    </row>
    <row r="103" spans="1:13" x14ac:dyDescent="0.25">
      <c r="A103" s="88"/>
      <c r="B103" s="162" t="s">
        <v>133</v>
      </c>
      <c r="C103" s="163">
        <v>7999</v>
      </c>
      <c r="D103" s="164" t="s">
        <v>134</v>
      </c>
      <c r="E103" s="203"/>
      <c r="F103" s="203"/>
      <c r="G103" s="203"/>
      <c r="H103" s="203">
        <f t="array" ref="H103">INDEX('3. Budsjett'!C33:M136,MATCH(C3&amp;C103,'3. Budsjett'!C33:C136&amp;'3. Budsjett'!D33:D136,0),MATCH(C4,'3. Budsjett'!C33:M33,0))</f>
        <v>0</v>
      </c>
      <c r="I103" s="204"/>
      <c r="J103" s="88"/>
      <c r="K103" s="94" t="str">
        <f t="shared" si="2"/>
        <v>kun konto</v>
      </c>
      <c r="L103" s="94" t="str">
        <f t="shared" si="7"/>
        <v>Vis tomme</v>
      </c>
      <c r="M103" s="88"/>
    </row>
    <row r="104" spans="1:13" x14ac:dyDescent="0.25">
      <c r="A104" s="88"/>
      <c r="B104" s="139" t="s">
        <v>135</v>
      </c>
      <c r="C104" s="140"/>
      <c r="D104" s="131"/>
      <c r="E104" s="205"/>
      <c r="F104" s="205"/>
      <c r="G104" s="205">
        <f>SUM(G58:G103)</f>
        <v>0</v>
      </c>
      <c r="H104" s="205">
        <f>SUM(H58:H103)</f>
        <v>0</v>
      </c>
      <c r="I104" s="206">
        <f>G104-H104</f>
        <v>0</v>
      </c>
      <c r="J104" s="88"/>
      <c r="K104" s="94" t="str">
        <f t="shared" ref="K104:K112" si="8">IF(C104&gt;0,"kun konto","Sammendrag")</f>
        <v>Sammendrag</v>
      </c>
      <c r="L104" s="94" t="str">
        <f t="shared" si="7"/>
        <v>Vis tomme</v>
      </c>
      <c r="M104" s="88"/>
    </row>
    <row r="105" spans="1:13" x14ac:dyDescent="0.25">
      <c r="A105" s="88"/>
      <c r="B105" s="136"/>
      <c r="C105" s="138"/>
      <c r="D105" s="96"/>
      <c r="E105" s="207"/>
      <c r="F105" s="207"/>
      <c r="G105" s="207"/>
      <c r="H105" s="207"/>
      <c r="I105" s="208"/>
      <c r="J105" s="88"/>
      <c r="K105" s="94" t="str">
        <f t="shared" si="8"/>
        <v>Sammendrag</v>
      </c>
      <c r="L105" s="94" t="str">
        <f t="shared" si="7"/>
        <v>Vis tomme</v>
      </c>
      <c r="M105" s="88"/>
    </row>
    <row r="106" spans="1:13" x14ac:dyDescent="0.25">
      <c r="A106" s="88"/>
      <c r="B106" s="165" t="str">
        <f>Kontoplan!C122</f>
        <v xml:space="preserve">Finansinntekt </v>
      </c>
      <c r="C106" s="166">
        <f>Kontoplan!D122</f>
        <v>8040</v>
      </c>
      <c r="D106" s="167" t="str">
        <f>Kontoplan!E122</f>
        <v>Renteinntekter</v>
      </c>
      <c r="E106" s="209">
        <f>SUMIFS('5. Registrere Transaksjoner'!$Q$8:$Q$1006,'5. Registrere Transaksjoner'!$I$8:$I$1006,C106,'5. Registrere Transaksjoner'!$E$8:$E$1006,$C$3,'5. Registrere Transaksjoner'!$D$8:$D$1006,"&gt;="&amp;$B$5,'5. Registrere Transaksjoner'!$D$8:$D$1006,"&lt;="&amp;$C$5)</f>
        <v>0</v>
      </c>
      <c r="F106" s="209">
        <f>SUMIFS('5. Registrere Transaksjoner'!$R$8:$R$1006,'5. Registrere Transaksjoner'!$K$8:$K$1006,C106,'5. Registrere Transaksjoner'!$E$8:$E$1006,$C$3,'5. Registrere Transaksjoner'!$D$8:$D$1006,"&gt;="&amp;$B$5,'5. Registrere Transaksjoner'!$D$8:$D$1006,"&lt;="&amp;$C$5)</f>
        <v>0</v>
      </c>
      <c r="G106" s="209">
        <f>E106+F106</f>
        <v>0</v>
      </c>
      <c r="H106" s="209"/>
      <c r="I106" s="210"/>
      <c r="J106" s="88"/>
      <c r="K106" s="94" t="str">
        <f t="shared" si="8"/>
        <v>kun konto</v>
      </c>
      <c r="L106" s="94" t="str">
        <f t="shared" si="7"/>
        <v>Vis tomme</v>
      </c>
      <c r="M106" s="88"/>
    </row>
    <row r="107" spans="1:13" x14ac:dyDescent="0.25">
      <c r="A107" s="88"/>
      <c r="B107" s="159" t="str">
        <f>Kontoplan!C123</f>
        <v xml:space="preserve">Finansinntekt </v>
      </c>
      <c r="C107" s="160">
        <f>Kontoplan!D123</f>
        <v>8070</v>
      </c>
      <c r="D107" s="161" t="str">
        <f>Kontoplan!E123</f>
        <v>Annen finansinntekt</v>
      </c>
      <c r="E107" s="201">
        <f>SUMIFS('5. Registrere Transaksjoner'!$Q$8:$Q$1006,'5. Registrere Transaksjoner'!$I$8:$I$1006,C107,'5. Registrere Transaksjoner'!$E$8:$E$1006,$C$3,'5. Registrere Transaksjoner'!$D$8:$D$1006,"&gt;="&amp;$B$5,'5. Registrere Transaksjoner'!$D$8:$D$1006,"&lt;="&amp;$C$5)</f>
        <v>0</v>
      </c>
      <c r="F107" s="201">
        <f>SUMIFS('5. Registrere Transaksjoner'!$R$8:$R$1006,'5. Registrere Transaksjoner'!$K$8:$K$1006,C107,'5. Registrere Transaksjoner'!$E$8:$E$1006,$C$3,'5. Registrere Transaksjoner'!$D$8:$D$1006,"&gt;="&amp;$B$5,'5. Registrere Transaksjoner'!$D$8:$D$1006,"&lt;="&amp;$C$5)</f>
        <v>0</v>
      </c>
      <c r="G107" s="201">
        <f>E107+F107</f>
        <v>0</v>
      </c>
      <c r="H107" s="201"/>
      <c r="I107" s="202"/>
      <c r="J107" s="88"/>
      <c r="K107" s="94" t="str">
        <f t="shared" si="8"/>
        <v>kun konto</v>
      </c>
      <c r="L107" s="94" t="str">
        <f t="shared" si="7"/>
        <v>Vis tomme</v>
      </c>
      <c r="M107" s="88"/>
    </row>
    <row r="108" spans="1:13" x14ac:dyDescent="0.25">
      <c r="A108" s="88"/>
      <c r="B108" s="159" t="str">
        <f>Kontoplan!C124</f>
        <v xml:space="preserve">Finanskostnad </v>
      </c>
      <c r="C108" s="160">
        <f>Kontoplan!D124</f>
        <v>8140</v>
      </c>
      <c r="D108" s="161" t="str">
        <f>Kontoplan!E124</f>
        <v>Rentekostnader</v>
      </c>
      <c r="E108" s="201">
        <f>SUMIFS('5. Registrere Transaksjoner'!$Q$8:$Q$1006,'5. Registrere Transaksjoner'!$I$8:$I$1006,C108,'5. Registrere Transaksjoner'!$E$8:$E$1006,$C$3,'5. Registrere Transaksjoner'!$D$8:$D$1006,"&gt;="&amp;$B$5,'5. Registrere Transaksjoner'!$D$8:$D$1006,"&lt;="&amp;$C$5)</f>
        <v>0</v>
      </c>
      <c r="F108" s="201">
        <f>SUMIFS('5. Registrere Transaksjoner'!$R$8:$R$1006,'5. Registrere Transaksjoner'!$K$8:$K$1006,C108,'5. Registrere Transaksjoner'!$E$8:$E$1006,$C$3,'5. Registrere Transaksjoner'!$D$8:$D$1006,"&gt;="&amp;$B$5,'5. Registrere Transaksjoner'!$D$8:$D$1006,"&lt;="&amp;$C$5)</f>
        <v>0</v>
      </c>
      <c r="G108" s="201">
        <f>E108+F108</f>
        <v>0</v>
      </c>
      <c r="H108" s="201"/>
      <c r="I108" s="202"/>
      <c r="J108" s="88"/>
      <c r="K108" s="94" t="str">
        <f t="shared" si="8"/>
        <v>kun konto</v>
      </c>
      <c r="L108" s="94" t="str">
        <f t="shared" si="7"/>
        <v>Vis tomme</v>
      </c>
      <c r="M108" s="88"/>
    </row>
    <row r="109" spans="1:13" x14ac:dyDescent="0.25">
      <c r="A109" s="88"/>
      <c r="B109" s="162" t="str">
        <f>Kontoplan!C125</f>
        <v xml:space="preserve">Finanskostnad </v>
      </c>
      <c r="C109" s="163">
        <f>Kontoplan!D125</f>
        <v>8170</v>
      </c>
      <c r="D109" s="164" t="str">
        <f>Kontoplan!E125</f>
        <v>Annen finanskostnad</v>
      </c>
      <c r="E109" s="203">
        <f>SUMIFS('5. Registrere Transaksjoner'!$Q$8:$Q$1006,'5. Registrere Transaksjoner'!$I$8:$I$1006,C109,'5. Registrere Transaksjoner'!$E$8:$E$1006,$C$3,'5. Registrere Transaksjoner'!$D$8:$D$1006,"&gt;="&amp;$B$5,'5. Registrere Transaksjoner'!$D$8:$D$1006,"&lt;="&amp;$C$5)</f>
        <v>0</v>
      </c>
      <c r="F109" s="203">
        <f>SUMIFS('5. Registrere Transaksjoner'!$R$8:$R$1006,'5. Registrere Transaksjoner'!$K$8:$K$1006,C109,'5. Registrere Transaksjoner'!$E$8:$E$1006,$C$3,'5. Registrere Transaksjoner'!$D$8:$D$1006,"&gt;="&amp;$B$5,'5. Registrere Transaksjoner'!$D$8:$D$1006,"&lt;="&amp;$C$5)</f>
        <v>0</v>
      </c>
      <c r="G109" s="203">
        <f>E109+F109</f>
        <v>0</v>
      </c>
      <c r="H109" s="203"/>
      <c r="I109" s="204"/>
      <c r="J109" s="88"/>
      <c r="K109" s="94" t="str">
        <f t="shared" si="8"/>
        <v>kun konto</v>
      </c>
      <c r="L109" s="94" t="str">
        <f t="shared" si="7"/>
        <v>Vis tomme</v>
      </c>
      <c r="M109" s="88"/>
    </row>
    <row r="110" spans="1:13" x14ac:dyDescent="0.25">
      <c r="A110" s="88"/>
      <c r="B110" s="139" t="s">
        <v>136</v>
      </c>
      <c r="C110" s="140"/>
      <c r="D110" s="131"/>
      <c r="E110" s="205"/>
      <c r="F110" s="205"/>
      <c r="G110" s="205">
        <f>SUM(G106:G109)</f>
        <v>0</v>
      </c>
      <c r="H110" s="205">
        <f>SUM(H106:H109)</f>
        <v>0</v>
      </c>
      <c r="I110" s="206">
        <f>G110-H110</f>
        <v>0</v>
      </c>
      <c r="J110" s="88"/>
      <c r="K110" s="94" t="str">
        <f t="shared" si="8"/>
        <v>Sammendrag</v>
      </c>
      <c r="L110" s="94" t="str">
        <f t="shared" si="7"/>
        <v>Vis tomme</v>
      </c>
      <c r="M110" s="88"/>
    </row>
    <row r="111" spans="1:13" x14ac:dyDescent="0.25">
      <c r="A111" s="88"/>
      <c r="B111" s="136"/>
      <c r="C111" s="138"/>
      <c r="D111" s="96"/>
      <c r="E111" s="207"/>
      <c r="F111" s="207"/>
      <c r="G111" s="207"/>
      <c r="H111" s="207"/>
      <c r="I111" s="208"/>
      <c r="J111" s="88"/>
      <c r="K111" s="94" t="str">
        <f t="shared" si="8"/>
        <v>Sammendrag</v>
      </c>
      <c r="L111" s="94" t="str">
        <f t="shared" si="7"/>
        <v>Vis tomme</v>
      </c>
      <c r="M111" s="88"/>
    </row>
    <row r="112" spans="1:13" x14ac:dyDescent="0.25">
      <c r="A112" s="88"/>
      <c r="B112" s="139" t="s">
        <v>137</v>
      </c>
      <c r="C112" s="140"/>
      <c r="D112" s="131"/>
      <c r="E112" s="205"/>
      <c r="F112" s="205"/>
      <c r="G112" s="205">
        <f>+G32+G39+G56+G104+G110</f>
        <v>0</v>
      </c>
      <c r="H112" s="205">
        <f>+H32+H39+H56+H104+H110</f>
        <v>0</v>
      </c>
      <c r="I112" s="206">
        <f>G112-H112</f>
        <v>0</v>
      </c>
      <c r="J112" s="88"/>
      <c r="K112" s="94" t="str">
        <f t="shared" si="8"/>
        <v>Sammendrag</v>
      </c>
      <c r="L112" s="94" t="str">
        <f t="shared" si="7"/>
        <v>Vis tomme</v>
      </c>
      <c r="M112" s="88"/>
    </row>
    <row r="113" spans="1:13" x14ac:dyDescent="0.25">
      <c r="A113" s="88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</row>
    <row r="114" spans="1:13" x14ac:dyDescent="0.25">
      <c r="A114" s="88"/>
      <c r="B114" s="88"/>
      <c r="C114" s="88"/>
      <c r="D114" s="88"/>
      <c r="E114" s="88"/>
      <c r="F114" s="88"/>
      <c r="G114" s="88"/>
      <c r="H114" s="88"/>
      <c r="I114" s="88"/>
      <c r="J114" s="88"/>
      <c r="K114" s="88"/>
      <c r="L114" s="88"/>
      <c r="M114" s="88"/>
    </row>
  </sheetData>
  <sheetProtection sheet="1" objects="1" scenarios="1" autoFilter="0"/>
  <autoFilter ref="K7:L112" xr:uid="{00000000-0009-0000-0000-000008000000}"/>
  <hyperlinks>
    <hyperlink ref="I2" location="Start" display="&lt;--  Start" xr:uid="{00000000-0004-0000-0800-000000000000}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800-000000000000}">
          <x14:formula1>
            <xm:f>Valideringer!$B$11:$B$15</xm:f>
          </x14:formula1>
          <xm:sqref>C4</xm:sqref>
        </x14:dataValidation>
        <x14:dataValidation type="list" allowBlank="1" showInputMessage="1" showErrorMessage="1" xr:uid="{00000000-0002-0000-0800-000001000000}">
          <x14:formula1>
            <xm:f>Valideringer!$C$35:$C$49</xm:f>
          </x14:formula1>
          <xm:sqref>C3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fa3b00c-49de-465c-b2ad-5dc8ee6aed33">
      <Terms xmlns="http://schemas.microsoft.com/office/infopath/2007/PartnerControls"/>
    </lcf76f155ced4ddcb4097134ff3c332f>
    <TaxCatchAll xmlns="9e538389-cabc-4d4e-918a-8beb7ac0eca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E3CD34872593F41891FCB6B3F215895" ma:contentTypeVersion="18" ma:contentTypeDescription="Opprett et nytt dokument." ma:contentTypeScope="" ma:versionID="2e05c4650d23f9ba06501be7c465b8ff">
  <xsd:schema xmlns:xsd="http://www.w3.org/2001/XMLSchema" xmlns:xs="http://www.w3.org/2001/XMLSchema" xmlns:p="http://schemas.microsoft.com/office/2006/metadata/properties" xmlns:ns2="8fa3b00c-49de-465c-b2ad-5dc8ee6aed33" xmlns:ns3="9d2c2683-8c36-4351-aa30-ed53450a6b9e" xmlns:ns4="9e538389-cabc-4d4e-918a-8beb7ac0ecaa" targetNamespace="http://schemas.microsoft.com/office/2006/metadata/properties" ma:root="true" ma:fieldsID="05263c74101fb53718cbdfc191c24946" ns2:_="" ns3:_="" ns4:_="">
    <xsd:import namespace="8fa3b00c-49de-465c-b2ad-5dc8ee6aed33"/>
    <xsd:import namespace="9d2c2683-8c36-4351-aa30-ed53450a6b9e"/>
    <xsd:import namespace="9e538389-cabc-4d4e-918a-8beb7ac0eca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3b00c-49de-465c-b2ad-5dc8ee6aed3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ildemerkelapper" ma:readOnly="false" ma:fieldId="{5cf76f15-5ced-4ddc-b409-7134ff3c332f}" ma:taxonomyMulti="true" ma:sspId="7c35df68-1123-4a3a-b80a-3e4e7d44f2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c2683-8c36-4351-aa30-ed53450a6b9e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38389-cabc-4d4e-918a-8beb7ac0ecaa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17f64f4f-bc78-4a93-ad0b-5ea3c7f3a859}" ma:internalName="TaxCatchAll" ma:showField="CatchAllData" ma:web="9d2c2683-8c36-4351-aa30-ed53450a6b9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E902A5E-4D3B-4928-A48C-C367BF29BB0D}">
  <ds:schemaRefs>
    <ds:schemaRef ds:uri="http://schemas.openxmlformats.org/package/2006/metadata/core-properties"/>
    <ds:schemaRef ds:uri="9d2c2683-8c36-4351-aa30-ed53450a6b9e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8fa3b00c-49de-465c-b2ad-5dc8ee6aed33"/>
    <ds:schemaRef ds:uri="http://purl.org/dc/terms/"/>
    <ds:schemaRef ds:uri="http://www.w3.org/XML/1998/namespace"/>
    <ds:schemaRef ds:uri="http://purl.org/dc/dcmitype/"/>
    <ds:schemaRef ds:uri="9e538389-cabc-4d4e-918a-8beb7ac0ecaa"/>
  </ds:schemaRefs>
</ds:datastoreItem>
</file>

<file path=customXml/itemProps2.xml><?xml version="1.0" encoding="utf-8"?>
<ds:datastoreItem xmlns:ds="http://schemas.openxmlformats.org/officeDocument/2006/customXml" ds:itemID="{AECFAA51-470A-44AF-9826-C77D87B9B64D}"/>
</file>

<file path=customXml/itemProps3.xml><?xml version="1.0" encoding="utf-8"?>
<ds:datastoreItem xmlns:ds="http://schemas.openxmlformats.org/officeDocument/2006/customXml" ds:itemID="{EB1C515C-3EE0-4430-ACCE-A2370B75BFB9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5ca93399-1184-430d-88a8-107721ef7b66}" enabled="0" method="" siteId="{5ca93399-1184-430d-88a8-107721ef7b66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22</vt:i4>
      </vt:variant>
      <vt:variant>
        <vt:lpstr>Navngitte områder</vt:lpstr>
      </vt:variant>
      <vt:variant>
        <vt:i4>18</vt:i4>
      </vt:variant>
    </vt:vector>
  </HeadingPairs>
  <TitlesOfParts>
    <vt:vector size="40" baseType="lpstr">
      <vt:lpstr>Avklaringer</vt:lpstr>
      <vt:lpstr>Informasjon</vt:lpstr>
      <vt:lpstr>1. Start</vt:lpstr>
      <vt:lpstr>2. Inngående Balanse</vt:lpstr>
      <vt:lpstr>3. Budsjett</vt:lpstr>
      <vt:lpstr>4. Input Kunder &amp; Leverandører</vt:lpstr>
      <vt:lpstr>5. Registrere Transaksjoner</vt:lpstr>
      <vt:lpstr>6. Resultatrapport Totalt</vt:lpstr>
      <vt:lpstr>7. Resultatrapport Avdeling</vt:lpstr>
      <vt:lpstr>8. Resultatrapport  Prosjekt</vt:lpstr>
      <vt:lpstr>9. Balanse</vt:lpstr>
      <vt:lpstr>10. Hovedbok</vt:lpstr>
      <vt:lpstr>11.Output Kunder &amp; Leverandører</vt:lpstr>
      <vt:lpstr>12. Bankrapport</vt:lpstr>
      <vt:lpstr>Valideringer</vt:lpstr>
      <vt:lpstr>13. Resultatregnskap 3112</vt:lpstr>
      <vt:lpstr>14. Balanse 3112</vt:lpstr>
      <vt:lpstr>15. Saldobalanse</vt:lpstr>
      <vt:lpstr>16. Avdelingsrapport</vt:lpstr>
      <vt:lpstr>17. Prosjekt Rapport</vt:lpstr>
      <vt:lpstr>Kontoplan</vt:lpstr>
      <vt:lpstr>Underlag HB</vt:lpstr>
      <vt:lpstr>avdelingsrapport</vt:lpstr>
      <vt:lpstr>Balanseresultat</vt:lpstr>
      <vt:lpstr>Bankrapport</vt:lpstr>
      <vt:lpstr>Budsjett</vt:lpstr>
      <vt:lpstr>driftsrapport_avdeling</vt:lpstr>
      <vt:lpstr>driftsrapport_Prosjekt</vt:lpstr>
      <vt:lpstr>driftsrapport_totalt</vt:lpstr>
      <vt:lpstr>Hovedbok</vt:lpstr>
      <vt:lpstr>Inngående_balanse</vt:lpstr>
      <vt:lpstr>input_reskontro</vt:lpstr>
      <vt:lpstr>Output_Balanse</vt:lpstr>
      <vt:lpstr>Output_reskontro</vt:lpstr>
      <vt:lpstr>Prosjektrapport</vt:lpstr>
      <vt:lpstr>Resultatregnskap</vt:lpstr>
      <vt:lpstr>Saldobalanse</vt:lpstr>
      <vt:lpstr>Start</vt:lpstr>
      <vt:lpstr>'13. Resultatregnskap 3112'!Utskriftsområde</vt:lpstr>
      <vt:lpstr>'14. Balanse 3112'!Utskriftsområde</vt:lpstr>
    </vt:vector>
  </TitlesOfParts>
  <Manager/>
  <Company>BDO Oslo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NIF økonomi - Regnskapsprogram Excel</dc:title>
  <dc:subject/>
  <dc:creator>Joachim Solvang</dc:creator>
  <cp:keywords/>
  <dc:description/>
  <cp:lastModifiedBy>Torp, Morten Aarlia</cp:lastModifiedBy>
  <cp:revision/>
  <dcterms:created xsi:type="dcterms:W3CDTF">2015-10-26T09:18:18Z</dcterms:created>
  <dcterms:modified xsi:type="dcterms:W3CDTF">2026-01-07T09:10:16Z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0x0101007E3CD34872593F41891FCB6B3F215895</vt:lpwstr>
  </property>
  <property fmtid="{D5CDD505-2E9C-101B-9397-08002B2CF9AE}" pid="3" name="OrgTilhorighet">
    <vt:lpwstr>1;#SF01 Norges Idrettsforbund|c1ca8435-9635-48b0-8fd0-127d70284636</vt:lpwstr>
  </property>
  <property fmtid="{D5CDD505-2E9C-101B-9397-08002B2CF9AE}" pid="4" name="Dokumentkategori">
    <vt:lpwstr>10;#Teknisk|63280a5e-ca60-4f35-bef9-7db62720c4cc</vt:lpwstr>
  </property>
  <property fmtid="{D5CDD505-2E9C-101B-9397-08002B2CF9AE}" pid="5" name="_dlc_DocIdItemGuid">
    <vt:lpwstr>10bec4a2-17a0-4c5f-aab0-64b20ec8962b</vt:lpwstr>
  </property>
  <property fmtid="{D5CDD505-2E9C-101B-9397-08002B2CF9AE}" pid="6" name="MediaServiceImageTags">
    <vt:lpwstr/>
  </property>
</Properties>
</file>